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1_Специализация\3.1 Профиль региона (обновление 2022)\2. Графики\файлы Fullinfo\"/>
    </mc:Choice>
  </mc:AlternateContent>
  <bookViews>
    <workbookView xWindow="-105" yWindow="-105" windowWidth="23250" windowHeight="12570"/>
  </bookViews>
  <sheets>
    <sheet name="в абс. значениях" sheetId="1" r:id="rId1"/>
    <sheet name="Депозиты ФЛ" sheetId="2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P3" i="2" l="1"/>
  <c r="BP4" i="2"/>
  <c r="BP5" i="2"/>
  <c r="BP6" i="2"/>
  <c r="BP7" i="2"/>
  <c r="BP8" i="2"/>
  <c r="BP9" i="2"/>
  <c r="BP10" i="2"/>
  <c r="BP11" i="2"/>
  <c r="BP12" i="2"/>
  <c r="BP13" i="2"/>
  <c r="BP14" i="2"/>
  <c r="BP15" i="2"/>
  <c r="BP16" i="2"/>
  <c r="BP17" i="2"/>
  <c r="BP18" i="2"/>
  <c r="BP19" i="2"/>
  <c r="BP20" i="2"/>
  <c r="BP21" i="2"/>
  <c r="BP22" i="2"/>
  <c r="BP23" i="2"/>
  <c r="BP24" i="2"/>
  <c r="BP25" i="2"/>
  <c r="BP26" i="2"/>
  <c r="BP27" i="2"/>
  <c r="BP28" i="2"/>
  <c r="BP29" i="2"/>
  <c r="BP30" i="2"/>
  <c r="BP31" i="2"/>
  <c r="BP32" i="2"/>
  <c r="BP33" i="2"/>
  <c r="BP34" i="2"/>
  <c r="BP35" i="2"/>
  <c r="BP36" i="2"/>
  <c r="BP37" i="2"/>
  <c r="BP38" i="2"/>
  <c r="BP39" i="2"/>
  <c r="BP40" i="2"/>
  <c r="BP41" i="2"/>
  <c r="BP42" i="2"/>
  <c r="BP43" i="2"/>
  <c r="BP44" i="2"/>
  <c r="BP45" i="2"/>
  <c r="BP46" i="2"/>
  <c r="BP47" i="2"/>
  <c r="BP48" i="2"/>
  <c r="BP49" i="2"/>
  <c r="BP50" i="2"/>
  <c r="BP51" i="2"/>
  <c r="BP52" i="2"/>
  <c r="BP53" i="2"/>
  <c r="BP54" i="2"/>
  <c r="BP55" i="2"/>
  <c r="BP56" i="2"/>
  <c r="BP57" i="2"/>
  <c r="BP58" i="2"/>
  <c r="BP59" i="2"/>
  <c r="BP60" i="2"/>
  <c r="BP61" i="2"/>
  <c r="BP62" i="2"/>
  <c r="BP63" i="2"/>
  <c r="BP64" i="2"/>
  <c r="BP65" i="2"/>
  <c r="BP66" i="2"/>
  <c r="BP67" i="2"/>
  <c r="BP68" i="2"/>
  <c r="BP69" i="2"/>
  <c r="BP70" i="2"/>
  <c r="BP71" i="2"/>
  <c r="BP72" i="2"/>
  <c r="BP73" i="2"/>
  <c r="BP74" i="2"/>
  <c r="BP75" i="2"/>
  <c r="BP76" i="2"/>
  <c r="BP77" i="2"/>
  <c r="BP78" i="2"/>
  <c r="BP79" i="2"/>
  <c r="BP80" i="2"/>
  <c r="BP81" i="2"/>
  <c r="BP82" i="2"/>
  <c r="BP83" i="2"/>
  <c r="BP84" i="2"/>
  <c r="BP85" i="2"/>
  <c r="BP86" i="2"/>
  <c r="BP87" i="2"/>
  <c r="BP88" i="2"/>
  <c r="BP89" i="2"/>
  <c r="BP90" i="2"/>
  <c r="CB2" i="1" a="1"/>
  <c r="CB2" i="1" s="1"/>
  <c r="CB3" i="1" a="1"/>
  <c r="CB3" i="1" s="1"/>
  <c r="CB4" i="1" a="1"/>
  <c r="CB4" i="1"/>
  <c r="CB5" i="1" a="1"/>
  <c r="CB5" i="1" s="1"/>
  <c r="CB6" i="1" a="1"/>
  <c r="CB6" i="1" s="1"/>
  <c r="CB7" i="1" a="1"/>
  <c r="CB7" i="1"/>
  <c r="CB8" i="1" a="1"/>
  <c r="CB8" i="1" s="1"/>
  <c r="CB9" i="1" a="1"/>
  <c r="CB9" i="1" s="1"/>
  <c r="CB10" i="1" a="1"/>
  <c r="CB10" i="1"/>
  <c r="CB11" i="1" a="1"/>
  <c r="CB11" i="1" s="1"/>
  <c r="CB12" i="1" a="1"/>
  <c r="CB12" i="1" s="1"/>
  <c r="CB13" i="1" a="1"/>
  <c r="CB13" i="1"/>
  <c r="CB14" i="1" a="1"/>
  <c r="CB14" i="1" s="1"/>
  <c r="CB15" i="1" a="1"/>
  <c r="CB15" i="1" s="1"/>
  <c r="CB16" i="1" a="1"/>
  <c r="CB16" i="1"/>
  <c r="CB17" i="1" a="1"/>
  <c r="CB17" i="1" s="1"/>
  <c r="CB18" i="1" a="1"/>
  <c r="CB18" i="1" s="1"/>
  <c r="CB19" i="1" a="1"/>
  <c r="CB19" i="1"/>
  <c r="CB20" i="1" a="1"/>
  <c r="CB20" i="1" s="1"/>
  <c r="CB21" i="1" a="1"/>
  <c r="CB21" i="1" s="1"/>
  <c r="CB22" i="1" a="1"/>
  <c r="CB22" i="1"/>
  <c r="CB23" i="1" a="1"/>
  <c r="CB23" i="1" s="1"/>
  <c r="CB24" i="1" a="1"/>
  <c r="CB24" i="1" s="1"/>
  <c r="CB25" i="1" a="1"/>
  <c r="CB25" i="1"/>
  <c r="CB26" i="1" a="1"/>
  <c r="CB26" i="1" s="1"/>
  <c r="CB27" i="1" a="1"/>
  <c r="CB27" i="1" s="1"/>
  <c r="CB28" i="1" a="1"/>
  <c r="CB28" i="1"/>
  <c r="CB29" i="1" a="1"/>
  <c r="CB29" i="1" s="1"/>
  <c r="CB30" i="1" a="1"/>
  <c r="CB30" i="1" s="1"/>
  <c r="CB31" i="1" a="1"/>
  <c r="CB31" i="1"/>
  <c r="CB32" i="1" a="1"/>
  <c r="CB32" i="1" s="1"/>
  <c r="CB33" i="1" a="1"/>
  <c r="CB33" i="1" s="1"/>
  <c r="CB34" i="1" a="1"/>
  <c r="CB34" i="1"/>
  <c r="CB35" i="1" a="1"/>
  <c r="CB35" i="1" s="1"/>
  <c r="CB36" i="1" a="1"/>
  <c r="CB36" i="1" s="1"/>
  <c r="CB37" i="1" a="1"/>
  <c r="CB37" i="1"/>
  <c r="CB38" i="1" a="1"/>
  <c r="CB38" i="1" s="1"/>
  <c r="CB39" i="1" a="1"/>
  <c r="CB39" i="1" s="1"/>
  <c r="CB40" i="1" a="1"/>
  <c r="CB40" i="1"/>
  <c r="CB41" i="1" a="1"/>
  <c r="CB41" i="1" s="1"/>
  <c r="CB42" i="1" a="1"/>
  <c r="CB42" i="1" s="1"/>
  <c r="CB43" i="1" a="1"/>
  <c r="CB43" i="1"/>
  <c r="CB44" i="1" a="1"/>
  <c r="CB44" i="1" s="1"/>
  <c r="CB45" i="1" a="1"/>
  <c r="CB45" i="1" s="1"/>
  <c r="CB46" i="1" a="1"/>
  <c r="CB46" i="1"/>
  <c r="CB47" i="1" a="1"/>
  <c r="CB47" i="1" s="1"/>
  <c r="CB48" i="1" a="1"/>
  <c r="CB48" i="1" s="1"/>
  <c r="CB49" i="1" a="1"/>
  <c r="CB49" i="1"/>
  <c r="CB50" i="1" a="1"/>
  <c r="CB50" i="1" s="1"/>
  <c r="CB51" i="1" a="1"/>
  <c r="CB51" i="1" s="1"/>
  <c r="CB52" i="1" a="1"/>
  <c r="CB52" i="1"/>
  <c r="CB53" i="1" a="1"/>
  <c r="CB53" i="1" s="1"/>
  <c r="CB54" i="1" a="1"/>
  <c r="CB54" i="1" s="1"/>
  <c r="CB55" i="1" a="1"/>
  <c r="CB55" i="1"/>
  <c r="CB56" i="1" a="1"/>
  <c r="CB56" i="1" s="1"/>
  <c r="CB57" i="1" a="1"/>
  <c r="CB57" i="1" s="1"/>
  <c r="CB58" i="1" a="1"/>
  <c r="CB58" i="1"/>
  <c r="CB59" i="1" a="1"/>
  <c r="CB59" i="1" s="1"/>
  <c r="CB60" i="1" a="1"/>
  <c r="CB60" i="1" s="1"/>
  <c r="CB61" i="1" a="1"/>
  <c r="CB61" i="1" s="1"/>
  <c r="CB62" i="1" a="1"/>
  <c r="CB62" i="1" s="1"/>
  <c r="CB63" i="1" a="1"/>
  <c r="CB63" i="1" s="1"/>
  <c r="CB64" i="1" a="1"/>
  <c r="CB64" i="1" s="1"/>
  <c r="CB65" i="1" a="1"/>
  <c r="CB65" i="1" s="1"/>
  <c r="CB66" i="1" a="1"/>
  <c r="CB66" i="1" s="1"/>
  <c r="CB67" i="1" a="1"/>
  <c r="CB67" i="1" s="1"/>
  <c r="CB68" i="1" a="1"/>
  <c r="CB68" i="1" s="1"/>
  <c r="CB69" i="1" a="1"/>
  <c r="CB69" i="1" s="1"/>
  <c r="CB70" i="1" a="1"/>
  <c r="CB70" i="1" s="1"/>
  <c r="CB71" i="1" a="1"/>
  <c r="CB71" i="1" s="1"/>
  <c r="CB72" i="1" a="1"/>
  <c r="CB72" i="1" s="1"/>
  <c r="CB73" i="1" a="1"/>
  <c r="CB73" i="1" s="1"/>
  <c r="CB74" i="1" a="1"/>
  <c r="CB74" i="1" s="1"/>
  <c r="CB75" i="1" a="1"/>
  <c r="CB75" i="1" s="1"/>
  <c r="CB76" i="1" a="1"/>
  <c r="CB76" i="1" s="1"/>
  <c r="CB77" i="1" a="1"/>
  <c r="CB77" i="1" s="1"/>
  <c r="CB78" i="1" a="1"/>
  <c r="CB78" i="1" s="1"/>
  <c r="CB79" i="1" a="1"/>
  <c r="CB79" i="1" s="1"/>
  <c r="CB80" i="1" a="1"/>
  <c r="CB80" i="1" s="1"/>
  <c r="CB81" i="1" a="1"/>
  <c r="CB81" i="1" s="1"/>
  <c r="CB82" i="1" a="1"/>
  <c r="CB82" i="1" s="1"/>
  <c r="CB83" i="1" a="1"/>
  <c r="CB83" i="1" s="1"/>
  <c r="CB84" i="1" a="1"/>
  <c r="CB84" i="1" s="1"/>
  <c r="CB85" i="1" a="1"/>
  <c r="CB85" i="1" s="1"/>
  <c r="CB86" i="1" a="1"/>
  <c r="CB86" i="1" s="1"/>
  <c r="CB87" i="1" a="1"/>
  <c r="CB87" i="1" s="1"/>
  <c r="CB88" i="1" a="1"/>
  <c r="CB88" i="1" s="1"/>
  <c r="CB89" i="1" a="1"/>
  <c r="CB89" i="1" s="1"/>
  <c r="CA2" i="1" l="1" a="1"/>
  <c r="CA2" i="1" s="1"/>
  <c r="CA3" i="1" a="1"/>
  <c r="CA3" i="1" s="1"/>
  <c r="CA4" i="1" a="1"/>
  <c r="CA4" i="1" s="1"/>
  <c r="CA5" i="1" a="1"/>
  <c r="CA5" i="1" s="1"/>
  <c r="CA6" i="1" a="1"/>
  <c r="CA6" i="1" s="1"/>
  <c r="CA7" i="1" a="1"/>
  <c r="CA7" i="1"/>
  <c r="CA8" i="1" a="1"/>
  <c r="CA8" i="1" s="1"/>
  <c r="CA9" i="1" a="1"/>
  <c r="CA9" i="1" s="1"/>
  <c r="CA10" i="1" a="1"/>
  <c r="CA10" i="1" s="1"/>
  <c r="CA11" i="1" a="1"/>
  <c r="CA11" i="1" s="1"/>
  <c r="CA12" i="1" a="1"/>
  <c r="CA12" i="1" s="1"/>
  <c r="CA13" i="1" a="1"/>
  <c r="CA13" i="1" s="1"/>
  <c r="CA14" i="1" a="1"/>
  <c r="CA14" i="1" s="1"/>
  <c r="CA15" i="1" a="1"/>
  <c r="CA15" i="1" s="1"/>
  <c r="CA16" i="1" a="1"/>
  <c r="CA16" i="1"/>
  <c r="CA17" i="1" a="1"/>
  <c r="CA17" i="1" s="1"/>
  <c r="CA18" i="1" a="1"/>
  <c r="CA18" i="1" s="1"/>
  <c r="CA19" i="1" a="1"/>
  <c r="CA19" i="1" s="1"/>
  <c r="CA20" i="1" a="1"/>
  <c r="CA20" i="1" s="1"/>
  <c r="CA21" i="1" a="1"/>
  <c r="CA21" i="1" s="1"/>
  <c r="CA22" i="1" a="1"/>
  <c r="CA22" i="1" s="1"/>
  <c r="CA23" i="1" a="1"/>
  <c r="CA23" i="1" s="1"/>
  <c r="CA24" i="1" a="1"/>
  <c r="CA24" i="1" s="1"/>
  <c r="CA25" i="1" a="1"/>
  <c r="CA25" i="1"/>
  <c r="CA26" i="1" a="1"/>
  <c r="CA26" i="1" s="1"/>
  <c r="CA27" i="1" a="1"/>
  <c r="CA27" i="1" s="1"/>
  <c r="CA28" i="1" a="1"/>
  <c r="CA28" i="1" s="1"/>
  <c r="CA29" i="1" a="1"/>
  <c r="CA29" i="1" s="1"/>
  <c r="CA30" i="1" a="1"/>
  <c r="CA30" i="1" s="1"/>
  <c r="CA31" i="1" a="1"/>
  <c r="CA31" i="1" s="1"/>
  <c r="CA32" i="1" a="1"/>
  <c r="CA32" i="1" s="1"/>
  <c r="CA33" i="1" a="1"/>
  <c r="CA33" i="1" s="1"/>
  <c r="CA34" i="1" a="1"/>
  <c r="CA34" i="1"/>
  <c r="CA35" i="1" a="1"/>
  <c r="CA35" i="1" s="1"/>
  <c r="CA36" i="1" a="1"/>
  <c r="CA36" i="1" s="1"/>
  <c r="CA37" i="1" a="1"/>
  <c r="CA37" i="1" s="1"/>
  <c r="CA38" i="1" a="1"/>
  <c r="CA38" i="1" s="1"/>
  <c r="CA39" i="1" a="1"/>
  <c r="CA39" i="1" s="1"/>
  <c r="CA40" i="1" a="1"/>
  <c r="CA40" i="1" s="1"/>
  <c r="CA41" i="1" a="1"/>
  <c r="CA41" i="1" s="1"/>
  <c r="CA42" i="1" a="1"/>
  <c r="CA42" i="1" s="1"/>
  <c r="CA43" i="1" a="1"/>
  <c r="CA43" i="1"/>
  <c r="CA44" i="1" a="1"/>
  <c r="CA44" i="1" s="1"/>
  <c r="CA45" i="1" a="1"/>
  <c r="CA45" i="1" s="1"/>
  <c r="CA46" i="1" a="1"/>
  <c r="CA46" i="1" s="1"/>
  <c r="CA47" i="1" a="1"/>
  <c r="CA47" i="1" s="1"/>
  <c r="CA48" i="1" a="1"/>
  <c r="CA48" i="1" s="1"/>
  <c r="CA49" i="1" a="1"/>
  <c r="CA49" i="1" s="1"/>
  <c r="CA50" i="1" a="1"/>
  <c r="CA50" i="1" s="1"/>
  <c r="CA51" i="1" a="1"/>
  <c r="CA51" i="1" s="1"/>
  <c r="CA52" i="1" a="1"/>
  <c r="CA52" i="1"/>
  <c r="CA53" i="1" a="1"/>
  <c r="CA53" i="1" s="1"/>
  <c r="CA54" i="1" a="1"/>
  <c r="CA54" i="1" s="1"/>
  <c r="CA55" i="1" a="1"/>
  <c r="CA55" i="1" s="1"/>
  <c r="CA56" i="1" a="1"/>
  <c r="CA56" i="1" s="1"/>
  <c r="CA57" i="1" a="1"/>
  <c r="CA57" i="1" s="1"/>
  <c r="CA58" i="1" a="1"/>
  <c r="CA58" i="1" s="1"/>
  <c r="CA59" i="1" a="1"/>
  <c r="CA59" i="1" s="1"/>
  <c r="CA60" i="1" a="1"/>
  <c r="CA60" i="1" s="1"/>
  <c r="CA61" i="1" a="1"/>
  <c r="CA61" i="1"/>
  <c r="CA62" i="1" a="1"/>
  <c r="CA62" i="1" s="1"/>
  <c r="CA63" i="1" a="1"/>
  <c r="CA63" i="1" s="1"/>
  <c r="CA64" i="1" a="1"/>
  <c r="CA64" i="1" s="1"/>
  <c r="CA65" i="1" a="1"/>
  <c r="CA65" i="1" s="1"/>
  <c r="CA66" i="1" a="1"/>
  <c r="CA66" i="1" s="1"/>
  <c r="CA67" i="1" a="1"/>
  <c r="CA67" i="1" s="1"/>
  <c r="CA68" i="1" a="1"/>
  <c r="CA68" i="1" s="1"/>
  <c r="CA69" i="1" a="1"/>
  <c r="CA69" i="1" s="1"/>
  <c r="CA70" i="1" a="1"/>
  <c r="CA70" i="1" s="1"/>
  <c r="CA71" i="1" a="1"/>
  <c r="CA71" i="1" s="1"/>
  <c r="CA72" i="1" a="1"/>
  <c r="CA72" i="1" s="1"/>
  <c r="CA73" i="1" a="1"/>
  <c r="CA73" i="1" s="1"/>
  <c r="CA74" i="1" a="1"/>
  <c r="CA74" i="1" s="1"/>
  <c r="CA75" i="1" a="1"/>
  <c r="CA75" i="1" s="1"/>
  <c r="CA76" i="1" a="1"/>
  <c r="CA76" i="1" s="1"/>
  <c r="CA77" i="1" a="1"/>
  <c r="CA77" i="1" s="1"/>
  <c r="CA78" i="1" a="1"/>
  <c r="CA78" i="1" s="1"/>
  <c r="CA79" i="1" a="1"/>
  <c r="CA79" i="1" s="1"/>
  <c r="CA80" i="1" a="1"/>
  <c r="CA80" i="1" s="1"/>
  <c r="CA81" i="1" a="1"/>
  <c r="CA81" i="1" s="1"/>
  <c r="CA82" i="1" a="1"/>
  <c r="CA82" i="1" s="1"/>
  <c r="CA83" i="1" a="1"/>
  <c r="CA83" i="1" s="1"/>
  <c r="CA84" i="1" a="1"/>
  <c r="CA84" i="1" s="1"/>
  <c r="CA85" i="1" a="1"/>
  <c r="CA85" i="1" s="1"/>
  <c r="CA86" i="1" a="1"/>
  <c r="CA86" i="1" s="1"/>
  <c r="CA87" i="1" a="1"/>
  <c r="CA87" i="1" s="1"/>
  <c r="CA88" i="1" a="1"/>
  <c r="CA88" i="1" s="1"/>
  <c r="CA89" i="1" a="1"/>
  <c r="CA89" i="1" s="1"/>
  <c r="BZ2" i="1" l="1" a="1"/>
  <c r="BZ2" i="1" s="1"/>
  <c r="BZ3" i="1" a="1"/>
  <c r="BZ3" i="1" s="1"/>
  <c r="BZ4" i="1" a="1"/>
  <c r="BZ4" i="1" s="1"/>
  <c r="BZ5" i="1" a="1"/>
  <c r="BZ5" i="1" s="1"/>
  <c r="BZ6" i="1" a="1"/>
  <c r="BZ6" i="1" s="1"/>
  <c r="BZ7" i="1" a="1"/>
  <c r="BZ7" i="1" s="1"/>
  <c r="BZ8" i="1" a="1"/>
  <c r="BZ8" i="1" s="1"/>
  <c r="BZ9" i="1" a="1"/>
  <c r="BZ9" i="1" s="1"/>
  <c r="BZ10" i="1" a="1"/>
  <c r="BZ10" i="1" s="1"/>
  <c r="BZ11" i="1" a="1"/>
  <c r="BZ11" i="1" s="1"/>
  <c r="BZ12" i="1" a="1"/>
  <c r="BZ12" i="1" s="1"/>
  <c r="BZ13" i="1" a="1"/>
  <c r="BZ13" i="1" s="1"/>
  <c r="BZ14" i="1" a="1"/>
  <c r="BZ14" i="1" s="1"/>
  <c r="BZ15" i="1" a="1"/>
  <c r="BZ15" i="1" s="1"/>
  <c r="BZ16" i="1" a="1"/>
  <c r="BZ16" i="1" s="1"/>
  <c r="BZ17" i="1" a="1"/>
  <c r="BZ17" i="1" s="1"/>
  <c r="BZ18" i="1" a="1"/>
  <c r="BZ18" i="1" s="1"/>
  <c r="BZ19" i="1" a="1"/>
  <c r="BZ19" i="1" s="1"/>
  <c r="BZ20" i="1" a="1"/>
  <c r="BZ20" i="1" s="1"/>
  <c r="BZ21" i="1" a="1"/>
  <c r="BZ21" i="1" s="1"/>
  <c r="BZ22" i="1" a="1"/>
  <c r="BZ22" i="1" s="1"/>
  <c r="BZ23" i="1" a="1"/>
  <c r="BZ23" i="1" s="1"/>
  <c r="BZ24" i="1" a="1"/>
  <c r="BZ24" i="1" s="1"/>
  <c r="BZ25" i="1" a="1"/>
  <c r="BZ25" i="1" s="1"/>
  <c r="BZ26" i="1" a="1"/>
  <c r="BZ26" i="1" s="1"/>
  <c r="BZ27" i="1" a="1"/>
  <c r="BZ27" i="1" s="1"/>
  <c r="BZ28" i="1" a="1"/>
  <c r="BZ28" i="1" s="1"/>
  <c r="BZ29" i="1" a="1"/>
  <c r="BZ29" i="1" s="1"/>
  <c r="BZ30" i="1" a="1"/>
  <c r="BZ30" i="1" s="1"/>
  <c r="BZ31" i="1" a="1"/>
  <c r="BZ31" i="1" s="1"/>
  <c r="BZ32" i="1" a="1"/>
  <c r="BZ32" i="1" s="1"/>
  <c r="BZ33" i="1" a="1"/>
  <c r="BZ33" i="1" s="1"/>
  <c r="BZ34" i="1" a="1"/>
  <c r="BZ34" i="1" s="1"/>
  <c r="BZ35" i="1" a="1"/>
  <c r="BZ35" i="1" s="1"/>
  <c r="BZ36" i="1" a="1"/>
  <c r="BZ36" i="1" s="1"/>
  <c r="BZ37" i="1" a="1"/>
  <c r="BZ37" i="1" s="1"/>
  <c r="BZ38" i="1" a="1"/>
  <c r="BZ38" i="1" s="1"/>
  <c r="BZ39" i="1" a="1"/>
  <c r="BZ39" i="1" s="1"/>
  <c r="BZ40" i="1" a="1"/>
  <c r="BZ40" i="1" s="1"/>
  <c r="BZ41" i="1" a="1"/>
  <c r="BZ41" i="1" s="1"/>
  <c r="BZ42" i="1" a="1"/>
  <c r="BZ42" i="1" s="1"/>
  <c r="BZ43" i="1" a="1"/>
  <c r="BZ43" i="1" s="1"/>
  <c r="BZ44" i="1" a="1"/>
  <c r="BZ44" i="1" s="1"/>
  <c r="BZ45" i="1" a="1"/>
  <c r="BZ45" i="1" s="1"/>
  <c r="BZ46" i="1" a="1"/>
  <c r="BZ46" i="1" s="1"/>
  <c r="BZ47" i="1" a="1"/>
  <c r="BZ47" i="1" s="1"/>
  <c r="BZ48" i="1" a="1"/>
  <c r="BZ48" i="1" s="1"/>
  <c r="BZ49" i="1" a="1"/>
  <c r="BZ49" i="1" s="1"/>
  <c r="BZ50" i="1" a="1"/>
  <c r="BZ50" i="1" s="1"/>
  <c r="BZ51" i="1" a="1"/>
  <c r="BZ51" i="1" s="1"/>
  <c r="BZ52" i="1" a="1"/>
  <c r="BZ52" i="1" s="1"/>
  <c r="BZ53" i="1" a="1"/>
  <c r="BZ53" i="1" s="1"/>
  <c r="BZ54" i="1" a="1"/>
  <c r="BZ54" i="1" s="1"/>
  <c r="BZ55" i="1" a="1"/>
  <c r="BZ55" i="1" s="1"/>
  <c r="BZ56" i="1" a="1"/>
  <c r="BZ56" i="1" s="1"/>
  <c r="BZ57" i="1" a="1"/>
  <c r="BZ57" i="1" s="1"/>
  <c r="BZ58" i="1" a="1"/>
  <c r="BZ58" i="1" s="1"/>
  <c r="BZ59" i="1" a="1"/>
  <c r="BZ59" i="1" s="1"/>
  <c r="BZ60" i="1" a="1"/>
  <c r="BZ60" i="1" s="1"/>
  <c r="BZ61" i="1" a="1"/>
  <c r="BZ61" i="1" s="1"/>
  <c r="BZ62" i="1" a="1"/>
  <c r="BZ62" i="1" s="1"/>
  <c r="BZ63" i="1" a="1"/>
  <c r="BZ63" i="1" s="1"/>
  <c r="BZ64" i="1" a="1"/>
  <c r="BZ64" i="1" s="1"/>
  <c r="BZ65" i="1" a="1"/>
  <c r="BZ65" i="1" s="1"/>
  <c r="BZ66" i="1" a="1"/>
  <c r="BZ66" i="1" s="1"/>
  <c r="BZ67" i="1" a="1"/>
  <c r="BZ67" i="1" s="1"/>
  <c r="BZ68" i="1" a="1"/>
  <c r="BZ68" i="1" s="1"/>
  <c r="BZ69" i="1" a="1"/>
  <c r="BZ69" i="1" s="1"/>
  <c r="BZ70" i="1" a="1"/>
  <c r="BZ70" i="1" s="1"/>
  <c r="BZ71" i="1" a="1"/>
  <c r="BZ71" i="1" s="1"/>
  <c r="BZ72" i="1" a="1"/>
  <c r="BZ72" i="1" s="1"/>
  <c r="BZ73" i="1" a="1"/>
  <c r="BZ73" i="1" s="1"/>
  <c r="BZ74" i="1" a="1"/>
  <c r="BZ74" i="1" s="1"/>
  <c r="BZ75" i="1" a="1"/>
  <c r="BZ75" i="1" s="1"/>
  <c r="BZ76" i="1" a="1"/>
  <c r="BZ76" i="1" s="1"/>
  <c r="BZ77" i="1" a="1"/>
  <c r="BZ77" i="1" s="1"/>
  <c r="BZ78" i="1" a="1"/>
  <c r="BZ78" i="1" s="1"/>
  <c r="BZ79" i="1" a="1"/>
  <c r="BZ79" i="1" s="1"/>
  <c r="BZ80" i="1" a="1"/>
  <c r="BZ80" i="1" s="1"/>
  <c r="BZ81" i="1" a="1"/>
  <c r="BZ81" i="1" s="1"/>
  <c r="BZ82" i="1" a="1"/>
  <c r="BZ82" i="1" s="1"/>
  <c r="BZ83" i="1" a="1"/>
  <c r="BZ83" i="1" s="1"/>
  <c r="BZ84" i="1" a="1"/>
  <c r="BZ84" i="1" s="1"/>
  <c r="BZ85" i="1" a="1"/>
  <c r="BZ85" i="1" s="1"/>
  <c r="BZ86" i="1" a="1"/>
  <c r="BZ86" i="1" s="1"/>
  <c r="BZ87" i="1" a="1"/>
  <c r="BZ87" i="1" s="1"/>
  <c r="BZ88" i="1" a="1"/>
  <c r="BZ88" i="1" s="1"/>
  <c r="BZ89" i="1" a="1"/>
  <c r="BZ89" i="1" s="1"/>
  <c r="BX2" i="1" l="1" a="1"/>
  <c r="BX2" i="1" s="1"/>
  <c r="BY2" i="1" a="1"/>
  <c r="BY2" i="1" s="1"/>
  <c r="BX3" i="1" a="1"/>
  <c r="BX3" i="1" s="1"/>
  <c r="BY3" i="1" a="1"/>
  <c r="BY3" i="1" s="1"/>
  <c r="BX4" i="1" a="1"/>
  <c r="BX4" i="1" s="1"/>
  <c r="BY4" i="1" a="1"/>
  <c r="BY4" i="1" s="1"/>
  <c r="BX5" i="1" a="1"/>
  <c r="BX5" i="1" s="1"/>
  <c r="BY5" i="1" a="1"/>
  <c r="BY5" i="1" s="1"/>
  <c r="BX6" i="1" a="1"/>
  <c r="BX6" i="1" s="1"/>
  <c r="BY6" i="1" a="1"/>
  <c r="BY6" i="1" s="1"/>
  <c r="BX7" i="1" a="1"/>
  <c r="BX7" i="1" s="1"/>
  <c r="BY7" i="1" a="1"/>
  <c r="BY7" i="1" s="1"/>
  <c r="BX8" i="1" a="1"/>
  <c r="BX8" i="1" s="1"/>
  <c r="BY8" i="1" a="1"/>
  <c r="BY8" i="1" s="1"/>
  <c r="BX9" i="1" a="1"/>
  <c r="BX9" i="1" s="1"/>
  <c r="BY9" i="1" a="1"/>
  <c r="BY9" i="1" s="1"/>
  <c r="BX10" i="1" a="1"/>
  <c r="BX10" i="1" s="1"/>
  <c r="BY10" i="1" a="1"/>
  <c r="BY10" i="1" s="1"/>
  <c r="BX11" i="1" a="1"/>
  <c r="BX11" i="1" s="1"/>
  <c r="BY11" i="1" a="1"/>
  <c r="BY11" i="1" s="1"/>
  <c r="BX12" i="1" a="1"/>
  <c r="BX12" i="1" s="1"/>
  <c r="BY12" i="1" a="1"/>
  <c r="BY12" i="1" s="1"/>
  <c r="BX13" i="1" a="1"/>
  <c r="BX13" i="1" s="1"/>
  <c r="BY13" i="1" a="1"/>
  <c r="BY13" i="1" s="1"/>
  <c r="BX14" i="1" a="1"/>
  <c r="BX14" i="1" s="1"/>
  <c r="BY14" i="1" a="1"/>
  <c r="BY14" i="1" s="1"/>
  <c r="BX15" i="1" a="1"/>
  <c r="BX15" i="1" s="1"/>
  <c r="BY15" i="1" a="1"/>
  <c r="BY15" i="1" s="1"/>
  <c r="BX16" i="1" a="1"/>
  <c r="BX16" i="1" s="1"/>
  <c r="BY16" i="1" a="1"/>
  <c r="BY16" i="1" s="1"/>
  <c r="BX17" i="1" a="1"/>
  <c r="BX17" i="1" s="1"/>
  <c r="BY17" i="1" a="1"/>
  <c r="BY17" i="1" s="1"/>
  <c r="BX18" i="1" a="1"/>
  <c r="BX18" i="1" s="1"/>
  <c r="BY18" i="1" a="1"/>
  <c r="BY18" i="1" s="1"/>
  <c r="BX19" i="1" a="1"/>
  <c r="BX19" i="1" s="1"/>
  <c r="BY19" i="1" a="1"/>
  <c r="BY19" i="1" s="1"/>
  <c r="BX20" i="1" a="1"/>
  <c r="BX20" i="1" s="1"/>
  <c r="BY20" i="1" a="1"/>
  <c r="BY20" i="1" s="1"/>
  <c r="BX21" i="1" a="1"/>
  <c r="BX21" i="1" s="1"/>
  <c r="BY21" i="1" a="1"/>
  <c r="BY21" i="1" s="1"/>
  <c r="BX22" i="1" a="1"/>
  <c r="BX22" i="1" s="1"/>
  <c r="BY22" i="1" a="1"/>
  <c r="BY22" i="1" s="1"/>
  <c r="BX23" i="1" a="1"/>
  <c r="BX23" i="1" s="1"/>
  <c r="BY23" i="1" a="1"/>
  <c r="BY23" i="1" s="1"/>
  <c r="BX24" i="1" a="1"/>
  <c r="BX24" i="1" s="1"/>
  <c r="BY24" i="1" a="1"/>
  <c r="BY24" i="1" s="1"/>
  <c r="BX25" i="1" a="1"/>
  <c r="BX25" i="1" s="1"/>
  <c r="BY25" i="1" a="1"/>
  <c r="BY25" i="1" s="1"/>
  <c r="BX26" i="1" a="1"/>
  <c r="BX26" i="1" s="1"/>
  <c r="BY26" i="1" a="1"/>
  <c r="BY26" i="1" s="1"/>
  <c r="BX27" i="1" a="1"/>
  <c r="BX27" i="1" s="1"/>
  <c r="BY27" i="1" a="1"/>
  <c r="BY27" i="1" s="1"/>
  <c r="BX28" i="1" a="1"/>
  <c r="BX28" i="1" s="1"/>
  <c r="BY28" i="1" a="1"/>
  <c r="BY28" i="1"/>
  <c r="BX29" i="1" a="1"/>
  <c r="BX29" i="1" s="1"/>
  <c r="BY29" i="1" a="1"/>
  <c r="BY29" i="1" s="1"/>
  <c r="BX30" i="1" a="1"/>
  <c r="BX30" i="1" s="1"/>
  <c r="BY30" i="1" a="1"/>
  <c r="BY30" i="1" s="1"/>
  <c r="BX31" i="1" a="1"/>
  <c r="BX31" i="1" s="1"/>
  <c r="BY31" i="1" a="1"/>
  <c r="BY31" i="1" s="1"/>
  <c r="BX32" i="1" a="1"/>
  <c r="BX32" i="1" s="1"/>
  <c r="BY32" i="1" a="1"/>
  <c r="BY32" i="1" s="1"/>
  <c r="BX33" i="1" a="1"/>
  <c r="BX33" i="1" s="1"/>
  <c r="BY33" i="1" a="1"/>
  <c r="BY33" i="1" s="1"/>
  <c r="BX34" i="1" a="1"/>
  <c r="BX34" i="1" s="1"/>
  <c r="BY34" i="1" a="1"/>
  <c r="BY34" i="1" s="1"/>
  <c r="BX35" i="1" a="1"/>
  <c r="BX35" i="1" s="1"/>
  <c r="BY35" i="1" a="1"/>
  <c r="BY35" i="1" s="1"/>
  <c r="BX36" i="1" a="1"/>
  <c r="BX36" i="1" s="1"/>
  <c r="BY36" i="1" a="1"/>
  <c r="BY36" i="1" s="1"/>
  <c r="BX37" i="1" a="1"/>
  <c r="BX37" i="1" s="1"/>
  <c r="BY37" i="1" a="1"/>
  <c r="BY37" i="1" s="1"/>
  <c r="BX38" i="1" a="1"/>
  <c r="BX38" i="1" s="1"/>
  <c r="BY38" i="1" a="1"/>
  <c r="BY38" i="1" s="1"/>
  <c r="BX39" i="1" a="1"/>
  <c r="BX39" i="1" s="1"/>
  <c r="BY39" i="1" a="1"/>
  <c r="BY39" i="1" s="1"/>
  <c r="BX40" i="1" a="1"/>
  <c r="BX40" i="1" s="1"/>
  <c r="BY40" i="1" a="1"/>
  <c r="BY40" i="1" s="1"/>
  <c r="BX41" i="1" a="1"/>
  <c r="BX41" i="1" s="1"/>
  <c r="BY41" i="1" a="1"/>
  <c r="BY41" i="1" s="1"/>
  <c r="BX42" i="1" a="1"/>
  <c r="BX42" i="1" s="1"/>
  <c r="BY42" i="1" a="1"/>
  <c r="BY42" i="1" s="1"/>
  <c r="BX43" i="1" a="1"/>
  <c r="BX43" i="1" s="1"/>
  <c r="BY43" i="1" a="1"/>
  <c r="BY43" i="1" s="1"/>
  <c r="BX44" i="1" a="1"/>
  <c r="BX44" i="1" s="1"/>
  <c r="BY44" i="1" a="1"/>
  <c r="BY44" i="1" s="1"/>
  <c r="BX45" i="1" a="1"/>
  <c r="BX45" i="1" s="1"/>
  <c r="BY45" i="1" a="1"/>
  <c r="BY45" i="1" s="1"/>
  <c r="BX46" i="1" a="1"/>
  <c r="BX46" i="1" s="1"/>
  <c r="BY46" i="1" a="1"/>
  <c r="BY46" i="1" s="1"/>
  <c r="BX47" i="1" a="1"/>
  <c r="BX47" i="1" s="1"/>
  <c r="BY47" i="1" a="1"/>
  <c r="BY47" i="1" s="1"/>
  <c r="BX48" i="1" a="1"/>
  <c r="BX48" i="1" s="1"/>
  <c r="BY48" i="1" a="1"/>
  <c r="BY48" i="1" s="1"/>
  <c r="BX49" i="1" a="1"/>
  <c r="BX49" i="1" s="1"/>
  <c r="BY49" i="1" a="1"/>
  <c r="BY49" i="1" s="1"/>
  <c r="BX50" i="1" a="1"/>
  <c r="BX50" i="1" s="1"/>
  <c r="BY50" i="1" a="1"/>
  <c r="BY50" i="1" s="1"/>
  <c r="BX51" i="1" a="1"/>
  <c r="BX51" i="1" s="1"/>
  <c r="BY51" i="1" a="1"/>
  <c r="BY51" i="1" s="1"/>
  <c r="BX52" i="1" a="1"/>
  <c r="BX52" i="1" s="1"/>
  <c r="BY52" i="1" a="1"/>
  <c r="BY52" i="1" s="1"/>
  <c r="BX53" i="1" a="1"/>
  <c r="BX53" i="1" s="1"/>
  <c r="BY53" i="1" a="1"/>
  <c r="BY53" i="1" s="1"/>
  <c r="BX54" i="1" a="1"/>
  <c r="BX54" i="1" s="1"/>
  <c r="BY54" i="1" a="1"/>
  <c r="BY54" i="1" s="1"/>
  <c r="BX55" i="1" a="1"/>
  <c r="BX55" i="1" s="1"/>
  <c r="BY55" i="1" a="1"/>
  <c r="BY55" i="1" s="1"/>
  <c r="BX56" i="1" a="1"/>
  <c r="BX56" i="1" s="1"/>
  <c r="BY56" i="1" a="1"/>
  <c r="BY56" i="1" s="1"/>
  <c r="BX57" i="1" a="1"/>
  <c r="BX57" i="1" s="1"/>
  <c r="BY57" i="1" a="1"/>
  <c r="BY57" i="1" s="1"/>
  <c r="BX58" i="1" a="1"/>
  <c r="BX58" i="1" s="1"/>
  <c r="BY58" i="1" a="1"/>
  <c r="BY58" i="1" s="1"/>
  <c r="BX59" i="1" a="1"/>
  <c r="BX59" i="1" s="1"/>
  <c r="BY59" i="1" a="1"/>
  <c r="BY59" i="1" s="1"/>
  <c r="BX60" i="1" a="1"/>
  <c r="BX60" i="1" s="1"/>
  <c r="BY60" i="1" a="1"/>
  <c r="BY60" i="1" s="1"/>
  <c r="BX61" i="1" a="1"/>
  <c r="BX61" i="1" s="1"/>
  <c r="BY61" i="1" a="1"/>
  <c r="BY61" i="1" s="1"/>
  <c r="BX62" i="1" a="1"/>
  <c r="BX62" i="1" s="1"/>
  <c r="BY62" i="1" a="1"/>
  <c r="BY62" i="1" s="1"/>
  <c r="BX63" i="1" a="1"/>
  <c r="BX63" i="1" s="1"/>
  <c r="BY63" i="1" a="1"/>
  <c r="BY63" i="1" s="1"/>
  <c r="BX64" i="1" a="1"/>
  <c r="BX64" i="1" s="1"/>
  <c r="BY64" i="1" a="1"/>
  <c r="BY64" i="1" s="1"/>
  <c r="BX65" i="1" a="1"/>
  <c r="BX65" i="1" s="1"/>
  <c r="BY65" i="1" a="1"/>
  <c r="BY65" i="1" s="1"/>
  <c r="BX66" i="1" a="1"/>
  <c r="BX66" i="1" s="1"/>
  <c r="BY66" i="1" a="1"/>
  <c r="BY66" i="1" s="1"/>
  <c r="BX67" i="1" a="1"/>
  <c r="BX67" i="1" s="1"/>
  <c r="BY67" i="1" a="1"/>
  <c r="BY67" i="1" s="1"/>
  <c r="BX68" i="1" a="1"/>
  <c r="BX68" i="1" s="1"/>
  <c r="BY68" i="1" a="1"/>
  <c r="BY68" i="1" s="1"/>
  <c r="BX69" i="1" a="1"/>
  <c r="BX69" i="1" s="1"/>
  <c r="BY69" i="1" a="1"/>
  <c r="BY69" i="1" s="1"/>
  <c r="BX70" i="1" a="1"/>
  <c r="BX70" i="1" s="1"/>
  <c r="BY70" i="1" a="1"/>
  <c r="BY70" i="1" s="1"/>
  <c r="BX71" i="1" a="1"/>
  <c r="BX71" i="1" s="1"/>
  <c r="BY71" i="1" a="1"/>
  <c r="BY71" i="1" s="1"/>
  <c r="BX72" i="1" a="1"/>
  <c r="BX72" i="1" s="1"/>
  <c r="BY72" i="1" a="1"/>
  <c r="BY72" i="1" s="1"/>
  <c r="BX73" i="1" a="1"/>
  <c r="BX73" i="1" s="1"/>
  <c r="BY73" i="1" a="1"/>
  <c r="BY73" i="1" s="1"/>
  <c r="BX74" i="1" a="1"/>
  <c r="BX74" i="1" s="1"/>
  <c r="BY74" i="1" a="1"/>
  <c r="BY74" i="1" s="1"/>
  <c r="BX75" i="1" a="1"/>
  <c r="BX75" i="1" s="1"/>
  <c r="BY75" i="1" a="1"/>
  <c r="BY75" i="1" s="1"/>
  <c r="BX76" i="1" a="1"/>
  <c r="BX76" i="1" s="1"/>
  <c r="BY76" i="1" a="1"/>
  <c r="BY76" i="1" s="1"/>
  <c r="BX77" i="1" a="1"/>
  <c r="BX77" i="1" s="1"/>
  <c r="BY77" i="1" a="1"/>
  <c r="BY77" i="1" s="1"/>
  <c r="BX78" i="1" a="1"/>
  <c r="BX78" i="1" s="1"/>
  <c r="BY78" i="1" a="1"/>
  <c r="BY78" i="1" s="1"/>
  <c r="BX79" i="1" a="1"/>
  <c r="BX79" i="1" s="1"/>
  <c r="BY79" i="1" a="1"/>
  <c r="BY79" i="1" s="1"/>
  <c r="BX80" i="1" a="1"/>
  <c r="BX80" i="1" s="1"/>
  <c r="BY80" i="1" a="1"/>
  <c r="BY80" i="1" s="1"/>
  <c r="BX81" i="1" a="1"/>
  <c r="BX81" i="1" s="1"/>
  <c r="BY81" i="1" a="1"/>
  <c r="BY81" i="1" s="1"/>
  <c r="BX82" i="1" a="1"/>
  <c r="BX82" i="1" s="1"/>
  <c r="BY82" i="1" a="1"/>
  <c r="BY82" i="1" s="1"/>
  <c r="BX83" i="1" a="1"/>
  <c r="BX83" i="1" s="1"/>
  <c r="BY83" i="1" a="1"/>
  <c r="BY83" i="1" s="1"/>
  <c r="BX84" i="1" a="1"/>
  <c r="BX84" i="1" s="1"/>
  <c r="BY84" i="1" a="1"/>
  <c r="BY84" i="1" s="1"/>
  <c r="BX85" i="1" a="1"/>
  <c r="BX85" i="1" s="1"/>
  <c r="BY85" i="1" a="1"/>
  <c r="BY85" i="1" s="1"/>
  <c r="BX86" i="1" a="1"/>
  <c r="BX86" i="1" s="1"/>
  <c r="BY86" i="1" a="1"/>
  <c r="BY86" i="1" s="1"/>
  <c r="BX87" i="1" a="1"/>
  <c r="BX87" i="1" s="1"/>
  <c r="BY87" i="1" a="1"/>
  <c r="BY87" i="1" s="1"/>
  <c r="BX88" i="1" a="1"/>
  <c r="BX88" i="1" s="1"/>
  <c r="BY88" i="1" a="1"/>
  <c r="BY88" i="1" s="1"/>
  <c r="BX89" i="1" a="1"/>
  <c r="BX89" i="1" s="1"/>
  <c r="BY89" i="1" a="1"/>
  <c r="BY89" i="1" s="1"/>
  <c r="BW2" i="1" l="1" a="1"/>
  <c r="BW2" i="1" s="1"/>
  <c r="BW3" i="1" a="1"/>
  <c r="BW3" i="1" s="1"/>
  <c r="BW4" i="1" a="1"/>
  <c r="BW4" i="1" s="1"/>
  <c r="BW5" i="1" a="1"/>
  <c r="BW5" i="1" s="1"/>
  <c r="BW6" i="1" a="1"/>
  <c r="BW6" i="1" s="1"/>
  <c r="BW7" i="1" a="1"/>
  <c r="BW7" i="1" s="1"/>
  <c r="BW8" i="1" a="1"/>
  <c r="BW8" i="1" s="1"/>
  <c r="BW9" i="1" a="1"/>
  <c r="BW9" i="1" s="1"/>
  <c r="BW10" i="1" a="1"/>
  <c r="BW10" i="1" s="1"/>
  <c r="BW11" i="1" a="1"/>
  <c r="BW11" i="1" s="1"/>
  <c r="BW12" i="1" a="1"/>
  <c r="BW12" i="1" s="1"/>
  <c r="BW13" i="1" a="1"/>
  <c r="BW13" i="1" s="1"/>
  <c r="BW14" i="1" a="1"/>
  <c r="BW14" i="1" s="1"/>
  <c r="BW15" i="1" a="1"/>
  <c r="BW15" i="1" s="1"/>
  <c r="BW16" i="1" a="1"/>
  <c r="BW16" i="1" s="1"/>
  <c r="BW17" i="1" a="1"/>
  <c r="BW17" i="1" s="1"/>
  <c r="BW18" i="1" a="1"/>
  <c r="BW18" i="1" s="1"/>
  <c r="BW19" i="1" a="1"/>
  <c r="BW19" i="1" s="1"/>
  <c r="BW20" i="1" a="1"/>
  <c r="BW20" i="1" s="1"/>
  <c r="BW21" i="1" a="1"/>
  <c r="BW21" i="1" s="1"/>
  <c r="BW22" i="1" a="1"/>
  <c r="BW22" i="1" s="1"/>
  <c r="BW23" i="1" a="1"/>
  <c r="BW23" i="1" s="1"/>
  <c r="BW24" i="1" a="1"/>
  <c r="BW24" i="1" s="1"/>
  <c r="BW25" i="1" a="1"/>
  <c r="BW25" i="1" s="1"/>
  <c r="BW26" i="1" a="1"/>
  <c r="BW26" i="1" s="1"/>
  <c r="BW27" i="1" a="1"/>
  <c r="BW27" i="1" s="1"/>
  <c r="BW28" i="1" a="1"/>
  <c r="BW28" i="1" s="1"/>
  <c r="BW29" i="1" a="1"/>
  <c r="BW29" i="1" s="1"/>
  <c r="BW30" i="1" a="1"/>
  <c r="BW30" i="1" s="1"/>
  <c r="BW31" i="1" a="1"/>
  <c r="BW31" i="1" s="1"/>
  <c r="BW32" i="1" a="1"/>
  <c r="BW32" i="1" s="1"/>
  <c r="BW33" i="1" a="1"/>
  <c r="BW33" i="1" s="1"/>
  <c r="BW34" i="1" a="1"/>
  <c r="BW34" i="1" s="1"/>
  <c r="BW35" i="1" a="1"/>
  <c r="BW35" i="1" s="1"/>
  <c r="BW36" i="1" a="1"/>
  <c r="BW36" i="1" s="1"/>
  <c r="BW37" i="1" a="1"/>
  <c r="BW37" i="1" s="1"/>
  <c r="BW38" i="1" a="1"/>
  <c r="BW38" i="1" s="1"/>
  <c r="BW39" i="1" a="1"/>
  <c r="BW39" i="1" s="1"/>
  <c r="BW40" i="1" a="1"/>
  <c r="BW40" i="1" s="1"/>
  <c r="BW41" i="1" a="1"/>
  <c r="BW41" i="1" s="1"/>
  <c r="BW42" i="1" a="1"/>
  <c r="BW42" i="1" s="1"/>
  <c r="BW43" i="1" a="1"/>
  <c r="BW43" i="1" s="1"/>
  <c r="BW44" i="1" a="1"/>
  <c r="BW44" i="1" s="1"/>
  <c r="BW45" i="1" a="1"/>
  <c r="BW45" i="1" s="1"/>
  <c r="BW46" i="1" a="1"/>
  <c r="BW46" i="1" s="1"/>
  <c r="BW47" i="1" a="1"/>
  <c r="BW47" i="1" s="1"/>
  <c r="BW48" i="1" a="1"/>
  <c r="BW48" i="1" s="1"/>
  <c r="BW49" i="1" a="1"/>
  <c r="BW49" i="1" s="1"/>
  <c r="BW50" i="1" a="1"/>
  <c r="BW50" i="1" s="1"/>
  <c r="BW51" i="1" a="1"/>
  <c r="BW51" i="1" s="1"/>
  <c r="BW52" i="1" a="1"/>
  <c r="BW52" i="1" s="1"/>
  <c r="BW53" i="1" a="1"/>
  <c r="BW53" i="1" s="1"/>
  <c r="BW54" i="1" a="1"/>
  <c r="BW54" i="1" s="1"/>
  <c r="BW55" i="1" a="1"/>
  <c r="BW55" i="1" s="1"/>
  <c r="BW56" i="1" a="1"/>
  <c r="BW56" i="1" s="1"/>
  <c r="BW57" i="1" a="1"/>
  <c r="BW57" i="1" s="1"/>
  <c r="BW58" i="1" a="1"/>
  <c r="BW58" i="1" s="1"/>
  <c r="BW59" i="1" a="1"/>
  <c r="BW59" i="1" s="1"/>
  <c r="BW60" i="1" a="1"/>
  <c r="BW60" i="1" s="1"/>
  <c r="BW61" i="1" a="1"/>
  <c r="BW61" i="1" s="1"/>
  <c r="BW62" i="1" a="1"/>
  <c r="BW62" i="1" s="1"/>
  <c r="BW63" i="1" a="1"/>
  <c r="BW63" i="1" s="1"/>
  <c r="BW64" i="1" a="1"/>
  <c r="BW64" i="1" s="1"/>
  <c r="BW65" i="1" a="1"/>
  <c r="BW65" i="1" s="1"/>
  <c r="BW66" i="1" a="1"/>
  <c r="BW66" i="1" s="1"/>
  <c r="BW67" i="1" a="1"/>
  <c r="BW67" i="1" s="1"/>
  <c r="BW68" i="1" a="1"/>
  <c r="BW68" i="1" s="1"/>
  <c r="BW69" i="1" a="1"/>
  <c r="BW69" i="1" s="1"/>
  <c r="BW70" i="1" a="1"/>
  <c r="BW70" i="1" s="1"/>
  <c r="BW71" i="1" a="1"/>
  <c r="BW71" i="1" s="1"/>
  <c r="BW72" i="1" a="1"/>
  <c r="BW72" i="1" s="1"/>
  <c r="BW73" i="1" a="1"/>
  <c r="BW73" i="1" s="1"/>
  <c r="BW74" i="1" a="1"/>
  <c r="BW74" i="1" s="1"/>
  <c r="BW75" i="1" a="1"/>
  <c r="BW75" i="1" s="1"/>
  <c r="BW76" i="1" a="1"/>
  <c r="BW76" i="1" s="1"/>
  <c r="BW77" i="1" a="1"/>
  <c r="BW77" i="1" s="1"/>
  <c r="BW78" i="1" a="1"/>
  <c r="BW78" i="1" s="1"/>
  <c r="BW79" i="1" a="1"/>
  <c r="BW79" i="1" s="1"/>
  <c r="BW80" i="1" a="1"/>
  <c r="BW80" i="1" s="1"/>
  <c r="BW81" i="1" a="1"/>
  <c r="BW81" i="1" s="1"/>
  <c r="BW82" i="1" a="1"/>
  <c r="BW82" i="1" s="1"/>
  <c r="BW83" i="1" a="1"/>
  <c r="BW83" i="1" s="1"/>
  <c r="BW84" i="1" a="1"/>
  <c r="BW84" i="1" s="1"/>
  <c r="BW85" i="1" a="1"/>
  <c r="BW85" i="1" s="1"/>
  <c r="BW86" i="1" a="1"/>
  <c r="BW86" i="1" s="1"/>
  <c r="BW87" i="1" a="1"/>
  <c r="BW87" i="1" s="1"/>
  <c r="BW88" i="1" a="1"/>
  <c r="BW88" i="1" s="1"/>
  <c r="BW89" i="1" a="1"/>
  <c r="BW89" i="1" s="1"/>
  <c r="BV2" i="1" l="1" a="1"/>
  <c r="BV2" i="1" s="1"/>
  <c r="BV3" i="1" a="1"/>
  <c r="BV3" i="1" s="1"/>
  <c r="BV4" i="1" a="1"/>
  <c r="BV4" i="1" s="1"/>
  <c r="BV5" i="1" a="1"/>
  <c r="BV5" i="1" s="1"/>
  <c r="BV6" i="1" a="1"/>
  <c r="BV6" i="1" s="1"/>
  <c r="BV7" i="1" a="1"/>
  <c r="BV7" i="1" s="1"/>
  <c r="BV8" i="1" a="1"/>
  <c r="BV8" i="1" s="1"/>
  <c r="BV9" i="1" a="1"/>
  <c r="BV9" i="1" s="1"/>
  <c r="BV10" i="1" a="1"/>
  <c r="BV10" i="1" s="1"/>
  <c r="BV11" i="1" a="1"/>
  <c r="BV11" i="1" s="1"/>
  <c r="BV12" i="1" a="1"/>
  <c r="BV12" i="1" s="1"/>
  <c r="BV13" i="1" a="1"/>
  <c r="BV13" i="1" s="1"/>
  <c r="BV14" i="1" a="1"/>
  <c r="BV14" i="1" s="1"/>
  <c r="BV15" i="1" a="1"/>
  <c r="BV15" i="1" s="1"/>
  <c r="BV16" i="1" a="1"/>
  <c r="BV16" i="1" s="1"/>
  <c r="BV17" i="1" a="1"/>
  <c r="BV17" i="1" s="1"/>
  <c r="BV18" i="1" a="1"/>
  <c r="BV18" i="1" s="1"/>
  <c r="BV19" i="1" a="1"/>
  <c r="BV19" i="1" s="1"/>
  <c r="BV20" i="1" a="1"/>
  <c r="BV20" i="1" s="1"/>
  <c r="BV21" i="1" a="1"/>
  <c r="BV21" i="1" s="1"/>
  <c r="BV22" i="1" a="1"/>
  <c r="BV22" i="1" s="1"/>
  <c r="BV23" i="1" a="1"/>
  <c r="BV23" i="1" s="1"/>
  <c r="BV24" i="1" a="1"/>
  <c r="BV24" i="1" s="1"/>
  <c r="BV25" i="1" a="1"/>
  <c r="BV25" i="1" s="1"/>
  <c r="BV26" i="1" a="1"/>
  <c r="BV26" i="1" s="1"/>
  <c r="BV27" i="1" a="1"/>
  <c r="BV27" i="1" s="1"/>
  <c r="BV28" i="1" a="1"/>
  <c r="BV28" i="1" s="1"/>
  <c r="BV29" i="1" a="1"/>
  <c r="BV29" i="1" s="1"/>
  <c r="BV30" i="1" a="1"/>
  <c r="BV30" i="1" s="1"/>
  <c r="BV31" i="1" a="1"/>
  <c r="BV31" i="1" s="1"/>
  <c r="BV32" i="1" a="1"/>
  <c r="BV32" i="1" s="1"/>
  <c r="BV33" i="1" a="1"/>
  <c r="BV33" i="1" s="1"/>
  <c r="BV34" i="1" a="1"/>
  <c r="BV34" i="1" s="1"/>
  <c r="BV35" i="1" a="1"/>
  <c r="BV35" i="1" s="1"/>
  <c r="BV36" i="1" a="1"/>
  <c r="BV36" i="1" s="1"/>
  <c r="BV37" i="1" a="1"/>
  <c r="BV37" i="1" s="1"/>
  <c r="BV38" i="1" a="1"/>
  <c r="BV38" i="1" s="1"/>
  <c r="BV39" i="1" a="1"/>
  <c r="BV39" i="1" s="1"/>
  <c r="BV40" i="1" a="1"/>
  <c r="BV40" i="1" s="1"/>
  <c r="BV41" i="1" a="1"/>
  <c r="BV41" i="1" s="1"/>
  <c r="BV42" i="1" a="1"/>
  <c r="BV42" i="1" s="1"/>
  <c r="BV43" i="1" a="1"/>
  <c r="BV43" i="1" s="1"/>
  <c r="BV44" i="1" a="1"/>
  <c r="BV44" i="1" s="1"/>
  <c r="BV45" i="1" a="1"/>
  <c r="BV45" i="1" s="1"/>
  <c r="BV46" i="1" a="1"/>
  <c r="BV46" i="1" s="1"/>
  <c r="BV47" i="1" a="1"/>
  <c r="BV47" i="1" s="1"/>
  <c r="BV48" i="1" a="1"/>
  <c r="BV48" i="1" s="1"/>
  <c r="BV49" i="1" a="1"/>
  <c r="BV49" i="1" s="1"/>
  <c r="BV50" i="1" a="1"/>
  <c r="BV50" i="1" s="1"/>
  <c r="BV51" i="1" a="1"/>
  <c r="BV51" i="1" s="1"/>
  <c r="BV52" i="1" a="1"/>
  <c r="BV52" i="1" s="1"/>
  <c r="BV53" i="1" a="1"/>
  <c r="BV53" i="1" s="1"/>
  <c r="BV54" i="1" a="1"/>
  <c r="BV54" i="1" s="1"/>
  <c r="BV55" i="1" a="1"/>
  <c r="BV55" i="1" s="1"/>
  <c r="BV56" i="1" a="1"/>
  <c r="BV56" i="1" s="1"/>
  <c r="BV57" i="1" a="1"/>
  <c r="BV57" i="1" s="1"/>
  <c r="BV58" i="1" a="1"/>
  <c r="BV58" i="1" s="1"/>
  <c r="BV59" i="1" a="1"/>
  <c r="BV59" i="1" s="1"/>
  <c r="BV60" i="1" a="1"/>
  <c r="BV60" i="1" s="1"/>
  <c r="BV61" i="1" a="1"/>
  <c r="BV61" i="1" s="1"/>
  <c r="BV62" i="1" a="1"/>
  <c r="BV62" i="1" s="1"/>
  <c r="BV63" i="1" a="1"/>
  <c r="BV63" i="1" s="1"/>
  <c r="BV64" i="1" a="1"/>
  <c r="BV64" i="1" s="1"/>
  <c r="BV65" i="1" a="1"/>
  <c r="BV65" i="1" s="1"/>
  <c r="BV66" i="1" a="1"/>
  <c r="BV66" i="1" s="1"/>
  <c r="BV67" i="1" a="1"/>
  <c r="BV67" i="1" s="1"/>
  <c r="BV68" i="1" a="1"/>
  <c r="BV68" i="1" s="1"/>
  <c r="BV69" i="1" a="1"/>
  <c r="BV69" i="1" s="1"/>
  <c r="BV70" i="1" a="1"/>
  <c r="BV70" i="1" s="1"/>
  <c r="BV71" i="1" a="1"/>
  <c r="BV71" i="1" s="1"/>
  <c r="BV72" i="1" a="1"/>
  <c r="BV72" i="1" s="1"/>
  <c r="BV73" i="1" a="1"/>
  <c r="BV73" i="1" s="1"/>
  <c r="BV74" i="1" a="1"/>
  <c r="BV74" i="1" s="1"/>
  <c r="BV75" i="1" a="1"/>
  <c r="BV75" i="1" s="1"/>
  <c r="BV76" i="1" a="1"/>
  <c r="BV76" i="1" s="1"/>
  <c r="BV77" i="1" a="1"/>
  <c r="BV77" i="1" s="1"/>
  <c r="BV78" i="1" a="1"/>
  <c r="BV78" i="1" s="1"/>
  <c r="BV79" i="1" a="1"/>
  <c r="BV79" i="1" s="1"/>
  <c r="BV80" i="1" a="1"/>
  <c r="BV80" i="1" s="1"/>
  <c r="BV81" i="1" a="1"/>
  <c r="BV81" i="1" s="1"/>
  <c r="BV82" i="1" a="1"/>
  <c r="BV82" i="1" s="1"/>
  <c r="BV83" i="1" a="1"/>
  <c r="BV83" i="1" s="1"/>
  <c r="BV84" i="1" a="1"/>
  <c r="BV84" i="1" s="1"/>
  <c r="BV85" i="1" a="1"/>
  <c r="BV85" i="1" s="1"/>
  <c r="BV86" i="1" a="1"/>
  <c r="BV86" i="1" s="1"/>
  <c r="BV87" i="1" a="1"/>
  <c r="BV87" i="1" s="1"/>
  <c r="BV88" i="1" a="1"/>
  <c r="BV88" i="1" s="1"/>
  <c r="BV89" i="1" a="1"/>
  <c r="BV89" i="1" s="1"/>
  <c r="BU2" i="1" l="1" a="1"/>
  <c r="BU2" i="1" s="1"/>
  <c r="BU3" i="1" a="1"/>
  <c r="BU3" i="1" s="1"/>
  <c r="BU4" i="1" a="1"/>
  <c r="BU4" i="1" s="1"/>
  <c r="BU5" i="1" a="1"/>
  <c r="BU5" i="1" s="1"/>
  <c r="BU6" i="1" a="1"/>
  <c r="BU6" i="1" s="1"/>
  <c r="BU7" i="1" a="1"/>
  <c r="BU7" i="1" s="1"/>
  <c r="BU8" i="1" a="1"/>
  <c r="BU8" i="1" s="1"/>
  <c r="BU9" i="1" a="1"/>
  <c r="BU9" i="1" s="1"/>
  <c r="BU10" i="1" a="1"/>
  <c r="BU10" i="1" s="1"/>
  <c r="BU11" i="1" a="1"/>
  <c r="BU11" i="1" s="1"/>
  <c r="BU12" i="1" a="1"/>
  <c r="BU12" i="1" s="1"/>
  <c r="BU13" i="1" a="1"/>
  <c r="BU13" i="1" s="1"/>
  <c r="BU14" i="1" a="1"/>
  <c r="BU14" i="1" s="1"/>
  <c r="BU15" i="1" a="1"/>
  <c r="BU15" i="1" s="1"/>
  <c r="BU16" i="1" a="1"/>
  <c r="BU16" i="1" s="1"/>
  <c r="BU17" i="1" a="1"/>
  <c r="BU17" i="1" s="1"/>
  <c r="BU18" i="1" a="1"/>
  <c r="BU18" i="1" s="1"/>
  <c r="BU19" i="1" a="1"/>
  <c r="BU19" i="1" s="1"/>
  <c r="BU20" i="1" a="1"/>
  <c r="BU20" i="1" s="1"/>
  <c r="BU21" i="1" a="1"/>
  <c r="BU21" i="1" s="1"/>
  <c r="BU22" i="1" a="1"/>
  <c r="BU22" i="1" s="1"/>
  <c r="BU23" i="1" a="1"/>
  <c r="BU23" i="1" s="1"/>
  <c r="BU24" i="1" a="1"/>
  <c r="BU24" i="1" s="1"/>
  <c r="BU25" i="1" a="1"/>
  <c r="BU25" i="1" s="1"/>
  <c r="BU26" i="1" a="1"/>
  <c r="BU26" i="1" s="1"/>
  <c r="BU27" i="1" a="1"/>
  <c r="BU27" i="1" s="1"/>
  <c r="BU28" i="1" a="1"/>
  <c r="BU28" i="1" s="1"/>
  <c r="BU29" i="1" a="1"/>
  <c r="BU29" i="1" s="1"/>
  <c r="BU30" i="1" a="1"/>
  <c r="BU30" i="1" s="1"/>
  <c r="BU31" i="1" a="1"/>
  <c r="BU31" i="1" s="1"/>
  <c r="BU32" i="1" a="1"/>
  <c r="BU32" i="1" s="1"/>
  <c r="BU33" i="1" a="1"/>
  <c r="BU33" i="1" s="1"/>
  <c r="BU34" i="1" a="1"/>
  <c r="BU34" i="1" s="1"/>
  <c r="BU35" i="1" a="1"/>
  <c r="BU35" i="1" s="1"/>
  <c r="BU36" i="1" a="1"/>
  <c r="BU36" i="1" s="1"/>
  <c r="BU37" i="1" a="1"/>
  <c r="BU37" i="1" s="1"/>
  <c r="BU38" i="1" a="1"/>
  <c r="BU38" i="1" s="1"/>
  <c r="BU39" i="1" a="1"/>
  <c r="BU39" i="1" s="1"/>
  <c r="BU40" i="1" a="1"/>
  <c r="BU40" i="1" s="1"/>
  <c r="BU41" i="1" a="1"/>
  <c r="BU41" i="1" s="1"/>
  <c r="BU42" i="1" a="1"/>
  <c r="BU42" i="1" s="1"/>
  <c r="BU43" i="1" a="1"/>
  <c r="BU43" i="1" s="1"/>
  <c r="BU44" i="1" a="1"/>
  <c r="BU44" i="1" s="1"/>
  <c r="BU45" i="1" a="1"/>
  <c r="BU45" i="1" s="1"/>
  <c r="BU46" i="1" a="1"/>
  <c r="BU46" i="1" s="1"/>
  <c r="BU47" i="1" a="1"/>
  <c r="BU47" i="1" s="1"/>
  <c r="BU48" i="1" a="1"/>
  <c r="BU48" i="1" s="1"/>
  <c r="BU49" i="1" a="1"/>
  <c r="BU49" i="1" s="1"/>
  <c r="BU50" i="1" a="1"/>
  <c r="BU50" i="1" s="1"/>
  <c r="BU51" i="1" a="1"/>
  <c r="BU51" i="1" s="1"/>
  <c r="BU52" i="1" a="1"/>
  <c r="BU52" i="1" s="1"/>
  <c r="BU53" i="1" a="1"/>
  <c r="BU53" i="1" s="1"/>
  <c r="BU54" i="1" a="1"/>
  <c r="BU54" i="1" s="1"/>
  <c r="BU55" i="1" a="1"/>
  <c r="BU55" i="1" s="1"/>
  <c r="BU56" i="1" a="1"/>
  <c r="BU56" i="1" s="1"/>
  <c r="BU57" i="1" a="1"/>
  <c r="BU57" i="1" s="1"/>
  <c r="BU58" i="1" a="1"/>
  <c r="BU58" i="1" s="1"/>
  <c r="BU59" i="1" a="1"/>
  <c r="BU59" i="1" s="1"/>
  <c r="BU60" i="1" a="1"/>
  <c r="BU60" i="1" s="1"/>
  <c r="BU61" i="1" a="1"/>
  <c r="BU61" i="1" s="1"/>
  <c r="BU62" i="1" a="1"/>
  <c r="BU62" i="1" s="1"/>
  <c r="BU63" i="1" a="1"/>
  <c r="BU63" i="1" s="1"/>
  <c r="BU64" i="1" a="1"/>
  <c r="BU64" i="1" s="1"/>
  <c r="BU65" i="1" a="1"/>
  <c r="BU65" i="1" s="1"/>
  <c r="BU66" i="1" a="1"/>
  <c r="BU66" i="1" s="1"/>
  <c r="BU67" i="1" a="1"/>
  <c r="BU67" i="1" s="1"/>
  <c r="BU68" i="1" a="1"/>
  <c r="BU68" i="1" s="1"/>
  <c r="BU69" i="1" a="1"/>
  <c r="BU69" i="1" s="1"/>
  <c r="BU70" i="1" a="1"/>
  <c r="BU70" i="1" s="1"/>
  <c r="BU71" i="1" a="1"/>
  <c r="BU71" i="1" s="1"/>
  <c r="BU72" i="1" a="1"/>
  <c r="BU72" i="1" s="1"/>
  <c r="BU73" i="1" a="1"/>
  <c r="BU73" i="1" s="1"/>
  <c r="BU74" i="1" a="1"/>
  <c r="BU74" i="1" s="1"/>
  <c r="BU75" i="1" a="1"/>
  <c r="BU75" i="1" s="1"/>
  <c r="BU76" i="1" a="1"/>
  <c r="BU76" i="1" s="1"/>
  <c r="BU77" i="1" a="1"/>
  <c r="BU77" i="1" s="1"/>
  <c r="BU78" i="1" a="1"/>
  <c r="BU78" i="1" s="1"/>
  <c r="BU79" i="1" a="1"/>
  <c r="BU79" i="1" s="1"/>
  <c r="BU80" i="1" a="1"/>
  <c r="BU80" i="1" s="1"/>
  <c r="BU81" i="1" a="1"/>
  <c r="BU81" i="1" s="1"/>
  <c r="BU82" i="1" a="1"/>
  <c r="BU82" i="1" s="1"/>
  <c r="BU83" i="1" a="1"/>
  <c r="BU83" i="1" s="1"/>
  <c r="BU84" i="1" a="1"/>
  <c r="BU84" i="1" s="1"/>
  <c r="BU85" i="1" a="1"/>
  <c r="BU85" i="1" s="1"/>
  <c r="BU86" i="1" a="1"/>
  <c r="BU86" i="1" s="1"/>
  <c r="BU87" i="1" a="1"/>
  <c r="BU87" i="1" s="1"/>
  <c r="BU88" i="1" a="1"/>
  <c r="BU88" i="1" s="1"/>
  <c r="BU89" i="1" a="1"/>
  <c r="BU89" i="1" s="1"/>
  <c r="BT2" i="1" l="1" a="1"/>
  <c r="BT2" i="1" s="1"/>
  <c r="BT3" i="1" a="1"/>
  <c r="BT3" i="1" s="1"/>
  <c r="BT4" i="1" a="1"/>
  <c r="BT4" i="1" s="1"/>
  <c r="BT5" i="1" a="1"/>
  <c r="BT5" i="1" s="1"/>
  <c r="BT6" i="1" a="1"/>
  <c r="BT6" i="1" s="1"/>
  <c r="BT7" i="1" a="1"/>
  <c r="BT7" i="1" s="1"/>
  <c r="BT8" i="1" a="1"/>
  <c r="BT8" i="1" s="1"/>
  <c r="BT9" i="1" a="1"/>
  <c r="BT9" i="1" s="1"/>
  <c r="BT10" i="1" a="1"/>
  <c r="BT10" i="1" s="1"/>
  <c r="BT11" i="1" a="1"/>
  <c r="BT11" i="1" s="1"/>
  <c r="BT12" i="1" a="1"/>
  <c r="BT12" i="1" s="1"/>
  <c r="BT13" i="1" a="1"/>
  <c r="BT13" i="1" s="1"/>
  <c r="BT14" i="1" a="1"/>
  <c r="BT14" i="1" s="1"/>
  <c r="BT15" i="1" a="1"/>
  <c r="BT15" i="1" s="1"/>
  <c r="BT16" i="1" a="1"/>
  <c r="BT16" i="1" s="1"/>
  <c r="BT17" i="1" a="1"/>
  <c r="BT17" i="1" s="1"/>
  <c r="BT18" i="1" a="1"/>
  <c r="BT18" i="1" s="1"/>
  <c r="BT19" i="1" a="1"/>
  <c r="BT19" i="1" s="1"/>
  <c r="BT20" i="1" a="1"/>
  <c r="BT20" i="1" s="1"/>
  <c r="BT21" i="1" a="1"/>
  <c r="BT21" i="1" s="1"/>
  <c r="BT22" i="1" a="1"/>
  <c r="BT22" i="1" s="1"/>
  <c r="BT23" i="1" a="1"/>
  <c r="BT23" i="1" s="1"/>
  <c r="BT24" i="1" a="1"/>
  <c r="BT24" i="1" s="1"/>
  <c r="BT25" i="1" a="1"/>
  <c r="BT25" i="1" s="1"/>
  <c r="BT26" i="1" a="1"/>
  <c r="BT26" i="1" s="1"/>
  <c r="BT27" i="1" a="1"/>
  <c r="BT27" i="1" s="1"/>
  <c r="BT28" i="1" a="1"/>
  <c r="BT28" i="1" s="1"/>
  <c r="BT29" i="1" a="1"/>
  <c r="BT29" i="1" s="1"/>
  <c r="BT30" i="1" a="1"/>
  <c r="BT30" i="1" s="1"/>
  <c r="BT31" i="1" a="1"/>
  <c r="BT31" i="1" s="1"/>
  <c r="BT32" i="1" a="1"/>
  <c r="BT32" i="1" s="1"/>
  <c r="BT33" i="1" a="1"/>
  <c r="BT33" i="1" s="1"/>
  <c r="BT34" i="1" a="1"/>
  <c r="BT34" i="1" s="1"/>
  <c r="BT35" i="1" a="1"/>
  <c r="BT35" i="1" s="1"/>
  <c r="BT36" i="1" a="1"/>
  <c r="BT36" i="1" s="1"/>
  <c r="BT37" i="1" a="1"/>
  <c r="BT37" i="1" s="1"/>
  <c r="BT38" i="1" a="1"/>
  <c r="BT38" i="1" s="1"/>
  <c r="BT39" i="1" a="1"/>
  <c r="BT39" i="1" s="1"/>
  <c r="BT40" i="1" a="1"/>
  <c r="BT40" i="1" s="1"/>
  <c r="BT41" i="1" a="1"/>
  <c r="BT41" i="1" s="1"/>
  <c r="BT42" i="1" a="1"/>
  <c r="BT42" i="1" s="1"/>
  <c r="BT43" i="1" a="1"/>
  <c r="BT43" i="1" s="1"/>
  <c r="BT44" i="1" a="1"/>
  <c r="BT44" i="1" s="1"/>
  <c r="BT45" i="1" a="1"/>
  <c r="BT45" i="1" s="1"/>
  <c r="BT46" i="1" a="1"/>
  <c r="BT46" i="1" s="1"/>
  <c r="BT47" i="1" a="1"/>
  <c r="BT47" i="1" s="1"/>
  <c r="BT48" i="1" a="1"/>
  <c r="BT48" i="1" s="1"/>
  <c r="BT49" i="1" a="1"/>
  <c r="BT49" i="1" s="1"/>
  <c r="BT50" i="1" a="1"/>
  <c r="BT50" i="1" s="1"/>
  <c r="BT51" i="1" a="1"/>
  <c r="BT51" i="1" s="1"/>
  <c r="BT52" i="1" a="1"/>
  <c r="BT52" i="1" s="1"/>
  <c r="BT53" i="1" a="1"/>
  <c r="BT53" i="1" s="1"/>
  <c r="BT54" i="1" a="1"/>
  <c r="BT54" i="1" s="1"/>
  <c r="BT55" i="1" a="1"/>
  <c r="BT55" i="1" s="1"/>
  <c r="BT56" i="1" a="1"/>
  <c r="BT56" i="1" s="1"/>
  <c r="BT57" i="1" a="1"/>
  <c r="BT57" i="1" s="1"/>
  <c r="BT58" i="1" a="1"/>
  <c r="BT58" i="1" s="1"/>
  <c r="BT59" i="1" a="1"/>
  <c r="BT59" i="1" s="1"/>
  <c r="BT60" i="1" a="1"/>
  <c r="BT60" i="1" s="1"/>
  <c r="BT61" i="1" a="1"/>
  <c r="BT61" i="1" s="1"/>
  <c r="BT62" i="1" a="1"/>
  <c r="BT62" i="1" s="1"/>
  <c r="BT63" i="1" a="1"/>
  <c r="BT63" i="1" s="1"/>
  <c r="BT64" i="1" a="1"/>
  <c r="BT64" i="1" s="1"/>
  <c r="BT65" i="1" a="1"/>
  <c r="BT65" i="1" s="1"/>
  <c r="BT66" i="1" a="1"/>
  <c r="BT66" i="1" s="1"/>
  <c r="BT67" i="1" a="1"/>
  <c r="BT67" i="1" s="1"/>
  <c r="BT68" i="1" a="1"/>
  <c r="BT68" i="1" s="1"/>
  <c r="BT69" i="1" a="1"/>
  <c r="BT69" i="1" s="1"/>
  <c r="BT70" i="1" a="1"/>
  <c r="BT70" i="1" s="1"/>
  <c r="BT71" i="1" a="1"/>
  <c r="BT71" i="1" s="1"/>
  <c r="BT72" i="1" a="1"/>
  <c r="BT72" i="1" s="1"/>
  <c r="BT73" i="1" a="1"/>
  <c r="BT73" i="1" s="1"/>
  <c r="BT74" i="1" a="1"/>
  <c r="BT74" i="1" s="1"/>
  <c r="BT75" i="1" a="1"/>
  <c r="BT75" i="1" s="1"/>
  <c r="BT76" i="1" a="1"/>
  <c r="BT76" i="1" s="1"/>
  <c r="BT77" i="1" a="1"/>
  <c r="BT77" i="1" s="1"/>
  <c r="BT78" i="1" a="1"/>
  <c r="BT78" i="1" s="1"/>
  <c r="BT79" i="1" a="1"/>
  <c r="BT79" i="1" s="1"/>
  <c r="BT80" i="1" a="1"/>
  <c r="BT80" i="1" s="1"/>
  <c r="BT81" i="1" a="1"/>
  <c r="BT81" i="1" s="1"/>
  <c r="BT82" i="1" a="1"/>
  <c r="BT82" i="1" s="1"/>
  <c r="BT83" i="1" a="1"/>
  <c r="BT83" i="1" s="1"/>
  <c r="BT84" i="1" a="1"/>
  <c r="BT84" i="1" s="1"/>
  <c r="BT85" i="1" a="1"/>
  <c r="BT85" i="1" s="1"/>
  <c r="BT86" i="1" a="1"/>
  <c r="BT86" i="1" s="1"/>
  <c r="BT87" i="1" a="1"/>
  <c r="BT87" i="1" s="1"/>
  <c r="BT88" i="1" a="1"/>
  <c r="BT88" i="1" s="1"/>
  <c r="BT89" i="1" a="1"/>
  <c r="BT89" i="1" s="1"/>
  <c r="BS2" i="1" l="1" a="1"/>
  <c r="BS2" i="1" s="1"/>
  <c r="BS3" i="1" a="1"/>
  <c r="BS3" i="1" s="1"/>
  <c r="BS4" i="1" a="1"/>
  <c r="BS4" i="1" s="1"/>
  <c r="BS5" i="1" a="1"/>
  <c r="BS5" i="1" s="1"/>
  <c r="BS6" i="1" a="1"/>
  <c r="BS6" i="1" s="1"/>
  <c r="BS7" i="1" a="1"/>
  <c r="BS7" i="1" s="1"/>
  <c r="BS8" i="1" a="1"/>
  <c r="BS8" i="1" s="1"/>
  <c r="BS9" i="1" a="1"/>
  <c r="BS9" i="1" s="1"/>
  <c r="BS10" i="1" a="1"/>
  <c r="BS10" i="1" s="1"/>
  <c r="BS11" i="1" a="1"/>
  <c r="BS11" i="1" s="1"/>
  <c r="BS12" i="1" a="1"/>
  <c r="BS12" i="1" s="1"/>
  <c r="BS13" i="1" a="1"/>
  <c r="BS13" i="1" s="1"/>
  <c r="BS14" i="1" a="1"/>
  <c r="BS14" i="1" s="1"/>
  <c r="BS15" i="1" a="1"/>
  <c r="BS15" i="1" s="1"/>
  <c r="BS16" i="1" a="1"/>
  <c r="BS16" i="1" s="1"/>
  <c r="BS17" i="1" a="1"/>
  <c r="BS17" i="1" s="1"/>
  <c r="BS18" i="1" a="1"/>
  <c r="BS18" i="1" s="1"/>
  <c r="BS19" i="1" a="1"/>
  <c r="BS19" i="1" s="1"/>
  <c r="BS20" i="1" a="1"/>
  <c r="BS20" i="1" s="1"/>
  <c r="BS21" i="1" a="1"/>
  <c r="BS21" i="1" s="1"/>
  <c r="BS22" i="1" a="1"/>
  <c r="BS22" i="1" s="1"/>
  <c r="BS23" i="1" a="1"/>
  <c r="BS23" i="1" s="1"/>
  <c r="BS24" i="1" a="1"/>
  <c r="BS24" i="1" s="1"/>
  <c r="BS25" i="1" a="1"/>
  <c r="BS25" i="1" s="1"/>
  <c r="BS26" i="1" a="1"/>
  <c r="BS26" i="1" s="1"/>
  <c r="BS27" i="1" a="1"/>
  <c r="BS27" i="1" s="1"/>
  <c r="BS28" i="1" a="1"/>
  <c r="BS28" i="1" s="1"/>
  <c r="BS29" i="1" a="1"/>
  <c r="BS29" i="1" s="1"/>
  <c r="BS30" i="1" a="1"/>
  <c r="BS30" i="1" s="1"/>
  <c r="BS31" i="1" a="1"/>
  <c r="BS31" i="1" s="1"/>
  <c r="BS32" i="1" a="1"/>
  <c r="BS32" i="1" s="1"/>
  <c r="BS33" i="1" a="1"/>
  <c r="BS33" i="1" s="1"/>
  <c r="BS34" i="1" a="1"/>
  <c r="BS34" i="1" s="1"/>
  <c r="BS35" i="1" a="1"/>
  <c r="BS35" i="1" s="1"/>
  <c r="BS36" i="1" a="1"/>
  <c r="BS36" i="1" s="1"/>
  <c r="BS37" i="1" a="1"/>
  <c r="BS37" i="1" s="1"/>
  <c r="BS38" i="1" a="1"/>
  <c r="BS38" i="1" s="1"/>
  <c r="BS39" i="1" a="1"/>
  <c r="BS39" i="1" s="1"/>
  <c r="BS40" i="1" a="1"/>
  <c r="BS40" i="1" s="1"/>
  <c r="BS41" i="1" a="1"/>
  <c r="BS41" i="1" s="1"/>
  <c r="BS42" i="1" a="1"/>
  <c r="BS42" i="1" s="1"/>
  <c r="BS43" i="1" a="1"/>
  <c r="BS43" i="1" s="1"/>
  <c r="BS44" i="1" a="1"/>
  <c r="BS44" i="1" s="1"/>
  <c r="BS45" i="1" a="1"/>
  <c r="BS45" i="1" s="1"/>
  <c r="BS46" i="1" a="1"/>
  <c r="BS46" i="1" s="1"/>
  <c r="BS47" i="1" a="1"/>
  <c r="BS47" i="1" s="1"/>
  <c r="BS48" i="1" a="1"/>
  <c r="BS48" i="1" s="1"/>
  <c r="BS49" i="1" a="1"/>
  <c r="BS49" i="1" s="1"/>
  <c r="BS50" i="1" a="1"/>
  <c r="BS50" i="1" s="1"/>
  <c r="BS51" i="1" a="1"/>
  <c r="BS51" i="1" s="1"/>
  <c r="BS52" i="1" a="1"/>
  <c r="BS52" i="1" s="1"/>
  <c r="BS53" i="1" a="1"/>
  <c r="BS53" i="1" s="1"/>
  <c r="BS54" i="1" a="1"/>
  <c r="BS54" i="1" s="1"/>
  <c r="BS55" i="1" a="1"/>
  <c r="BS55" i="1" s="1"/>
  <c r="BS56" i="1" a="1"/>
  <c r="BS56" i="1" s="1"/>
  <c r="BS57" i="1" a="1"/>
  <c r="BS57" i="1" s="1"/>
  <c r="BS58" i="1" a="1"/>
  <c r="BS58" i="1" s="1"/>
  <c r="BS59" i="1" a="1"/>
  <c r="BS59" i="1" s="1"/>
  <c r="BS60" i="1" a="1"/>
  <c r="BS60" i="1" s="1"/>
  <c r="BS61" i="1" a="1"/>
  <c r="BS61" i="1" s="1"/>
  <c r="BS62" i="1" a="1"/>
  <c r="BS62" i="1" s="1"/>
  <c r="BS63" i="1" a="1"/>
  <c r="BS63" i="1" s="1"/>
  <c r="BS64" i="1" a="1"/>
  <c r="BS64" i="1" s="1"/>
  <c r="BS65" i="1" a="1"/>
  <c r="BS65" i="1" s="1"/>
  <c r="BS66" i="1" a="1"/>
  <c r="BS66" i="1" s="1"/>
  <c r="BS67" i="1" a="1"/>
  <c r="BS67" i="1" s="1"/>
  <c r="BS68" i="1" a="1"/>
  <c r="BS68" i="1" s="1"/>
  <c r="BS69" i="1" a="1"/>
  <c r="BS69" i="1" s="1"/>
  <c r="BS70" i="1" a="1"/>
  <c r="BS70" i="1" s="1"/>
  <c r="BS71" i="1" a="1"/>
  <c r="BS71" i="1" s="1"/>
  <c r="BS72" i="1" a="1"/>
  <c r="BS72" i="1" s="1"/>
  <c r="BS73" i="1" a="1"/>
  <c r="BS73" i="1" s="1"/>
  <c r="BS74" i="1" a="1"/>
  <c r="BS74" i="1" s="1"/>
  <c r="BS75" i="1" a="1"/>
  <c r="BS75" i="1" s="1"/>
  <c r="BS76" i="1" a="1"/>
  <c r="BS76" i="1" s="1"/>
  <c r="BS77" i="1" a="1"/>
  <c r="BS77" i="1" s="1"/>
  <c r="BS78" i="1" a="1"/>
  <c r="BS78" i="1" s="1"/>
  <c r="BS79" i="1" a="1"/>
  <c r="BS79" i="1" s="1"/>
  <c r="BS80" i="1" a="1"/>
  <c r="BS80" i="1" s="1"/>
  <c r="BS81" i="1" a="1"/>
  <c r="BS81" i="1" s="1"/>
  <c r="BS82" i="1" a="1"/>
  <c r="BS82" i="1" s="1"/>
  <c r="BS83" i="1" a="1"/>
  <c r="BS83" i="1" s="1"/>
  <c r="BS84" i="1" a="1"/>
  <c r="BS84" i="1" s="1"/>
  <c r="BS85" i="1" a="1"/>
  <c r="BS85" i="1" s="1"/>
  <c r="BS86" i="1" a="1"/>
  <c r="BS86" i="1" s="1"/>
  <c r="BS87" i="1" a="1"/>
  <c r="BS87" i="1" s="1"/>
  <c r="BS88" i="1" a="1"/>
  <c r="BS88" i="1" s="1"/>
  <c r="BS89" i="1" a="1"/>
  <c r="BS89" i="1" s="1"/>
  <c r="BQ2" i="1" l="1" a="1"/>
  <c r="BQ2" i="1" s="1"/>
  <c r="BR2" i="1" a="1"/>
  <c r="BR2" i="1" s="1"/>
  <c r="BQ3" i="1" a="1"/>
  <c r="BQ3" i="1" s="1"/>
  <c r="BR3" i="1" a="1"/>
  <c r="BR3" i="1" s="1"/>
  <c r="BQ4" i="1" a="1"/>
  <c r="BQ4" i="1" s="1"/>
  <c r="BR4" i="1" a="1"/>
  <c r="BR4" i="1" s="1"/>
  <c r="BQ5" i="1" a="1"/>
  <c r="BQ5" i="1" s="1"/>
  <c r="BR5" i="1" a="1"/>
  <c r="BR5" i="1" s="1"/>
  <c r="BQ6" i="1" a="1"/>
  <c r="BQ6" i="1" s="1"/>
  <c r="BR6" i="1" a="1"/>
  <c r="BR6" i="1" s="1"/>
  <c r="BQ7" i="1" a="1"/>
  <c r="BQ7" i="1" s="1"/>
  <c r="BR7" i="1" a="1"/>
  <c r="BR7" i="1" s="1"/>
  <c r="BQ8" i="1" a="1"/>
  <c r="BQ8" i="1" s="1"/>
  <c r="BR8" i="1" a="1"/>
  <c r="BR8" i="1" s="1"/>
  <c r="BQ9" i="1" a="1"/>
  <c r="BQ9" i="1" s="1"/>
  <c r="BR9" i="1" a="1"/>
  <c r="BR9" i="1" s="1"/>
  <c r="BQ10" i="1" a="1"/>
  <c r="BQ10" i="1" s="1"/>
  <c r="BR10" i="1" a="1"/>
  <c r="BR10" i="1" s="1"/>
  <c r="BQ11" i="1" a="1"/>
  <c r="BQ11" i="1" s="1"/>
  <c r="BR11" i="1" a="1"/>
  <c r="BR11" i="1" s="1"/>
  <c r="BQ12" i="1" a="1"/>
  <c r="BQ12" i="1" s="1"/>
  <c r="BR12" i="1" a="1"/>
  <c r="BR12" i="1" s="1"/>
  <c r="BQ13" i="1" a="1"/>
  <c r="BQ13" i="1" s="1"/>
  <c r="BR13" i="1" a="1"/>
  <c r="BR13" i="1" s="1"/>
  <c r="BQ14" i="1" a="1"/>
  <c r="BQ14" i="1" s="1"/>
  <c r="BR14" i="1" a="1"/>
  <c r="BR14" i="1" s="1"/>
  <c r="BQ15" i="1" a="1"/>
  <c r="BQ15" i="1" s="1"/>
  <c r="BR15" i="1" a="1"/>
  <c r="BR15" i="1" s="1"/>
  <c r="BQ16" i="1" a="1"/>
  <c r="BQ16" i="1" s="1"/>
  <c r="BR16" i="1" a="1"/>
  <c r="BR16" i="1" s="1"/>
  <c r="BQ17" i="1" a="1"/>
  <c r="BQ17" i="1" s="1"/>
  <c r="BR17" i="1" a="1"/>
  <c r="BR17" i="1" s="1"/>
  <c r="BQ18" i="1" a="1"/>
  <c r="BQ18" i="1" s="1"/>
  <c r="BR18" i="1" a="1"/>
  <c r="BR18" i="1" s="1"/>
  <c r="BQ19" i="1" a="1"/>
  <c r="BQ19" i="1" s="1"/>
  <c r="BR19" i="1" a="1"/>
  <c r="BR19" i="1" s="1"/>
  <c r="BQ20" i="1" a="1"/>
  <c r="BQ20" i="1" s="1"/>
  <c r="BR20" i="1" a="1"/>
  <c r="BR20" i="1" s="1"/>
  <c r="BQ21" i="1" a="1"/>
  <c r="BQ21" i="1" s="1"/>
  <c r="BR21" i="1" a="1"/>
  <c r="BR21" i="1" s="1"/>
  <c r="BQ22" i="1" a="1"/>
  <c r="BQ22" i="1" s="1"/>
  <c r="BR22" i="1" a="1"/>
  <c r="BR22" i="1" s="1"/>
  <c r="BQ23" i="1" a="1"/>
  <c r="BQ23" i="1" s="1"/>
  <c r="BR23" i="1" a="1"/>
  <c r="BR23" i="1" s="1"/>
  <c r="BQ24" i="1" a="1"/>
  <c r="BQ24" i="1" s="1"/>
  <c r="BR24" i="1" a="1"/>
  <c r="BR24" i="1" s="1"/>
  <c r="BQ25" i="1" a="1"/>
  <c r="BQ25" i="1" s="1"/>
  <c r="BR25" i="1" a="1"/>
  <c r="BR25" i="1" s="1"/>
  <c r="BQ26" i="1" a="1"/>
  <c r="BQ26" i="1" s="1"/>
  <c r="BR26" i="1" a="1"/>
  <c r="BR26" i="1" s="1"/>
  <c r="BQ27" i="1" a="1"/>
  <c r="BQ27" i="1" s="1"/>
  <c r="BR27" i="1" a="1"/>
  <c r="BR27" i="1" s="1"/>
  <c r="BQ28" i="1" a="1"/>
  <c r="BQ28" i="1" s="1"/>
  <c r="BR28" i="1" a="1"/>
  <c r="BR28" i="1" s="1"/>
  <c r="BQ29" i="1" a="1"/>
  <c r="BQ29" i="1" s="1"/>
  <c r="BR29" i="1" a="1"/>
  <c r="BR29" i="1" s="1"/>
  <c r="BQ30" i="1" a="1"/>
  <c r="BQ30" i="1" s="1"/>
  <c r="BR30" i="1" a="1"/>
  <c r="BR30" i="1" s="1"/>
  <c r="BQ31" i="1" a="1"/>
  <c r="BQ31" i="1" s="1"/>
  <c r="BR31" i="1" a="1"/>
  <c r="BR31" i="1" s="1"/>
  <c r="BQ32" i="1" a="1"/>
  <c r="BQ32" i="1" s="1"/>
  <c r="BR32" i="1" a="1"/>
  <c r="BR32" i="1" s="1"/>
  <c r="BQ33" i="1" a="1"/>
  <c r="BQ33" i="1" s="1"/>
  <c r="BR33" i="1" a="1"/>
  <c r="BR33" i="1" s="1"/>
  <c r="BQ34" i="1" a="1"/>
  <c r="BQ34" i="1" s="1"/>
  <c r="BR34" i="1" a="1"/>
  <c r="BR34" i="1" s="1"/>
  <c r="BQ35" i="1" a="1"/>
  <c r="BQ35" i="1" s="1"/>
  <c r="BR35" i="1" a="1"/>
  <c r="BR35" i="1" s="1"/>
  <c r="BQ36" i="1" a="1"/>
  <c r="BQ36" i="1" s="1"/>
  <c r="BR36" i="1" a="1"/>
  <c r="BR36" i="1" s="1"/>
  <c r="BQ37" i="1" a="1"/>
  <c r="BQ37" i="1" s="1"/>
  <c r="BR37" i="1" a="1"/>
  <c r="BR37" i="1" s="1"/>
  <c r="BQ38" i="1" a="1"/>
  <c r="BQ38" i="1" s="1"/>
  <c r="BR38" i="1" a="1"/>
  <c r="BR38" i="1" s="1"/>
  <c r="BQ39" i="1" a="1"/>
  <c r="BQ39" i="1" s="1"/>
  <c r="BR39" i="1" a="1"/>
  <c r="BR39" i="1" s="1"/>
  <c r="BQ40" i="1" a="1"/>
  <c r="BQ40" i="1" s="1"/>
  <c r="BR40" i="1" a="1"/>
  <c r="BR40" i="1" s="1"/>
  <c r="BQ41" i="1" a="1"/>
  <c r="BQ41" i="1" s="1"/>
  <c r="BR41" i="1" a="1"/>
  <c r="BR41" i="1" s="1"/>
  <c r="BQ42" i="1" a="1"/>
  <c r="BQ42" i="1" s="1"/>
  <c r="BR42" i="1" a="1"/>
  <c r="BR42" i="1" s="1"/>
  <c r="BQ43" i="1" a="1"/>
  <c r="BQ43" i="1" s="1"/>
  <c r="BR43" i="1" a="1"/>
  <c r="BR43" i="1" s="1"/>
  <c r="BQ44" i="1" a="1"/>
  <c r="BQ44" i="1" s="1"/>
  <c r="BR44" i="1" a="1"/>
  <c r="BR44" i="1" s="1"/>
  <c r="BQ45" i="1" a="1"/>
  <c r="BQ45" i="1" s="1"/>
  <c r="BR45" i="1" a="1"/>
  <c r="BR45" i="1" s="1"/>
  <c r="BQ46" i="1" a="1"/>
  <c r="BQ46" i="1" s="1"/>
  <c r="BR46" i="1" a="1"/>
  <c r="BR46" i="1" s="1"/>
  <c r="BQ47" i="1" a="1"/>
  <c r="BQ47" i="1" s="1"/>
  <c r="BR47" i="1" a="1"/>
  <c r="BR47" i="1" s="1"/>
  <c r="BQ48" i="1" a="1"/>
  <c r="BQ48" i="1" s="1"/>
  <c r="BR48" i="1" a="1"/>
  <c r="BR48" i="1" s="1"/>
  <c r="BQ49" i="1" a="1"/>
  <c r="BQ49" i="1" s="1"/>
  <c r="BR49" i="1" a="1"/>
  <c r="BR49" i="1" s="1"/>
  <c r="BQ50" i="1" a="1"/>
  <c r="BQ50" i="1" s="1"/>
  <c r="BR50" i="1" a="1"/>
  <c r="BR50" i="1" s="1"/>
  <c r="BQ51" i="1" a="1"/>
  <c r="BQ51" i="1" s="1"/>
  <c r="BR51" i="1" a="1"/>
  <c r="BR51" i="1" s="1"/>
  <c r="BQ52" i="1" a="1"/>
  <c r="BQ52" i="1" s="1"/>
  <c r="BR52" i="1" a="1"/>
  <c r="BR52" i="1" s="1"/>
  <c r="BQ53" i="1" a="1"/>
  <c r="BQ53" i="1" s="1"/>
  <c r="BR53" i="1" a="1"/>
  <c r="BR53" i="1" s="1"/>
  <c r="BQ54" i="1" a="1"/>
  <c r="BQ54" i="1" s="1"/>
  <c r="BR54" i="1" a="1"/>
  <c r="BR54" i="1" s="1"/>
  <c r="BQ55" i="1" a="1"/>
  <c r="BQ55" i="1" s="1"/>
  <c r="BR55" i="1" a="1"/>
  <c r="BR55" i="1" s="1"/>
  <c r="BQ56" i="1" a="1"/>
  <c r="BQ56" i="1" s="1"/>
  <c r="BR56" i="1" a="1"/>
  <c r="BR56" i="1" s="1"/>
  <c r="BQ57" i="1" a="1"/>
  <c r="BQ57" i="1" s="1"/>
  <c r="BR57" i="1" a="1"/>
  <c r="BR57" i="1" s="1"/>
  <c r="BQ58" i="1" a="1"/>
  <c r="BQ58" i="1" s="1"/>
  <c r="BR58" i="1" a="1"/>
  <c r="BR58" i="1" s="1"/>
  <c r="BQ59" i="1" a="1"/>
  <c r="BQ59" i="1" s="1"/>
  <c r="BR59" i="1" a="1"/>
  <c r="BR59" i="1" s="1"/>
  <c r="BQ60" i="1" a="1"/>
  <c r="BQ60" i="1" s="1"/>
  <c r="BR60" i="1" a="1"/>
  <c r="BR60" i="1" s="1"/>
  <c r="BQ61" i="1" a="1"/>
  <c r="BQ61" i="1" s="1"/>
  <c r="BR61" i="1" a="1"/>
  <c r="BR61" i="1" s="1"/>
  <c r="BQ62" i="1" a="1"/>
  <c r="BQ62" i="1" s="1"/>
  <c r="BR62" i="1" a="1"/>
  <c r="BR62" i="1" s="1"/>
  <c r="BQ63" i="1" a="1"/>
  <c r="BQ63" i="1" s="1"/>
  <c r="BR63" i="1" a="1"/>
  <c r="BR63" i="1" s="1"/>
  <c r="BQ64" i="1" a="1"/>
  <c r="BQ64" i="1" s="1"/>
  <c r="BR64" i="1" a="1"/>
  <c r="BR64" i="1" s="1"/>
  <c r="BQ65" i="1" a="1"/>
  <c r="BQ65" i="1" s="1"/>
  <c r="BR65" i="1" a="1"/>
  <c r="BR65" i="1" s="1"/>
  <c r="BQ66" i="1" a="1"/>
  <c r="BQ66" i="1" s="1"/>
  <c r="BR66" i="1" a="1"/>
  <c r="BR66" i="1" s="1"/>
  <c r="BQ67" i="1" a="1"/>
  <c r="BQ67" i="1" s="1"/>
  <c r="BR67" i="1" a="1"/>
  <c r="BR67" i="1" s="1"/>
  <c r="BQ68" i="1" a="1"/>
  <c r="BQ68" i="1" s="1"/>
  <c r="BR68" i="1" a="1"/>
  <c r="BR68" i="1" s="1"/>
  <c r="BQ69" i="1" a="1"/>
  <c r="BQ69" i="1" s="1"/>
  <c r="BR69" i="1" a="1"/>
  <c r="BR69" i="1" s="1"/>
  <c r="BQ70" i="1" a="1"/>
  <c r="BQ70" i="1" s="1"/>
  <c r="BR70" i="1" a="1"/>
  <c r="BR70" i="1" s="1"/>
  <c r="BQ71" i="1" a="1"/>
  <c r="BQ71" i="1" s="1"/>
  <c r="BR71" i="1" a="1"/>
  <c r="BR71" i="1" s="1"/>
  <c r="BQ72" i="1" a="1"/>
  <c r="BQ72" i="1" s="1"/>
  <c r="BR72" i="1" a="1"/>
  <c r="BR72" i="1" s="1"/>
  <c r="BQ73" i="1" a="1"/>
  <c r="BQ73" i="1" s="1"/>
  <c r="BR73" i="1" a="1"/>
  <c r="BR73" i="1" s="1"/>
  <c r="BQ74" i="1" a="1"/>
  <c r="BQ74" i="1" s="1"/>
  <c r="BR74" i="1" a="1"/>
  <c r="BR74" i="1" s="1"/>
  <c r="BQ75" i="1" a="1"/>
  <c r="BQ75" i="1" s="1"/>
  <c r="BR75" i="1" a="1"/>
  <c r="BR75" i="1" s="1"/>
  <c r="BQ76" i="1" a="1"/>
  <c r="BQ76" i="1" s="1"/>
  <c r="BR76" i="1" a="1"/>
  <c r="BR76" i="1" s="1"/>
  <c r="BQ77" i="1" a="1"/>
  <c r="BQ77" i="1" s="1"/>
  <c r="BR77" i="1" a="1"/>
  <c r="BR77" i="1" s="1"/>
  <c r="BQ78" i="1" a="1"/>
  <c r="BQ78" i="1" s="1"/>
  <c r="BR78" i="1" a="1"/>
  <c r="BR78" i="1" s="1"/>
  <c r="BQ79" i="1" a="1"/>
  <c r="BQ79" i="1" s="1"/>
  <c r="BR79" i="1" a="1"/>
  <c r="BR79" i="1" s="1"/>
  <c r="BQ80" i="1" a="1"/>
  <c r="BQ80" i="1" s="1"/>
  <c r="BR80" i="1" a="1"/>
  <c r="BR80" i="1" s="1"/>
  <c r="BQ81" i="1" a="1"/>
  <c r="BQ81" i="1" s="1"/>
  <c r="BR81" i="1" a="1"/>
  <c r="BR81" i="1" s="1"/>
  <c r="BQ82" i="1" a="1"/>
  <c r="BQ82" i="1" s="1"/>
  <c r="BR82" i="1" a="1"/>
  <c r="BR82" i="1" s="1"/>
  <c r="BQ83" i="1" a="1"/>
  <c r="BQ83" i="1" s="1"/>
  <c r="BR83" i="1" a="1"/>
  <c r="BR83" i="1" s="1"/>
  <c r="BQ84" i="1" a="1"/>
  <c r="BQ84" i="1" s="1"/>
  <c r="BR84" i="1" a="1"/>
  <c r="BR84" i="1" s="1"/>
  <c r="BQ85" i="1" a="1"/>
  <c r="BQ85" i="1" s="1"/>
  <c r="BR85" i="1" a="1"/>
  <c r="BR85" i="1" s="1"/>
  <c r="BQ86" i="1" a="1"/>
  <c r="BQ86" i="1" s="1"/>
  <c r="BR86" i="1" a="1"/>
  <c r="BR86" i="1" s="1"/>
  <c r="BQ87" i="1" a="1"/>
  <c r="BQ87" i="1" s="1"/>
  <c r="BR87" i="1" a="1"/>
  <c r="BR87" i="1" s="1"/>
  <c r="BQ88" i="1" a="1"/>
  <c r="BQ88" i="1" s="1"/>
  <c r="BR88" i="1" a="1"/>
  <c r="BR88" i="1" s="1"/>
  <c r="BQ89" i="1" a="1"/>
  <c r="BQ89" i="1" s="1"/>
  <c r="BR89" i="1" a="1"/>
  <c r="BR89" i="1" s="1"/>
  <c r="AC83" i="1" a="1"/>
  <c r="AC83" i="1" s="1"/>
  <c r="Y83" i="1" a="1"/>
  <c r="Y83" i="1" s="1"/>
  <c r="X83" i="1" a="1"/>
  <c r="X83" i="1" s="1"/>
  <c r="AI83" i="1" a="1"/>
  <c r="AI83" i="1" s="1"/>
  <c r="AH83" i="1" a="1"/>
  <c r="AH83" i="1" s="1"/>
  <c r="AG83" i="1" a="1"/>
  <c r="AG83" i="1" s="1"/>
  <c r="AF83" i="1" a="1"/>
  <c r="AF83" i="1" s="1"/>
  <c r="AE83" i="1" a="1"/>
  <c r="AE83" i="1" s="1"/>
  <c r="AD83" i="1" a="1"/>
  <c r="AD83" i="1" s="1"/>
  <c r="AB83" i="1" a="1"/>
  <c r="AB83" i="1" s="1"/>
  <c r="AA83" i="1" a="1"/>
  <c r="AA83" i="1" s="1"/>
  <c r="Z83" i="1" a="1"/>
  <c r="Z83" i="1" s="1"/>
  <c r="U83" i="1" a="1"/>
  <c r="U83" i="1" s="1"/>
  <c r="S83" i="1" a="1"/>
  <c r="S83" i="1" s="1"/>
  <c r="V83" i="1" a="1"/>
  <c r="V83" i="1" s="1"/>
  <c r="T83" i="1" a="1"/>
  <c r="T83" i="1" s="1"/>
  <c r="W83" i="1" a="1"/>
  <c r="W83" i="1" s="1"/>
  <c r="H83" i="1" a="1"/>
  <c r="H83" i="1" s="1"/>
  <c r="N83" i="1" a="1"/>
  <c r="N83" i="1" s="1"/>
  <c r="BI82" i="1" a="1"/>
  <c r="BI82" i="1" s="1"/>
  <c r="BI83" i="2" s="1"/>
  <c r="G83" i="1" a="1"/>
  <c r="G83" i="1" s="1"/>
  <c r="F83" i="1" a="1"/>
  <c r="F83" i="1" s="1"/>
  <c r="D83" i="1" a="1"/>
  <c r="D83" i="1" s="1"/>
  <c r="BM82" i="1" a="1"/>
  <c r="BM82" i="1" s="1"/>
  <c r="BM83" i="2" s="1"/>
  <c r="BF82" i="1" a="1"/>
  <c r="BF82" i="1" s="1"/>
  <c r="B83" i="1" a="1"/>
  <c r="B83" i="1" s="1"/>
  <c r="BN82" i="1" a="1"/>
  <c r="BN82" i="1" s="1"/>
  <c r="BN83" i="2" s="1"/>
  <c r="BD82" i="1" a="1"/>
  <c r="BD82" i="1" s="1"/>
  <c r="BP82" i="1" a="1"/>
  <c r="BP82" i="1" s="1"/>
  <c r="BH82" i="1" a="1"/>
  <c r="BH82" i="1" s="1"/>
  <c r="BH83" i="2" s="1"/>
  <c r="M83" i="1" a="1"/>
  <c r="M83" i="1" s="1"/>
  <c r="J83" i="1" a="1"/>
  <c r="J83" i="1" s="1"/>
  <c r="I83" i="1" a="1"/>
  <c r="I83" i="1" s="1"/>
  <c r="BE82" i="1" a="1"/>
  <c r="BE82" i="1" s="1"/>
  <c r="BO82" i="1" a="1"/>
  <c r="BO82" i="1" s="1"/>
  <c r="BO83" i="2" s="1"/>
  <c r="K83" i="1" a="1"/>
  <c r="K83" i="1" s="1"/>
  <c r="C83" i="1" a="1"/>
  <c r="C83" i="1" s="1"/>
  <c r="P83" i="1" a="1"/>
  <c r="P83" i="1" s="1"/>
  <c r="BK82" i="1" a="1"/>
  <c r="BK82" i="1" s="1"/>
  <c r="BK83" i="2" s="1"/>
  <c r="R83" i="1" a="1"/>
  <c r="R83" i="1" s="1"/>
  <c r="Q83" i="1" a="1"/>
  <c r="Q83" i="1" s="1"/>
  <c r="BJ82" i="1" a="1"/>
  <c r="BJ82" i="1" s="1"/>
  <c r="BJ83" i="2" s="1"/>
  <c r="O83" i="1" a="1"/>
  <c r="O83" i="1" s="1"/>
  <c r="BL82" i="1" a="1"/>
  <c r="BL82" i="1" s="1"/>
  <c r="BL83" i="2" s="1"/>
  <c r="BC82" i="1" a="1"/>
  <c r="BC82" i="1" s="1"/>
  <c r="L83" i="1" a="1"/>
  <c r="L83" i="1" s="1"/>
  <c r="E83" i="1" a="1"/>
  <c r="E83" i="1" s="1"/>
  <c r="BG82" i="1" a="1"/>
  <c r="BG82" i="1" s="1"/>
  <c r="BG83" i="2" s="1"/>
  <c r="AV82" i="1" a="1"/>
  <c r="AV82" i="1" s="1"/>
  <c r="AT82" i="1" a="1"/>
  <c r="AT82" i="1" s="1"/>
  <c r="AI82" i="1" a="1"/>
  <c r="AI82" i="1" s="1"/>
  <c r="AD82" i="1" a="1"/>
  <c r="AD82" i="1" s="1"/>
  <c r="AR82" i="1" a="1"/>
  <c r="AR82" i="1" s="1"/>
  <c r="AO82" i="1" a="1"/>
  <c r="AO82" i="1" s="1"/>
  <c r="AJ82" i="1" a="1"/>
  <c r="AJ82" i="1" s="1"/>
  <c r="AG82" i="1" a="1"/>
  <c r="AG82" i="1" s="1"/>
  <c r="AA82" i="1" a="1"/>
  <c r="AA82" i="1" s="1"/>
  <c r="AF82" i="1" a="1"/>
  <c r="AF82" i="1" s="1"/>
  <c r="AN82" i="1" a="1"/>
  <c r="AN82" i="1" s="1"/>
  <c r="Y82" i="1" a="1"/>
  <c r="Y82" i="1" s="1"/>
  <c r="AK82" i="1" a="1"/>
  <c r="AK82" i="1" s="1"/>
  <c r="AC82" i="1" a="1"/>
  <c r="AC82" i="1" s="1"/>
  <c r="AM82" i="1" a="1"/>
  <c r="AM82" i="1" s="1"/>
  <c r="AL82" i="1" a="1"/>
  <c r="AL82" i="1" s="1"/>
  <c r="W82" i="1" a="1"/>
  <c r="W82" i="1" s="1"/>
  <c r="Z82" i="1" a="1"/>
  <c r="Z82" i="1" s="1"/>
  <c r="AH82" i="1" a="1"/>
  <c r="AH82" i="1" s="1"/>
  <c r="BB82" i="1" a="1"/>
  <c r="BB82" i="1" s="1"/>
  <c r="AU82" i="1" a="1"/>
  <c r="AU82" i="1" s="1"/>
  <c r="AQ82" i="1" a="1"/>
  <c r="AQ82" i="1" s="1"/>
  <c r="BA82" i="1" a="1"/>
  <c r="BA82" i="1" s="1"/>
  <c r="AZ82" i="1" a="1"/>
  <c r="AZ82" i="1" s="1"/>
  <c r="AY82" i="1" a="1"/>
  <c r="AY82" i="1" s="1"/>
  <c r="AE82" i="1" a="1"/>
  <c r="AE82" i="1" s="1"/>
  <c r="AX82" i="1" a="1"/>
  <c r="AX82" i="1" s="1"/>
  <c r="AS82" i="1" a="1"/>
  <c r="AS82" i="1" s="1"/>
  <c r="X82" i="1" a="1"/>
  <c r="X82" i="1" s="1"/>
  <c r="AP82" i="1" a="1"/>
  <c r="AP82" i="1" s="1"/>
  <c r="AW82" i="1" a="1"/>
  <c r="AW82" i="1" s="1"/>
  <c r="AB82" i="1" a="1"/>
  <c r="AB82" i="1" s="1"/>
  <c r="Q82" i="1" a="1"/>
  <c r="Q82" i="1" s="1"/>
  <c r="M82" i="1" a="1"/>
  <c r="M82" i="1" s="1"/>
  <c r="D82" i="1" a="1"/>
  <c r="D82" i="1" s="1"/>
  <c r="BG81" i="1" a="1"/>
  <c r="BG81" i="1" s="1"/>
  <c r="BG82" i="2" s="1"/>
  <c r="J82" i="1" a="1"/>
  <c r="J82" i="1" s="1"/>
  <c r="I82" i="1" a="1"/>
  <c r="I82" i="1" s="1"/>
  <c r="BP81" i="1" a="1"/>
  <c r="BP81" i="1" s="1"/>
  <c r="E82" i="1" a="1"/>
  <c r="E82" i="1" s="1"/>
  <c r="B82" i="1" a="1"/>
  <c r="B82" i="1" s="1"/>
  <c r="F82" i="1" a="1"/>
  <c r="F82" i="1" s="1"/>
  <c r="BH81" i="1" a="1"/>
  <c r="BH81" i="1" s="1"/>
  <c r="BH82" i="2" s="1"/>
  <c r="BJ81" i="1" a="1"/>
  <c r="BJ81" i="1" s="1"/>
  <c r="BJ82" i="2" s="1"/>
  <c r="BN81" i="1" a="1"/>
  <c r="BN81" i="1" s="1"/>
  <c r="BN82" i="2" s="1"/>
  <c r="BO81" i="1" a="1"/>
  <c r="BO81" i="1" s="1"/>
  <c r="BO82" i="2" s="1"/>
  <c r="O82" i="1" a="1"/>
  <c r="O82" i="1" s="1"/>
  <c r="H82" i="1" a="1"/>
  <c r="H82" i="1" s="1"/>
  <c r="G82" i="1" a="1"/>
  <c r="G82" i="1" s="1"/>
  <c r="C82" i="1" a="1"/>
  <c r="C82" i="1" s="1"/>
  <c r="P82" i="1" a="1"/>
  <c r="P82" i="1" s="1"/>
  <c r="BI81" i="1" a="1"/>
  <c r="BI81" i="1" s="1"/>
  <c r="BI82" i="2" s="1"/>
  <c r="L82" i="1" a="1"/>
  <c r="L82" i="1" s="1"/>
  <c r="BK81" i="1" a="1"/>
  <c r="BK81" i="1" s="1"/>
  <c r="BK82" i="2" s="1"/>
  <c r="V82" i="1" a="1"/>
  <c r="V82" i="1" s="1"/>
  <c r="U82" i="1" a="1"/>
  <c r="U82" i="1" s="1"/>
  <c r="T82" i="1" a="1"/>
  <c r="T82" i="1" s="1"/>
  <c r="S82" i="1" a="1"/>
  <c r="S82" i="1" s="1"/>
  <c r="N82" i="1" a="1"/>
  <c r="N82" i="1" s="1"/>
  <c r="BL81" i="1" a="1"/>
  <c r="BL81" i="1" s="1"/>
  <c r="BL82" i="2" s="1"/>
  <c r="K82" i="1" a="1"/>
  <c r="K82" i="1" s="1"/>
  <c r="BM81" i="1" a="1"/>
  <c r="BM81" i="1" s="1"/>
  <c r="BM82" i="2" s="1"/>
  <c r="R82" i="1" a="1"/>
  <c r="R82" i="1" s="1"/>
  <c r="AF81" i="1" a="1"/>
  <c r="AF81" i="1" s="1"/>
  <c r="AS81" i="1" a="1"/>
  <c r="AS81" i="1" s="1"/>
  <c r="AU81" i="1" a="1"/>
  <c r="AU81" i="1" s="1"/>
  <c r="AT81" i="1" a="1"/>
  <c r="AT81" i="1" s="1"/>
  <c r="AQ81" i="1" a="1"/>
  <c r="AQ81" i="1" s="1"/>
  <c r="AM81" i="1" a="1"/>
  <c r="AM81" i="1" s="1"/>
  <c r="AL81" i="1" a="1"/>
  <c r="AL81" i="1" s="1"/>
  <c r="AK81" i="1" a="1"/>
  <c r="AK81" i="1" s="1"/>
  <c r="AJ81" i="1" a="1"/>
  <c r="AJ81" i="1" s="1"/>
  <c r="AE81" i="1" a="1"/>
  <c r="AE81" i="1" s="1"/>
  <c r="AC81" i="1" a="1"/>
  <c r="AC81" i="1" s="1"/>
  <c r="AN81" i="1" a="1"/>
  <c r="AN81" i="1" s="1"/>
  <c r="AR81" i="1" a="1"/>
  <c r="AR81" i="1" s="1"/>
  <c r="AH81" i="1" a="1"/>
  <c r="AH81" i="1" s="1"/>
  <c r="BF81" i="1" a="1"/>
  <c r="BF81" i="1" s="1"/>
  <c r="AX81" i="1" a="1"/>
  <c r="AX81" i="1" s="1"/>
  <c r="BE81" i="1" a="1"/>
  <c r="BE81" i="1" s="1"/>
  <c r="AD81" i="1" a="1"/>
  <c r="AD81" i="1" s="1"/>
  <c r="BD81" i="1" a="1"/>
  <c r="BD81" i="1" s="1"/>
  <c r="BC81" i="1" a="1"/>
  <c r="BC81" i="1" s="1"/>
  <c r="AG81" i="1" a="1"/>
  <c r="AG81" i="1" s="1"/>
  <c r="BB81" i="1" a="1"/>
  <c r="BB81" i="1" s="1"/>
  <c r="AZ81" i="1" a="1"/>
  <c r="AZ81" i="1" s="1"/>
  <c r="AV81" i="1" a="1"/>
  <c r="AV81" i="1" s="1"/>
  <c r="AI81" i="1" a="1"/>
  <c r="AI81" i="1" s="1"/>
  <c r="AA81" i="1" a="1"/>
  <c r="AA81" i="1" s="1"/>
  <c r="AB81" i="1" a="1"/>
  <c r="AB81" i="1" s="1"/>
  <c r="AY81" i="1" a="1"/>
  <c r="AY81" i="1" s="1"/>
  <c r="BA81" i="1" a="1"/>
  <c r="BA81" i="1" s="1"/>
  <c r="AW81" i="1" a="1"/>
  <c r="AW81" i="1" s="1"/>
  <c r="AP81" i="1" a="1"/>
  <c r="AP81" i="1" s="1"/>
  <c r="AO81" i="1" a="1"/>
  <c r="AO81" i="1" s="1"/>
  <c r="J81" i="1" a="1"/>
  <c r="J81" i="1" s="1"/>
  <c r="T81" i="1" a="1"/>
  <c r="T81" i="1" s="1"/>
  <c r="P81" i="1" a="1"/>
  <c r="P81" i="1" s="1"/>
  <c r="C81" i="1" a="1"/>
  <c r="C81" i="1" s="1"/>
  <c r="S81" i="1" a="1"/>
  <c r="S81" i="1" s="1"/>
  <c r="O81" i="1" a="1"/>
  <c r="O81" i="1" s="1"/>
  <c r="I81" i="1" a="1"/>
  <c r="I81" i="1" s="1"/>
  <c r="H81" i="1" a="1"/>
  <c r="H81" i="1" s="1"/>
  <c r="BM80" i="1" a="1"/>
  <c r="BM80" i="1" s="1"/>
  <c r="BM81" i="2" s="1"/>
  <c r="D81" i="1" a="1"/>
  <c r="D81" i="1" s="1"/>
  <c r="BO80" i="1" a="1"/>
  <c r="BO80" i="1" s="1"/>
  <c r="BO81" i="2" s="1"/>
  <c r="F81" i="1" a="1"/>
  <c r="F81" i="1" s="1"/>
  <c r="B81" i="1" a="1"/>
  <c r="B81" i="1" s="1"/>
  <c r="BN80" i="1" a="1"/>
  <c r="BN80" i="1" s="1"/>
  <c r="BN81" i="2" s="1"/>
  <c r="W81" i="1" a="1"/>
  <c r="W81" i="1" s="1"/>
  <c r="L81" i="1" a="1"/>
  <c r="L81" i="1" s="1"/>
  <c r="K81" i="1" a="1"/>
  <c r="K81" i="1" s="1"/>
  <c r="Q81" i="1" a="1"/>
  <c r="Q81" i="1" s="1"/>
  <c r="M81" i="1" a="1"/>
  <c r="M81" i="1" s="1"/>
  <c r="E81" i="1" a="1"/>
  <c r="E81" i="1" s="1"/>
  <c r="R81" i="1" a="1"/>
  <c r="R81" i="1" s="1"/>
  <c r="BL80" i="1" a="1"/>
  <c r="BL80" i="1" s="1"/>
  <c r="BL81" i="2" s="1"/>
  <c r="Z81" i="1" a="1"/>
  <c r="Z81" i="1" s="1"/>
  <c r="Y81" i="1" a="1"/>
  <c r="Y81" i="1" s="1"/>
  <c r="BK80" i="1" a="1"/>
  <c r="BK80" i="1" s="1"/>
  <c r="BK81" i="2" s="1"/>
  <c r="U81" i="1" a="1"/>
  <c r="U81" i="1" s="1"/>
  <c r="X81" i="1" a="1"/>
  <c r="X81" i="1" s="1"/>
  <c r="V81" i="1" a="1"/>
  <c r="V81" i="1" s="1"/>
  <c r="N81" i="1" a="1"/>
  <c r="N81" i="1" s="1"/>
  <c r="BP80" i="1" a="1"/>
  <c r="BP80" i="1" s="1"/>
  <c r="G81" i="1" a="1"/>
  <c r="G81" i="1" s="1"/>
  <c r="AL80" i="1" a="1"/>
  <c r="AL80" i="1" s="1"/>
  <c r="AG80" i="1" a="1"/>
  <c r="AG80" i="1" s="1"/>
  <c r="AE80" i="1" a="1"/>
  <c r="AE80" i="1" s="1"/>
  <c r="AS80" i="1" a="1"/>
  <c r="AS80" i="1" s="1"/>
  <c r="BH80" i="1" a="1"/>
  <c r="BH80" i="1" s="1"/>
  <c r="BH81" i="2" s="1"/>
  <c r="BG80" i="1" a="1"/>
  <c r="BG80" i="1" s="1"/>
  <c r="BG81" i="2" s="1"/>
  <c r="AY80" i="1" a="1"/>
  <c r="AY80" i="1" s="1"/>
  <c r="AQ80" i="1" a="1"/>
  <c r="AQ80" i="1" s="1"/>
  <c r="AM80" i="1" a="1"/>
  <c r="AM80" i="1" s="1"/>
  <c r="BF80" i="1" a="1"/>
  <c r="BF80" i="1" s="1"/>
  <c r="AI80" i="1" a="1"/>
  <c r="AI80" i="1" s="1"/>
  <c r="AO80" i="1" a="1"/>
  <c r="AO80" i="1" s="1"/>
  <c r="BE80" i="1" a="1"/>
  <c r="BE80" i="1" s="1"/>
  <c r="BD80" i="1" a="1"/>
  <c r="BD80" i="1" s="1"/>
  <c r="AW80" i="1" a="1"/>
  <c r="AW80" i="1" s="1"/>
  <c r="AV80" i="1" a="1"/>
  <c r="AV80" i="1" s="1"/>
  <c r="BC80" i="1" a="1"/>
  <c r="BC80" i="1" s="1"/>
  <c r="AZ80" i="1" a="1"/>
  <c r="AZ80" i="1" s="1"/>
  <c r="AT80" i="1" a="1"/>
  <c r="AT80" i="1" s="1"/>
  <c r="BB80" i="1" a="1"/>
  <c r="BB80" i="1" s="1"/>
  <c r="AX80" i="1" a="1"/>
  <c r="AX80" i="1" s="1"/>
  <c r="AH80" i="1" a="1"/>
  <c r="AH80" i="1" s="1"/>
  <c r="AP80" i="1" a="1"/>
  <c r="AP80" i="1" s="1"/>
  <c r="BJ80" i="1" a="1"/>
  <c r="BJ80" i="1" s="1"/>
  <c r="BJ81" i="2" s="1"/>
  <c r="AJ80" i="1" a="1"/>
  <c r="AJ80" i="1" s="1"/>
  <c r="BI80" i="1" a="1"/>
  <c r="BI80" i="1" s="1"/>
  <c r="BI81" i="2" s="1"/>
  <c r="BA80" i="1" a="1"/>
  <c r="BA80" i="1" s="1"/>
  <c r="AU80" i="1" a="1"/>
  <c r="AU80" i="1" s="1"/>
  <c r="AF80" i="1" a="1"/>
  <c r="AF80" i="1" s="1"/>
  <c r="AR80" i="1" a="1"/>
  <c r="AR80" i="1" s="1"/>
  <c r="AK80" i="1" a="1"/>
  <c r="AK80" i="1" s="1"/>
  <c r="AN80" i="1" a="1"/>
  <c r="AN80" i="1" s="1"/>
  <c r="G80" i="1" a="1"/>
  <c r="G80" i="1" s="1"/>
  <c r="S80" i="1" a="1"/>
  <c r="S80" i="1" s="1"/>
  <c r="C80" i="1" a="1"/>
  <c r="C80" i="1" s="1"/>
  <c r="AB80" i="1" a="1"/>
  <c r="AB80" i="1" s="1"/>
  <c r="Z80" i="1" a="1"/>
  <c r="Z80" i="1" s="1"/>
  <c r="O80" i="1" a="1"/>
  <c r="O80" i="1" s="1"/>
  <c r="T80" i="1" a="1"/>
  <c r="T80" i="1" s="1"/>
  <c r="Q80" i="1" a="1"/>
  <c r="Q80" i="1" s="1"/>
  <c r="P80" i="1" a="1"/>
  <c r="P80" i="1" s="1"/>
  <c r="U80" i="1" a="1"/>
  <c r="U80" i="1" s="1"/>
  <c r="N80" i="1" a="1"/>
  <c r="N80" i="1" s="1"/>
  <c r="M80" i="1" a="1"/>
  <c r="M80" i="1" s="1"/>
  <c r="F80" i="1" a="1"/>
  <c r="F80" i="1" s="1"/>
  <c r="B80" i="1" a="1"/>
  <c r="B80" i="1" s="1"/>
  <c r="X80" i="1" a="1"/>
  <c r="X80" i="1" s="1"/>
  <c r="R80" i="1" a="1"/>
  <c r="R80" i="1" s="1"/>
  <c r="BO79" i="1" a="1"/>
  <c r="BO79" i="1" s="1"/>
  <c r="BO80" i="2" s="1"/>
  <c r="D80" i="1" a="1"/>
  <c r="D80" i="1" s="1"/>
  <c r="BP79" i="1" a="1"/>
  <c r="BP79" i="1" s="1"/>
  <c r="V80" i="1" a="1"/>
  <c r="V80" i="1" s="1"/>
  <c r="J80" i="1" a="1"/>
  <c r="J80" i="1" s="1"/>
  <c r="E80" i="1" a="1"/>
  <c r="E80" i="1" s="1"/>
  <c r="AC80" i="1" a="1"/>
  <c r="AC80" i="1" s="1"/>
  <c r="AA80" i="1" a="1"/>
  <c r="AA80" i="1" s="1"/>
  <c r="Y80" i="1" a="1"/>
  <c r="Y80" i="1" s="1"/>
  <c r="H80" i="1" a="1"/>
  <c r="H80" i="1" s="1"/>
  <c r="K80" i="1" a="1"/>
  <c r="K80" i="1" s="1"/>
  <c r="I80" i="1" a="1"/>
  <c r="I80" i="1" s="1"/>
  <c r="AD80" i="1" a="1"/>
  <c r="AD80" i="1" s="1"/>
  <c r="L80" i="1" a="1"/>
  <c r="L80" i="1" s="1"/>
  <c r="W80" i="1" a="1"/>
  <c r="W80" i="1" s="1"/>
  <c r="AK79" i="1" a="1"/>
  <c r="AK79" i="1" s="1"/>
  <c r="BD79" i="1" a="1"/>
  <c r="BD79" i="1" s="1"/>
  <c r="BA79" i="1" a="1"/>
  <c r="BA79" i="1" s="1"/>
  <c r="AT79" i="1" a="1"/>
  <c r="AT79" i="1" s="1"/>
  <c r="AR79" i="1" a="1"/>
  <c r="AR79" i="1" s="1"/>
  <c r="AU79" i="1" a="1"/>
  <c r="AU79" i="1" s="1"/>
  <c r="AV79" i="1" a="1"/>
  <c r="AV79" i="1" s="1"/>
  <c r="BB79" i="1" a="1"/>
  <c r="BB79" i="1" s="1"/>
  <c r="AX79" i="1" a="1"/>
  <c r="AX79" i="1" s="1"/>
  <c r="BK79" i="1" a="1"/>
  <c r="BK79" i="1" s="1"/>
  <c r="BK80" i="2" s="1"/>
  <c r="BI79" i="1" a="1"/>
  <c r="BI79" i="1" s="1"/>
  <c r="BI80" i="2" s="1"/>
  <c r="BG79" i="1" a="1"/>
  <c r="BG79" i="1" s="1"/>
  <c r="BG80" i="2" s="1"/>
  <c r="BE79" i="1" a="1"/>
  <c r="BE79" i="1" s="1"/>
  <c r="AO79" i="1" a="1"/>
  <c r="AO79" i="1" s="1"/>
  <c r="BN79" i="1" a="1"/>
  <c r="BN79" i="1" s="1"/>
  <c r="BN80" i="2" s="1"/>
  <c r="BC79" i="1" a="1"/>
  <c r="BC79" i="1" s="1"/>
  <c r="AS79" i="1" a="1"/>
  <c r="AS79" i="1" s="1"/>
  <c r="AW79" i="1" a="1"/>
  <c r="AW79" i="1" s="1"/>
  <c r="AP79" i="1" a="1"/>
  <c r="AP79" i="1" s="1"/>
  <c r="AL79" i="1" a="1"/>
  <c r="AL79" i="1" s="1"/>
  <c r="BH79" i="1" a="1"/>
  <c r="BH79" i="1" s="1"/>
  <c r="BH80" i="2" s="1"/>
  <c r="BM79" i="1" a="1"/>
  <c r="BM79" i="1" s="1"/>
  <c r="BM80" i="2" s="1"/>
  <c r="AJ79" i="1" a="1"/>
  <c r="AJ79" i="1" s="1"/>
  <c r="AI79" i="1" a="1"/>
  <c r="AI79" i="1" s="1"/>
  <c r="BL79" i="1" a="1"/>
  <c r="BL79" i="1" s="1"/>
  <c r="BL80" i="2" s="1"/>
  <c r="AQ79" i="1" a="1"/>
  <c r="AQ79" i="1" s="1"/>
  <c r="AM79" i="1" a="1"/>
  <c r="AM79" i="1" s="1"/>
  <c r="BJ79" i="1" a="1"/>
  <c r="BJ79" i="1" s="1"/>
  <c r="BJ80" i="2" s="1"/>
  <c r="BF79" i="1" a="1"/>
  <c r="BF79" i="1" s="1"/>
  <c r="AY79" i="1" a="1"/>
  <c r="AY79" i="1" s="1"/>
  <c r="AZ79" i="1" a="1"/>
  <c r="AZ79" i="1" s="1"/>
  <c r="AN79" i="1" a="1"/>
  <c r="AN79" i="1" s="1"/>
  <c r="L79" i="1" a="1"/>
  <c r="L79" i="1" s="1"/>
  <c r="Z79" i="1" a="1"/>
  <c r="Z79" i="1" s="1"/>
  <c r="Y79" i="1" a="1"/>
  <c r="Y79" i="1" s="1"/>
  <c r="E79" i="1" a="1"/>
  <c r="E79" i="1" s="1"/>
  <c r="X79" i="1" a="1"/>
  <c r="X79" i="1" s="1"/>
  <c r="V79" i="1" a="1"/>
  <c r="V79" i="1" s="1"/>
  <c r="C79" i="1" a="1"/>
  <c r="C79" i="1" s="1"/>
  <c r="T79" i="1" a="1"/>
  <c r="T79" i="1" s="1"/>
  <c r="K79" i="1" a="1"/>
  <c r="K79" i="1" s="1"/>
  <c r="J79" i="1" a="1"/>
  <c r="J79" i="1" s="1"/>
  <c r="Q79" i="1" a="1"/>
  <c r="Q79" i="1" s="1"/>
  <c r="F79" i="1" a="1"/>
  <c r="F79" i="1" s="1"/>
  <c r="H79" i="1" a="1"/>
  <c r="H79" i="1" s="1"/>
  <c r="D79" i="1" a="1"/>
  <c r="D79" i="1" s="1"/>
  <c r="U79" i="1" a="1"/>
  <c r="U79" i="1" s="1"/>
  <c r="AG79" i="1" a="1"/>
  <c r="AG79" i="1" s="1"/>
  <c r="N79" i="1" a="1"/>
  <c r="N79" i="1" s="1"/>
  <c r="M79" i="1" a="1"/>
  <c r="M79" i="1" s="1"/>
  <c r="AE79" i="1" a="1"/>
  <c r="AE79" i="1" s="1"/>
  <c r="O79" i="1" a="1"/>
  <c r="O79" i="1" s="1"/>
  <c r="G79" i="1" a="1"/>
  <c r="G79" i="1" s="1"/>
  <c r="AH79" i="1" a="1"/>
  <c r="AH79" i="1" s="1"/>
  <c r="S79" i="1" a="1"/>
  <c r="S79" i="1" s="1"/>
  <c r="AF79" i="1" a="1"/>
  <c r="AF79" i="1" s="1"/>
  <c r="AD79" i="1" a="1"/>
  <c r="AD79" i="1" s="1"/>
  <c r="R79" i="1" a="1"/>
  <c r="R79" i="1" s="1"/>
  <c r="P79" i="1" a="1"/>
  <c r="P79" i="1" s="1"/>
  <c r="AC79" i="1" a="1"/>
  <c r="AC79" i="1" s="1"/>
  <c r="AB79" i="1" a="1"/>
  <c r="AB79" i="1" s="1"/>
  <c r="AA79" i="1" a="1"/>
  <c r="AA79" i="1" s="1"/>
  <c r="W79" i="1" a="1"/>
  <c r="W79" i="1" s="1"/>
  <c r="I79" i="1" a="1"/>
  <c r="I79" i="1" s="1"/>
  <c r="BA78" i="1" a="1"/>
  <c r="BA78" i="1" s="1"/>
  <c r="AZ78" i="1" a="1"/>
  <c r="AZ78" i="1" s="1"/>
  <c r="AU78" i="1" a="1"/>
  <c r="AU78" i="1" s="1"/>
  <c r="AY78" i="1" a="1"/>
  <c r="AY78" i="1" s="1"/>
  <c r="AX78" i="1" a="1"/>
  <c r="AX78" i="1" s="1"/>
  <c r="AT78" i="1" a="1"/>
  <c r="AT78" i="1" s="1"/>
  <c r="AN78" i="1" a="1"/>
  <c r="AN78" i="1" s="1"/>
  <c r="AM78" i="1" a="1"/>
  <c r="AM78" i="1" s="1"/>
  <c r="AS78" i="1" a="1"/>
  <c r="AS78" i="1" s="1"/>
  <c r="AR78" i="1" a="1"/>
  <c r="AR78" i="1" s="1"/>
  <c r="AQ78" i="1" a="1"/>
  <c r="AQ78" i="1" s="1"/>
  <c r="AO78" i="1" a="1"/>
  <c r="AO78" i="1" s="1"/>
  <c r="AP78" i="1" a="1"/>
  <c r="AP78" i="1" s="1"/>
  <c r="AV78" i="1" a="1"/>
  <c r="AV78" i="1" s="1"/>
  <c r="B79" i="1" a="1"/>
  <c r="B79" i="1" s="1"/>
  <c r="BL78" i="1" a="1"/>
  <c r="BL78" i="1" s="1"/>
  <c r="BL79" i="2" s="1"/>
  <c r="BP78" i="1" a="1"/>
  <c r="BP78" i="1" s="1"/>
  <c r="BO78" i="1" a="1"/>
  <c r="BO78" i="1" s="1"/>
  <c r="BO79" i="2" s="1"/>
  <c r="BN78" i="1" a="1"/>
  <c r="BN78" i="1" s="1"/>
  <c r="BN79" i="2" s="1"/>
  <c r="BM78" i="1" a="1"/>
  <c r="BM78" i="1" s="1"/>
  <c r="BM79" i="2" s="1"/>
  <c r="BK78" i="1" a="1"/>
  <c r="BK78" i="1" s="1"/>
  <c r="BK79" i="2" s="1"/>
  <c r="BJ78" i="1" a="1"/>
  <c r="BJ78" i="1" s="1"/>
  <c r="BJ79" i="2" s="1"/>
  <c r="BI78" i="1" a="1"/>
  <c r="BI78" i="1" s="1"/>
  <c r="BI79" i="2" s="1"/>
  <c r="BH78" i="1" a="1"/>
  <c r="BH78" i="1" s="1"/>
  <c r="BH79" i="2" s="1"/>
  <c r="BG78" i="1" a="1"/>
  <c r="BG78" i="1" s="1"/>
  <c r="BG79" i="2" s="1"/>
  <c r="AW78" i="1" a="1"/>
  <c r="AW78" i="1" s="1"/>
  <c r="BF78" i="1" a="1"/>
  <c r="BF78" i="1" s="1"/>
  <c r="BE78" i="1" a="1"/>
  <c r="BE78" i="1" s="1"/>
  <c r="BD78" i="1" a="1"/>
  <c r="BD78" i="1" s="1"/>
  <c r="BC78" i="1" a="1"/>
  <c r="BC78" i="1" s="1"/>
  <c r="BB78" i="1" a="1"/>
  <c r="BB78" i="1" s="1"/>
  <c r="W78" i="1" a="1"/>
  <c r="W78" i="1" s="1"/>
  <c r="G78" i="1" a="1"/>
  <c r="G78" i="1" s="1"/>
  <c r="Y78" i="1" a="1"/>
  <c r="Y78" i="1" s="1"/>
  <c r="M78" i="1" a="1"/>
  <c r="M78" i="1" s="1"/>
  <c r="K78" i="1" a="1"/>
  <c r="K78" i="1" s="1"/>
  <c r="N78" i="1" a="1"/>
  <c r="N78" i="1" s="1"/>
  <c r="O78" i="1" a="1"/>
  <c r="O78" i="1" s="1"/>
  <c r="V78" i="1" a="1"/>
  <c r="V78" i="1" s="1"/>
  <c r="Q78" i="1" a="1"/>
  <c r="Q78" i="1" s="1"/>
  <c r="AI78" i="1" a="1"/>
  <c r="AI78" i="1" s="1"/>
  <c r="AG78" i="1" a="1"/>
  <c r="AG78" i="1" s="1"/>
  <c r="AF78" i="1" a="1"/>
  <c r="AF78" i="1" s="1"/>
  <c r="AA78" i="1" a="1"/>
  <c r="AA78" i="1" s="1"/>
  <c r="U78" i="1" a="1"/>
  <c r="U78" i="1" s="1"/>
  <c r="AE78" i="1" a="1"/>
  <c r="AE78" i="1" s="1"/>
  <c r="Z78" i="1" a="1"/>
  <c r="Z78" i="1" s="1"/>
  <c r="L78" i="1" a="1"/>
  <c r="L78" i="1" s="1"/>
  <c r="X78" i="1" a="1"/>
  <c r="X78" i="1" s="1"/>
  <c r="P78" i="1" a="1"/>
  <c r="P78" i="1" s="1"/>
  <c r="T78" i="1" a="1"/>
  <c r="T78" i="1" s="1"/>
  <c r="AH78" i="1" a="1"/>
  <c r="AH78" i="1" s="1"/>
  <c r="AD78" i="1" a="1"/>
  <c r="AD78" i="1" s="1"/>
  <c r="J78" i="1" a="1"/>
  <c r="J78" i="1" s="1"/>
  <c r="AL78" i="1" a="1"/>
  <c r="AL78" i="1" s="1"/>
  <c r="AK78" i="1" a="1"/>
  <c r="AK78" i="1" s="1"/>
  <c r="AJ78" i="1" a="1"/>
  <c r="AJ78" i="1" s="1"/>
  <c r="H78" i="1" a="1"/>
  <c r="H78" i="1" s="1"/>
  <c r="AC78" i="1" a="1"/>
  <c r="AC78" i="1" s="1"/>
  <c r="I78" i="1" a="1"/>
  <c r="I78" i="1" s="1"/>
  <c r="R78" i="1" a="1"/>
  <c r="R78" i="1" s="1"/>
  <c r="AB78" i="1" a="1"/>
  <c r="AB78" i="1" s="1"/>
  <c r="S78" i="1" a="1"/>
  <c r="S78" i="1" s="1"/>
  <c r="BL77" i="1" a="1"/>
  <c r="BL77" i="1" s="1"/>
  <c r="BL78" i="2" s="1"/>
  <c r="AR77" i="1" a="1"/>
  <c r="AR77" i="1" s="1"/>
  <c r="BK77" i="1" a="1"/>
  <c r="BK77" i="1" s="1"/>
  <c r="BK78" i="2" s="1"/>
  <c r="BF77" i="1" a="1"/>
  <c r="BF77" i="1" s="1"/>
  <c r="BA77" i="1" a="1"/>
  <c r="BA77" i="1" s="1"/>
  <c r="BD77" i="1" a="1"/>
  <c r="BD77" i="1" s="1"/>
  <c r="AS77" i="1" a="1"/>
  <c r="AS77" i="1" s="1"/>
  <c r="BB77" i="1" a="1"/>
  <c r="BB77" i="1" s="1"/>
  <c r="BI77" i="1" a="1"/>
  <c r="BI77" i="1" s="1"/>
  <c r="BI78" i="2" s="1"/>
  <c r="AZ77" i="1" a="1"/>
  <c r="AZ77" i="1" s="1"/>
  <c r="BG77" i="1" a="1"/>
  <c r="BG77" i="1" s="1"/>
  <c r="BG78" i="2" s="1"/>
  <c r="AT77" i="1" a="1"/>
  <c r="AT77" i="1" s="1"/>
  <c r="BE77" i="1" a="1"/>
  <c r="BE77" i="1" s="1"/>
  <c r="AQ77" i="1" a="1"/>
  <c r="AQ77" i="1" s="1"/>
  <c r="B78" i="1" a="1"/>
  <c r="B78" i="1" s="1"/>
  <c r="AW77" i="1" a="1"/>
  <c r="AW77" i="1" s="1"/>
  <c r="BO77" i="1" a="1"/>
  <c r="BO77" i="1" s="1"/>
  <c r="BO78" i="2" s="1"/>
  <c r="BN77" i="1" a="1"/>
  <c r="BN77" i="1" s="1"/>
  <c r="BN78" i="2" s="1"/>
  <c r="BC77" i="1" a="1"/>
  <c r="BC77" i="1" s="1"/>
  <c r="BP77" i="1" a="1"/>
  <c r="BP77" i="1" s="1"/>
  <c r="BH77" i="1" a="1"/>
  <c r="BH77" i="1" s="1"/>
  <c r="BH78" i="2" s="1"/>
  <c r="E78" i="1" a="1"/>
  <c r="E78" i="1" s="1"/>
  <c r="AY77" i="1" a="1"/>
  <c r="AY77" i="1" s="1"/>
  <c r="F78" i="1" a="1"/>
  <c r="F78" i="1" s="1"/>
  <c r="AU77" i="1" a="1"/>
  <c r="AU77" i="1" s="1"/>
  <c r="D78" i="1" a="1"/>
  <c r="D78" i="1" s="1"/>
  <c r="C78" i="1" a="1"/>
  <c r="C78" i="1" s="1"/>
  <c r="AX77" i="1" a="1"/>
  <c r="AX77" i="1" s="1"/>
  <c r="AV77" i="1" a="1"/>
  <c r="AV77" i="1" s="1"/>
  <c r="BM77" i="1" a="1"/>
  <c r="BM77" i="1" s="1"/>
  <c r="BM78" i="2" s="1"/>
  <c r="BJ77" i="1" a="1"/>
  <c r="BJ77" i="1" s="1"/>
  <c r="BJ78" i="2" s="1"/>
  <c r="P77" i="1" a="1"/>
  <c r="P77" i="1" s="1"/>
  <c r="L77" i="1" a="1"/>
  <c r="L77" i="1" s="1"/>
  <c r="AJ77" i="1" a="1"/>
  <c r="AJ77" i="1" s="1"/>
  <c r="Q77" i="1" a="1"/>
  <c r="Q77" i="1" s="1"/>
  <c r="AI77" i="1" a="1"/>
  <c r="AI77" i="1" s="1"/>
  <c r="AE77" i="1" a="1"/>
  <c r="AE77" i="1" s="1"/>
  <c r="W77" i="1" a="1"/>
  <c r="W77" i="1" s="1"/>
  <c r="O77" i="1" a="1"/>
  <c r="O77" i="1" s="1"/>
  <c r="K77" i="1" a="1"/>
  <c r="K77" i="1" s="1"/>
  <c r="AD77" i="1" a="1"/>
  <c r="AD77" i="1" s="1"/>
  <c r="AC77" i="1" a="1"/>
  <c r="AC77" i="1" s="1"/>
  <c r="M77" i="1" a="1"/>
  <c r="M77" i="1" s="1"/>
  <c r="AG77" i="1" a="1"/>
  <c r="AG77" i="1" s="1"/>
  <c r="AB77" i="1" a="1"/>
  <c r="AB77" i="1" s="1"/>
  <c r="U77" i="1" a="1"/>
  <c r="U77" i="1" s="1"/>
  <c r="T77" i="1" a="1"/>
  <c r="T77" i="1" s="1"/>
  <c r="AA77" i="1" a="1"/>
  <c r="AA77" i="1" s="1"/>
  <c r="X77" i="1" a="1"/>
  <c r="X77" i="1" s="1"/>
  <c r="R77" i="1" a="1"/>
  <c r="R77" i="1" s="1"/>
  <c r="Z77" i="1" a="1"/>
  <c r="Z77" i="1" s="1"/>
  <c r="Y77" i="1" a="1"/>
  <c r="Y77" i="1" s="1"/>
  <c r="V77" i="1" a="1"/>
  <c r="V77" i="1" s="1"/>
  <c r="N77" i="1" a="1"/>
  <c r="N77" i="1" s="1"/>
  <c r="AP77" i="1" a="1"/>
  <c r="AP77" i="1" s="1"/>
  <c r="AO77" i="1" a="1"/>
  <c r="AO77" i="1" s="1"/>
  <c r="AH77" i="1" a="1"/>
  <c r="AH77" i="1" s="1"/>
  <c r="AF77" i="1" a="1"/>
  <c r="AF77" i="1" s="1"/>
  <c r="S77" i="1" a="1"/>
  <c r="S77" i="1" s="1"/>
  <c r="AN77" i="1" a="1"/>
  <c r="AN77" i="1" s="1"/>
  <c r="AM77" i="1" a="1"/>
  <c r="AM77" i="1" s="1"/>
  <c r="AL77" i="1" a="1"/>
  <c r="AL77" i="1" s="1"/>
  <c r="AK77" i="1" a="1"/>
  <c r="AK77" i="1" s="1"/>
  <c r="BK76" i="1" a="1"/>
  <c r="BK76" i="1" s="1"/>
  <c r="BK77" i="2" s="1"/>
  <c r="AY76" i="1" a="1"/>
  <c r="AY76" i="1" s="1"/>
  <c r="BG76" i="1" a="1"/>
  <c r="BG76" i="1" s="1"/>
  <c r="BG77" i="2" s="1"/>
  <c r="G77" i="1" a="1"/>
  <c r="G77" i="1" s="1"/>
  <c r="BB76" i="1" a="1"/>
  <c r="BB76" i="1" s="1"/>
  <c r="F77" i="1" a="1"/>
  <c r="F77" i="1" s="1"/>
  <c r="BP76" i="1" a="1"/>
  <c r="BP76" i="1" s="1"/>
  <c r="BF76" i="1" a="1"/>
  <c r="BF76" i="1" s="1"/>
  <c r="AV76" i="1" a="1"/>
  <c r="AV76" i="1" s="1"/>
  <c r="B77" i="1" a="1"/>
  <c r="B77" i="1" s="1"/>
  <c r="BH76" i="1" a="1"/>
  <c r="BH76" i="1" s="1"/>
  <c r="BH77" i="2" s="1"/>
  <c r="BN76" i="1" a="1"/>
  <c r="BN76" i="1" s="1"/>
  <c r="BN77" i="2" s="1"/>
  <c r="AZ76" i="1" a="1"/>
  <c r="AZ76" i="1" s="1"/>
  <c r="AX76" i="1" a="1"/>
  <c r="AX76" i="1" s="1"/>
  <c r="BL76" i="1" a="1"/>
  <c r="BL76" i="1" s="1"/>
  <c r="BL77" i="2" s="1"/>
  <c r="BI76" i="1" a="1"/>
  <c r="BI76" i="1" s="1"/>
  <c r="BI77" i="2" s="1"/>
  <c r="BD76" i="1" a="1"/>
  <c r="BD76" i="1" s="1"/>
  <c r="BO76" i="1" a="1"/>
  <c r="BO76" i="1" s="1"/>
  <c r="BO77" i="2" s="1"/>
  <c r="AW76" i="1" a="1"/>
  <c r="AW76" i="1" s="1"/>
  <c r="AU76" i="1" a="1"/>
  <c r="AU76" i="1" s="1"/>
  <c r="BE76" i="1" a="1"/>
  <c r="BE76" i="1" s="1"/>
  <c r="BA76" i="1" a="1"/>
  <c r="BA76" i="1" s="1"/>
  <c r="J77" i="1" a="1"/>
  <c r="J77" i="1" s="1"/>
  <c r="H77" i="1" a="1"/>
  <c r="H77" i="1" s="1"/>
  <c r="C77" i="1" a="1"/>
  <c r="C77" i="1" s="1"/>
  <c r="I77" i="1" a="1"/>
  <c r="I77" i="1" s="1"/>
  <c r="BJ76" i="1" a="1"/>
  <c r="BJ76" i="1" s="1"/>
  <c r="BJ77" i="2" s="1"/>
  <c r="BC76" i="1" a="1"/>
  <c r="BC76" i="1" s="1"/>
  <c r="BM76" i="1" a="1"/>
  <c r="BM76" i="1" s="1"/>
  <c r="BM77" i="2" s="1"/>
  <c r="E77" i="1" a="1"/>
  <c r="E77" i="1" s="1"/>
  <c r="D77" i="1" a="1"/>
  <c r="D77" i="1" s="1"/>
  <c r="Q76" i="1" a="1"/>
  <c r="Q76" i="1" s="1"/>
  <c r="U76" i="1" a="1"/>
  <c r="U76" i="1" s="1"/>
  <c r="AI76" i="1" a="1"/>
  <c r="AI76" i="1" s="1"/>
  <c r="AG76" i="1" a="1"/>
  <c r="AG76" i="1" s="1"/>
  <c r="AD76" i="1" a="1"/>
  <c r="AD76" i="1" s="1"/>
  <c r="V76" i="1" a="1"/>
  <c r="V76" i="1" s="1"/>
  <c r="O76" i="1" a="1"/>
  <c r="O76" i="1" s="1"/>
  <c r="AE76" i="1" a="1"/>
  <c r="AE76" i="1" s="1"/>
  <c r="AC76" i="1" a="1"/>
  <c r="AC76" i="1" s="1"/>
  <c r="W76" i="1" a="1"/>
  <c r="W76" i="1" s="1"/>
  <c r="S76" i="1" a="1"/>
  <c r="S76" i="1" s="1"/>
  <c r="P76" i="1" a="1"/>
  <c r="P76" i="1" s="1"/>
  <c r="AH76" i="1" a="1"/>
  <c r="AH76" i="1" s="1"/>
  <c r="T76" i="1" a="1"/>
  <c r="T76" i="1" s="1"/>
  <c r="AT76" i="1" a="1"/>
  <c r="AT76" i="1" s="1"/>
  <c r="Z76" i="1" a="1"/>
  <c r="Z76" i="1" s="1"/>
  <c r="AS76" i="1" a="1"/>
  <c r="AS76" i="1" s="1"/>
  <c r="AM76" i="1" a="1"/>
  <c r="AM76" i="1" s="1"/>
  <c r="AF76" i="1" a="1"/>
  <c r="AF76" i="1" s="1"/>
  <c r="AQ76" i="1" a="1"/>
  <c r="AQ76" i="1" s="1"/>
  <c r="AK76" i="1" a="1"/>
  <c r="AK76" i="1" s="1"/>
  <c r="AR76" i="1" a="1"/>
  <c r="AR76" i="1" s="1"/>
  <c r="AB76" i="1" a="1"/>
  <c r="AB76" i="1" s="1"/>
  <c r="AP76" i="1" a="1"/>
  <c r="AP76" i="1" s="1"/>
  <c r="X76" i="1" a="1"/>
  <c r="X76" i="1" s="1"/>
  <c r="AO76" i="1" a="1"/>
  <c r="AO76" i="1" s="1"/>
  <c r="AN76" i="1" a="1"/>
  <c r="AN76" i="1" s="1"/>
  <c r="AA76" i="1" a="1"/>
  <c r="AA76" i="1" s="1"/>
  <c r="AL76" i="1" a="1"/>
  <c r="AL76" i="1" s="1"/>
  <c r="Y76" i="1" a="1"/>
  <c r="Y76" i="1" s="1"/>
  <c r="AJ76" i="1" a="1"/>
  <c r="AJ76" i="1" s="1"/>
  <c r="R76" i="1" a="1"/>
  <c r="R76" i="1" s="1"/>
  <c r="BP75" i="1" a="1"/>
  <c r="BP75" i="1" s="1"/>
  <c r="BB75" i="1" a="1"/>
  <c r="BB75" i="1" s="1"/>
  <c r="BG75" i="1" a="1"/>
  <c r="BG75" i="1" s="1"/>
  <c r="BG76" i="2" s="1"/>
  <c r="BK75" i="1" a="1"/>
  <c r="BK75" i="1" s="1"/>
  <c r="BK76" i="2" s="1"/>
  <c r="BF75" i="1" a="1"/>
  <c r="BF75" i="1" s="1"/>
  <c r="BA75" i="1" a="1"/>
  <c r="BA75" i="1" s="1"/>
  <c r="G76" i="1" a="1"/>
  <c r="G76" i="1" s="1"/>
  <c r="BM75" i="1" a="1"/>
  <c r="BM75" i="1" s="1"/>
  <c r="BM76" i="2" s="1"/>
  <c r="E76" i="1" a="1"/>
  <c r="E76" i="1" s="1"/>
  <c r="BN75" i="1" a="1"/>
  <c r="BN75" i="1" s="1"/>
  <c r="BN76" i="2" s="1"/>
  <c r="AZ75" i="1" a="1"/>
  <c r="AZ75" i="1" s="1"/>
  <c r="AY75" i="1" a="1"/>
  <c r="AY75" i="1" s="1"/>
  <c r="BC75" i="1" a="1"/>
  <c r="BC75" i="1" s="1"/>
  <c r="BL75" i="1" a="1"/>
  <c r="BL75" i="1" s="1"/>
  <c r="BL76" i="2" s="1"/>
  <c r="F76" i="1" a="1"/>
  <c r="F76" i="1" s="1"/>
  <c r="BO75" i="1" a="1"/>
  <c r="BO75" i="1" s="1"/>
  <c r="BO76" i="2" s="1"/>
  <c r="BD75" i="1" a="1"/>
  <c r="BD75" i="1" s="1"/>
  <c r="N76" i="1" a="1"/>
  <c r="N76" i="1" s="1"/>
  <c r="M76" i="1" a="1"/>
  <c r="M76" i="1" s="1"/>
  <c r="I76" i="1" a="1"/>
  <c r="I76" i="1" s="1"/>
  <c r="L76" i="1" a="1"/>
  <c r="L76" i="1" s="1"/>
  <c r="BI75" i="1" a="1"/>
  <c r="BI75" i="1" s="1"/>
  <c r="BI76" i="2" s="1"/>
  <c r="K76" i="1" a="1"/>
  <c r="K76" i="1" s="1"/>
  <c r="J76" i="1" a="1"/>
  <c r="J76" i="1" s="1"/>
  <c r="C76" i="1" a="1"/>
  <c r="C76" i="1" s="1"/>
  <c r="D76" i="1" a="1"/>
  <c r="D76" i="1" s="1"/>
  <c r="H76" i="1" a="1"/>
  <c r="H76" i="1" s="1"/>
  <c r="B76" i="1" a="1"/>
  <c r="B76" i="1" s="1"/>
  <c r="BJ75" i="1" a="1"/>
  <c r="BJ75" i="1" s="1"/>
  <c r="BJ76" i="2" s="1"/>
  <c r="BH75" i="1" a="1"/>
  <c r="BH75" i="1" s="1"/>
  <c r="BH76" i="2" s="1"/>
  <c r="BE75" i="1" a="1"/>
  <c r="BE75" i="1" s="1"/>
  <c r="AQ75" i="1" a="1"/>
  <c r="AQ75" i="1" s="1"/>
  <c r="AI75" i="1" a="1"/>
  <c r="AI75" i="1" s="1"/>
  <c r="AT75" i="1" a="1"/>
  <c r="AT75" i="1" s="1"/>
  <c r="AN75" i="1" a="1"/>
  <c r="AN75" i="1" s="1"/>
  <c r="AM75" i="1" a="1"/>
  <c r="AM75" i="1" s="1"/>
  <c r="AJ75" i="1" a="1"/>
  <c r="AJ75" i="1" s="1"/>
  <c r="AB75" i="1" a="1"/>
  <c r="AB75" i="1" s="1"/>
  <c r="AA75" i="1" a="1"/>
  <c r="AA75" i="1" s="1"/>
  <c r="Y75" i="1" a="1"/>
  <c r="Y75" i="1" s="1"/>
  <c r="U75" i="1" a="1"/>
  <c r="U75" i="1" s="1"/>
  <c r="AH75" i="1" a="1"/>
  <c r="AH75" i="1" s="1"/>
  <c r="W75" i="1" a="1"/>
  <c r="W75" i="1" s="1"/>
  <c r="AC75" i="1" a="1"/>
  <c r="AC75" i="1" s="1"/>
  <c r="Z75" i="1" a="1"/>
  <c r="Z75" i="1" s="1"/>
  <c r="V75" i="1" a="1"/>
  <c r="V75" i="1" s="1"/>
  <c r="AS75" i="1" a="1"/>
  <c r="AS75" i="1" s="1"/>
  <c r="AP75" i="1" a="1"/>
  <c r="AP75" i="1" s="1"/>
  <c r="AL75" i="1" a="1"/>
  <c r="AL75" i="1" s="1"/>
  <c r="AG75" i="1" a="1"/>
  <c r="AG75" i="1" s="1"/>
  <c r="AF75" i="1" a="1"/>
  <c r="AF75" i="1" s="1"/>
  <c r="AO75" i="1" a="1"/>
  <c r="AO75" i="1" s="1"/>
  <c r="AK75" i="1" a="1"/>
  <c r="AK75" i="1" s="1"/>
  <c r="T75" i="1" a="1"/>
  <c r="T75" i="1" s="1"/>
  <c r="AX75" i="1" a="1"/>
  <c r="AX75" i="1" s="1"/>
  <c r="AR75" i="1" a="1"/>
  <c r="AR75" i="1" s="1"/>
  <c r="S75" i="1" a="1"/>
  <c r="S75" i="1" s="1"/>
  <c r="AW75" i="1" a="1"/>
  <c r="AW75" i="1" s="1"/>
  <c r="AV75" i="1" a="1"/>
  <c r="AV75" i="1" s="1"/>
  <c r="AE75" i="1" a="1"/>
  <c r="AE75" i="1" s="1"/>
  <c r="AD75" i="1" a="1"/>
  <c r="AD75" i="1" s="1"/>
  <c r="X75" i="1" a="1"/>
  <c r="X75" i="1" s="1"/>
  <c r="AU75" i="1" a="1"/>
  <c r="AU75" i="1" s="1"/>
  <c r="BG74" i="1" a="1"/>
  <c r="BG74" i="1" s="1"/>
  <c r="BG75" i="2" s="1"/>
  <c r="N75" i="1" a="1"/>
  <c r="N75" i="1" s="1"/>
  <c r="BM74" i="1" a="1"/>
  <c r="BM74" i="1" s="1"/>
  <c r="BM75" i="2" s="1"/>
  <c r="I75" i="1" a="1"/>
  <c r="I75" i="1" s="1"/>
  <c r="M75" i="1" a="1"/>
  <c r="M75" i="1" s="1"/>
  <c r="F75" i="1" a="1"/>
  <c r="F75" i="1" s="1"/>
  <c r="BL74" i="1" a="1"/>
  <c r="BL74" i="1" s="1"/>
  <c r="BL75" i="2" s="1"/>
  <c r="BF74" i="1" a="1"/>
  <c r="BF74" i="1" s="1"/>
  <c r="BI74" i="1" a="1"/>
  <c r="BI74" i="1" s="1"/>
  <c r="BI75" i="2" s="1"/>
  <c r="H75" i="1" a="1"/>
  <c r="H75" i="1" s="1"/>
  <c r="BN74" i="1" a="1"/>
  <c r="BN74" i="1" s="1"/>
  <c r="BN75" i="2" s="1"/>
  <c r="D75" i="1" a="1"/>
  <c r="D75" i="1" s="1"/>
  <c r="BK74" i="1" a="1"/>
  <c r="BK74" i="1" s="1"/>
  <c r="BK75" i="2" s="1"/>
  <c r="BE74" i="1" a="1"/>
  <c r="BE74" i="1" s="1"/>
  <c r="E75" i="1" a="1"/>
  <c r="E75" i="1" s="1"/>
  <c r="B75" i="1" a="1"/>
  <c r="B75" i="1" s="1"/>
  <c r="BO74" i="1" a="1"/>
  <c r="BO74" i="1" s="1"/>
  <c r="BO75" i="2" s="1"/>
  <c r="BJ74" i="1" a="1"/>
  <c r="BJ74" i="1" s="1"/>
  <c r="BJ75" i="2" s="1"/>
  <c r="BH74" i="1" a="1"/>
  <c r="BH74" i="1" s="1"/>
  <c r="BH75" i="2" s="1"/>
  <c r="BD74" i="1" a="1"/>
  <c r="BD74" i="1" s="1"/>
  <c r="R75" i="1" a="1"/>
  <c r="R75" i="1" s="1"/>
  <c r="Q75" i="1" a="1"/>
  <c r="Q75" i="1" s="1"/>
  <c r="K75" i="1" a="1"/>
  <c r="K75" i="1" s="1"/>
  <c r="P75" i="1" a="1"/>
  <c r="P75" i="1" s="1"/>
  <c r="O75" i="1" a="1"/>
  <c r="O75" i="1" s="1"/>
  <c r="J75" i="1" a="1"/>
  <c r="J75" i="1" s="1"/>
  <c r="BP74" i="1" a="1"/>
  <c r="BP74" i="1" s="1"/>
  <c r="L75" i="1" a="1"/>
  <c r="L75" i="1" s="1"/>
  <c r="C75" i="1" a="1"/>
  <c r="C75" i="1" s="1"/>
  <c r="G75" i="1" a="1"/>
  <c r="G75" i="1" s="1"/>
  <c r="BC74" i="1" a="1"/>
  <c r="BC74" i="1" s="1"/>
  <c r="AN74" i="1" a="1"/>
  <c r="AN74" i="1" s="1"/>
  <c r="AY74" i="1" a="1"/>
  <c r="AY74" i="1" s="1"/>
  <c r="AX74" i="1" a="1"/>
  <c r="AX74" i="1" s="1"/>
  <c r="AW74" i="1" a="1"/>
  <c r="AW74" i="1" s="1"/>
  <c r="AU74" i="1" a="1"/>
  <c r="AU74" i="1" s="1"/>
  <c r="AD74" i="1" a="1"/>
  <c r="AD74" i="1" s="1"/>
  <c r="AC74" i="1" a="1"/>
  <c r="AC74" i="1" s="1"/>
  <c r="Y74" i="1" a="1"/>
  <c r="Y74" i="1" s="1"/>
  <c r="AR74" i="1" a="1"/>
  <c r="AR74" i="1" s="1"/>
  <c r="AI74" i="1" a="1"/>
  <c r="AI74" i="1" s="1"/>
  <c r="W74" i="1" a="1"/>
  <c r="W74" i="1" s="1"/>
  <c r="AA74" i="1" a="1"/>
  <c r="AA74" i="1" s="1"/>
  <c r="AE74" i="1" a="1"/>
  <c r="AE74" i="1" s="1"/>
  <c r="AB74" i="1" a="1"/>
  <c r="AB74" i="1" s="1"/>
  <c r="AV74" i="1" a="1"/>
  <c r="AV74" i="1" s="1"/>
  <c r="AS74" i="1" a="1"/>
  <c r="AS74" i="1" s="1"/>
  <c r="AO74" i="1" a="1"/>
  <c r="AO74" i="1" s="1"/>
  <c r="AJ74" i="1" a="1"/>
  <c r="AJ74" i="1" s="1"/>
  <c r="X74" i="1" a="1"/>
  <c r="X74" i="1" s="1"/>
  <c r="AH74" i="1" a="1"/>
  <c r="AH74" i="1" s="1"/>
  <c r="BB74" i="1" a="1"/>
  <c r="BB74" i="1" s="1"/>
  <c r="AM74" i="1" a="1"/>
  <c r="AM74" i="1" s="1"/>
  <c r="AL74" i="1" a="1"/>
  <c r="AL74" i="1" s="1"/>
  <c r="AK74" i="1" a="1"/>
  <c r="AK74" i="1" s="1"/>
  <c r="AT74" i="1" a="1"/>
  <c r="AT74" i="1" s="1"/>
  <c r="AP74" i="1" a="1"/>
  <c r="AP74" i="1" s="1"/>
  <c r="Z74" i="1" a="1"/>
  <c r="Z74" i="1" s="1"/>
  <c r="BA74" i="1" a="1"/>
  <c r="BA74" i="1" s="1"/>
  <c r="AG74" i="1" a="1"/>
  <c r="AG74" i="1" s="1"/>
  <c r="AZ74" i="1" a="1"/>
  <c r="AZ74" i="1" s="1"/>
  <c r="AF74" i="1" a="1"/>
  <c r="AF74" i="1" s="1"/>
  <c r="AQ74" i="1" a="1"/>
  <c r="AQ74" i="1" s="1"/>
  <c r="J74" i="1" a="1"/>
  <c r="J74" i="1" s="1"/>
  <c r="N74" i="1" a="1"/>
  <c r="N74" i="1" s="1"/>
  <c r="F74" i="1" a="1"/>
  <c r="F74" i="1" s="1"/>
  <c r="BH73" i="1" a="1"/>
  <c r="BH73" i="1" s="1"/>
  <c r="BH74" i="2" s="1"/>
  <c r="M74" i="1" a="1"/>
  <c r="M74" i="1" s="1"/>
  <c r="E74" i="1" a="1"/>
  <c r="E74" i="1" s="1"/>
  <c r="BN73" i="1" a="1"/>
  <c r="BN73" i="1" s="1"/>
  <c r="BN74" i="2" s="1"/>
  <c r="BI73" i="1" a="1"/>
  <c r="BI73" i="1" s="1"/>
  <c r="BI74" i="2" s="1"/>
  <c r="K74" i="1" a="1"/>
  <c r="K74" i="1" s="1"/>
  <c r="G74" i="1" a="1"/>
  <c r="G74" i="1" s="1"/>
  <c r="BM73" i="1" a="1"/>
  <c r="BM73" i="1" s="1"/>
  <c r="BM74" i="2" s="1"/>
  <c r="BJ73" i="1" a="1"/>
  <c r="BJ73" i="1" s="1"/>
  <c r="BJ74" i="2" s="1"/>
  <c r="H74" i="1" a="1"/>
  <c r="H74" i="1" s="1"/>
  <c r="C74" i="1" a="1"/>
  <c r="C74" i="1" s="1"/>
  <c r="BO73" i="1" a="1"/>
  <c r="BO73" i="1" s="1"/>
  <c r="BO74" i="2" s="1"/>
  <c r="BL73" i="1" a="1"/>
  <c r="BL73" i="1" s="1"/>
  <c r="BL74" i="2" s="1"/>
  <c r="BK73" i="1" a="1"/>
  <c r="BK73" i="1" s="1"/>
  <c r="BK74" i="2" s="1"/>
  <c r="BG73" i="1" a="1"/>
  <c r="BG73" i="1" s="1"/>
  <c r="BG74" i="2" s="1"/>
  <c r="V74" i="1" a="1"/>
  <c r="V74" i="1" s="1"/>
  <c r="D74" i="1" a="1"/>
  <c r="D74" i="1" s="1"/>
  <c r="BP73" i="1" a="1"/>
  <c r="BP73" i="1" s="1"/>
  <c r="T74" i="1" a="1"/>
  <c r="T74" i="1" s="1"/>
  <c r="U74" i="1" a="1"/>
  <c r="U74" i="1" s="1"/>
  <c r="S74" i="1" a="1"/>
  <c r="S74" i="1" s="1"/>
  <c r="R74" i="1" a="1"/>
  <c r="R74" i="1" s="1"/>
  <c r="I74" i="1" a="1"/>
  <c r="I74" i="1" s="1"/>
  <c r="B74" i="1" a="1"/>
  <c r="B74" i="1" s="1"/>
  <c r="L74" i="1" a="1"/>
  <c r="L74" i="1" s="1"/>
  <c r="Q74" i="1" a="1"/>
  <c r="Q74" i="1" s="1"/>
  <c r="P74" i="1" a="1"/>
  <c r="P74" i="1" s="1"/>
  <c r="O74" i="1" a="1"/>
  <c r="O74" i="1" s="1"/>
  <c r="AT73" i="1" a="1"/>
  <c r="AT73" i="1" s="1"/>
  <c r="AX73" i="1" a="1"/>
  <c r="AX73" i="1" s="1"/>
  <c r="AP73" i="1" a="1"/>
  <c r="AP73" i="1" s="1"/>
  <c r="AB73" i="1" a="1"/>
  <c r="AB73" i="1" s="1"/>
  <c r="AK73" i="1" a="1"/>
  <c r="AK73" i="1" s="1"/>
  <c r="AW73" i="1" a="1"/>
  <c r="AW73" i="1" s="1"/>
  <c r="AO73" i="1" a="1"/>
  <c r="AO73" i="1" s="1"/>
  <c r="AH73" i="1" a="1"/>
  <c r="AH73" i="1" s="1"/>
  <c r="AC73" i="1" a="1"/>
  <c r="AC73" i="1" s="1"/>
  <c r="AU73" i="1" a="1"/>
  <c r="AU73" i="1" s="1"/>
  <c r="AQ73" i="1" a="1"/>
  <c r="AQ73" i="1" s="1"/>
  <c r="AG73" i="1" a="1"/>
  <c r="AG73" i="1" s="1"/>
  <c r="AD73" i="1" a="1"/>
  <c r="AD73" i="1" s="1"/>
  <c r="AR73" i="1" a="1"/>
  <c r="AR73" i="1" s="1"/>
  <c r="AM73" i="1" a="1"/>
  <c r="AM73" i="1" s="1"/>
  <c r="AI73" i="1" a="1"/>
  <c r="AI73" i="1" s="1"/>
  <c r="AF73" i="1" a="1"/>
  <c r="AF73" i="1" s="1"/>
  <c r="AE73" i="1" a="1"/>
  <c r="AE73" i="1" s="1"/>
  <c r="AA73" i="1" a="1"/>
  <c r="AA73" i="1" s="1"/>
  <c r="BF73" i="1" a="1"/>
  <c r="BF73" i="1" s="1"/>
  <c r="AN73" i="1" a="1"/>
  <c r="AN73" i="1" s="1"/>
  <c r="AJ73" i="1" a="1"/>
  <c r="AJ73" i="1" s="1"/>
  <c r="BD73" i="1" a="1"/>
  <c r="BD73" i="1" s="1"/>
  <c r="BE73" i="1" a="1"/>
  <c r="BE73" i="1" s="1"/>
  <c r="BC73" i="1" a="1"/>
  <c r="BC73" i="1" s="1"/>
  <c r="BB73" i="1" a="1"/>
  <c r="BB73" i="1" s="1"/>
  <c r="AS73" i="1" a="1"/>
  <c r="AS73" i="1" s="1"/>
  <c r="AL73" i="1" a="1"/>
  <c r="AL73" i="1" s="1"/>
  <c r="AV73" i="1" a="1"/>
  <c r="AV73" i="1" s="1"/>
  <c r="BA73" i="1" a="1"/>
  <c r="BA73" i="1" s="1"/>
  <c r="AZ73" i="1" a="1"/>
  <c r="AZ73" i="1" s="1"/>
  <c r="AY73" i="1" a="1"/>
  <c r="AY73" i="1" s="1"/>
  <c r="G73" i="1" a="1"/>
  <c r="G73" i="1" s="1"/>
  <c r="J73" i="1" a="1"/>
  <c r="J73" i="1" s="1"/>
  <c r="C73" i="1" a="1"/>
  <c r="C73" i="1" s="1"/>
  <c r="BO72" i="1" a="1"/>
  <c r="BO72" i="1" s="1"/>
  <c r="BO73" i="2" s="1"/>
  <c r="BP72" i="1" a="1"/>
  <c r="BP72" i="1" s="1"/>
  <c r="BL72" i="1" a="1"/>
  <c r="BL72" i="1" s="1"/>
  <c r="BL73" i="2" s="1"/>
  <c r="BM72" i="1" a="1"/>
  <c r="BM72" i="1" s="1"/>
  <c r="BM73" i="2" s="1"/>
  <c r="V73" i="1" a="1"/>
  <c r="V73" i="1" s="1"/>
  <c r="Q73" i="1" a="1"/>
  <c r="Q73" i="1" s="1"/>
  <c r="M73" i="1" a="1"/>
  <c r="M73" i="1" s="1"/>
  <c r="E73" i="1" a="1"/>
  <c r="E73" i="1" s="1"/>
  <c r="I73" i="1" a="1"/>
  <c r="I73" i="1" s="1"/>
  <c r="H73" i="1" a="1"/>
  <c r="H73" i="1" s="1"/>
  <c r="W73" i="1" a="1"/>
  <c r="W73" i="1" s="1"/>
  <c r="Z73" i="1" a="1"/>
  <c r="Z73" i="1" s="1"/>
  <c r="Y73" i="1" a="1"/>
  <c r="Y73" i="1" s="1"/>
  <c r="U73" i="1" a="1"/>
  <c r="U73" i="1" s="1"/>
  <c r="S73" i="1" a="1"/>
  <c r="S73" i="1" s="1"/>
  <c r="K73" i="1" a="1"/>
  <c r="K73" i="1" s="1"/>
  <c r="F73" i="1" a="1"/>
  <c r="F73" i="1" s="1"/>
  <c r="D73" i="1" a="1"/>
  <c r="D73" i="1" s="1"/>
  <c r="BN72" i="1" a="1"/>
  <c r="BN72" i="1" s="1"/>
  <c r="BN73" i="2" s="1"/>
  <c r="X73" i="1" a="1"/>
  <c r="X73" i="1" s="1"/>
  <c r="T73" i="1" a="1"/>
  <c r="T73" i="1" s="1"/>
  <c r="BK72" i="1" a="1"/>
  <c r="BK72" i="1" s="1"/>
  <c r="BK73" i="2" s="1"/>
  <c r="R73" i="1" a="1"/>
  <c r="R73" i="1" s="1"/>
  <c r="P73" i="1" a="1"/>
  <c r="P73" i="1" s="1"/>
  <c r="B73" i="1" a="1"/>
  <c r="B73" i="1" s="1"/>
  <c r="O73" i="1" a="1"/>
  <c r="O73" i="1" s="1"/>
  <c r="N73" i="1" a="1"/>
  <c r="N73" i="1" s="1"/>
  <c r="L73" i="1" a="1"/>
  <c r="L73" i="1" s="1"/>
  <c r="AK72" i="1" a="1"/>
  <c r="AK72" i="1" s="1"/>
  <c r="BF72" i="1" a="1"/>
  <c r="BF72" i="1" s="1"/>
  <c r="AG72" i="1" a="1"/>
  <c r="AG72" i="1" s="1"/>
  <c r="AS72" i="1" a="1"/>
  <c r="AS72" i="1" s="1"/>
  <c r="BE72" i="1" a="1"/>
  <c r="BE72" i="1" s="1"/>
  <c r="AZ72" i="1" a="1"/>
  <c r="AZ72" i="1" s="1"/>
  <c r="AW72" i="1" a="1"/>
  <c r="AW72" i="1" s="1"/>
  <c r="AF72" i="1" a="1"/>
  <c r="AF72" i="1" s="1"/>
  <c r="AP72" i="1" a="1"/>
  <c r="AP72" i="1" s="1"/>
  <c r="AX72" i="1" a="1"/>
  <c r="AX72" i="1" s="1"/>
  <c r="AH72" i="1" a="1"/>
  <c r="AH72" i="1" s="1"/>
  <c r="AN72" i="1" a="1"/>
  <c r="AN72" i="1" s="1"/>
  <c r="BC72" i="1" a="1"/>
  <c r="BC72" i="1" s="1"/>
  <c r="AR72" i="1" a="1"/>
  <c r="AR72" i="1" s="1"/>
  <c r="BD72" i="1" a="1"/>
  <c r="BD72" i="1" s="1"/>
  <c r="AL72" i="1" a="1"/>
  <c r="AL72" i="1" s="1"/>
  <c r="AI72" i="1" a="1"/>
  <c r="AI72" i="1" s="1"/>
  <c r="AO72" i="1" a="1"/>
  <c r="AO72" i="1" s="1"/>
  <c r="AY72" i="1" a="1"/>
  <c r="AY72" i="1" s="1"/>
  <c r="BB72" i="1" a="1"/>
  <c r="BB72" i="1" s="1"/>
  <c r="AE72" i="1" a="1"/>
  <c r="AE72" i="1" s="1"/>
  <c r="BJ72" i="1" a="1"/>
  <c r="BJ72" i="1" s="1"/>
  <c r="BJ73" i="2" s="1"/>
  <c r="AU72" i="1" a="1"/>
  <c r="AU72" i="1" s="1"/>
  <c r="BI72" i="1" a="1"/>
  <c r="BI72" i="1" s="1"/>
  <c r="BI73" i="2" s="1"/>
  <c r="BA72" i="1" a="1"/>
  <c r="BA72" i="1" s="1"/>
  <c r="AT72" i="1" a="1"/>
  <c r="AT72" i="1" s="1"/>
  <c r="AJ72" i="1" a="1"/>
  <c r="AJ72" i="1" s="1"/>
  <c r="AV72" i="1" a="1"/>
  <c r="AV72" i="1" s="1"/>
  <c r="AM72" i="1" a="1"/>
  <c r="AM72" i="1" s="1"/>
  <c r="BH72" i="1" a="1"/>
  <c r="BH72" i="1" s="1"/>
  <c r="BH73" i="2" s="1"/>
  <c r="BG72" i="1" a="1"/>
  <c r="BG72" i="1" s="1"/>
  <c r="BG73" i="2" s="1"/>
  <c r="AQ72" i="1" a="1"/>
  <c r="AQ72" i="1" s="1"/>
  <c r="N72" i="1" a="1"/>
  <c r="N72" i="1" s="1"/>
  <c r="I72" i="1" a="1"/>
  <c r="I72" i="1" s="1"/>
  <c r="K72" i="1" a="1"/>
  <c r="K72" i="1" s="1"/>
  <c r="BP71" i="1" a="1"/>
  <c r="BP71" i="1" s="1"/>
  <c r="D72" i="1" a="1"/>
  <c r="D72" i="1" s="1"/>
  <c r="BO71" i="1" a="1"/>
  <c r="BO71" i="1" s="1"/>
  <c r="BO72" i="2" s="1"/>
  <c r="P72" i="1" a="1"/>
  <c r="P72" i="1" s="1"/>
  <c r="M72" i="1" a="1"/>
  <c r="M72" i="1" s="1"/>
  <c r="F72" i="1" a="1"/>
  <c r="F72" i="1" s="1"/>
  <c r="W72" i="1" a="1"/>
  <c r="W72" i="1" s="1"/>
  <c r="V72" i="1" a="1"/>
  <c r="V72" i="1" s="1"/>
  <c r="G72" i="1" a="1"/>
  <c r="G72" i="1" s="1"/>
  <c r="U72" i="1" a="1"/>
  <c r="U72" i="1" s="1"/>
  <c r="O72" i="1" a="1"/>
  <c r="O72" i="1" s="1"/>
  <c r="E72" i="1" a="1"/>
  <c r="E72" i="1" s="1"/>
  <c r="R72" i="1" a="1"/>
  <c r="R72" i="1" s="1"/>
  <c r="L72" i="1" a="1"/>
  <c r="L72" i="1" s="1"/>
  <c r="H72" i="1" a="1"/>
  <c r="H72" i="1" s="1"/>
  <c r="J72" i="1" a="1"/>
  <c r="J72" i="1" s="1"/>
  <c r="AD72" i="1" a="1"/>
  <c r="AD72" i="1" s="1"/>
  <c r="AC72" i="1" a="1"/>
  <c r="AC72" i="1" s="1"/>
  <c r="AA72" i="1" a="1"/>
  <c r="AA72" i="1" s="1"/>
  <c r="B72" i="1" a="1"/>
  <c r="B72" i="1" s="1"/>
  <c r="AB72" i="1" a="1"/>
  <c r="AB72" i="1" s="1"/>
  <c r="Z72" i="1" a="1"/>
  <c r="Z72" i="1" s="1"/>
  <c r="Y72" i="1" a="1"/>
  <c r="Y72" i="1" s="1"/>
  <c r="X72" i="1" a="1"/>
  <c r="X72" i="1" s="1"/>
  <c r="T72" i="1" a="1"/>
  <c r="T72" i="1" s="1"/>
  <c r="S72" i="1" a="1"/>
  <c r="S72" i="1" s="1"/>
  <c r="Q72" i="1" a="1"/>
  <c r="Q72" i="1" s="1"/>
  <c r="C72" i="1" a="1"/>
  <c r="C72" i="1" s="1"/>
  <c r="AL71" i="1" a="1"/>
  <c r="AL71" i="1" s="1"/>
  <c r="AQ71" i="1" a="1"/>
  <c r="AQ71" i="1" s="1"/>
  <c r="AS71" i="1" a="1"/>
  <c r="AS71" i="1" s="1"/>
  <c r="AU71" i="1" a="1"/>
  <c r="AU71" i="1" s="1"/>
  <c r="BF71" i="1" a="1"/>
  <c r="BF71" i="1" s="1"/>
  <c r="BD71" i="1" a="1"/>
  <c r="BD71" i="1" s="1"/>
  <c r="BC71" i="1" a="1"/>
  <c r="BC71" i="1" s="1"/>
  <c r="AO71" i="1" a="1"/>
  <c r="AO71" i="1" s="1"/>
  <c r="BE71" i="1" a="1"/>
  <c r="BE71" i="1" s="1"/>
  <c r="AV71" i="1" a="1"/>
  <c r="AV71" i="1" s="1"/>
  <c r="AR71" i="1" a="1"/>
  <c r="AR71" i="1" s="1"/>
  <c r="AJ71" i="1" a="1"/>
  <c r="AJ71" i="1" s="1"/>
  <c r="AN71" i="1" a="1"/>
  <c r="AN71" i="1" s="1"/>
  <c r="AM71" i="1" a="1"/>
  <c r="AM71" i="1" s="1"/>
  <c r="BN71" i="1" a="1"/>
  <c r="BN71" i="1" s="1"/>
  <c r="BN72" i="2" s="1"/>
  <c r="BM71" i="1" a="1"/>
  <c r="BM71" i="1" s="1"/>
  <c r="BM72" i="2" s="1"/>
  <c r="AW71" i="1" a="1"/>
  <c r="AW71" i="1" s="1"/>
  <c r="BB71" i="1" a="1"/>
  <c r="BB71" i="1" s="1"/>
  <c r="AY71" i="1" a="1"/>
  <c r="AY71" i="1" s="1"/>
  <c r="AX71" i="1" a="1"/>
  <c r="AX71" i="1" s="1"/>
  <c r="AP71" i="1" a="1"/>
  <c r="AP71" i="1" s="1"/>
  <c r="AI71" i="1" a="1"/>
  <c r="AI71" i="1" s="1"/>
  <c r="AK71" i="1" a="1"/>
  <c r="AK71" i="1" s="1"/>
  <c r="BL71" i="1" a="1"/>
  <c r="BL71" i="1" s="1"/>
  <c r="BL72" i="2" s="1"/>
  <c r="BK71" i="1" a="1"/>
  <c r="BK71" i="1" s="1"/>
  <c r="BK72" i="2" s="1"/>
  <c r="BA71" i="1" a="1"/>
  <c r="BA71" i="1" s="1"/>
  <c r="BJ71" i="1" a="1"/>
  <c r="BJ71" i="1" s="1"/>
  <c r="BJ72" i="2" s="1"/>
  <c r="BI71" i="1" a="1"/>
  <c r="BI71" i="1" s="1"/>
  <c r="BI72" i="2" s="1"/>
  <c r="BH71" i="1" a="1"/>
  <c r="BH71" i="1" s="1"/>
  <c r="BH72" i="2" s="1"/>
  <c r="AT71" i="1" a="1"/>
  <c r="AT71" i="1" s="1"/>
  <c r="BG71" i="1" a="1"/>
  <c r="BG71" i="1" s="1"/>
  <c r="BG72" i="2" s="1"/>
  <c r="AZ71" i="1" a="1"/>
  <c r="AZ71" i="1" s="1"/>
  <c r="Y71" i="1" a="1"/>
  <c r="Y71" i="1" s="1"/>
  <c r="W71" i="1" a="1"/>
  <c r="W71" i="1" s="1"/>
  <c r="V71" i="1" a="1"/>
  <c r="V71" i="1" s="1"/>
  <c r="U71" i="1" a="1"/>
  <c r="U71" i="1" s="1"/>
  <c r="T71" i="1" a="1"/>
  <c r="T71" i="1" s="1"/>
  <c r="S71" i="1" a="1"/>
  <c r="S71" i="1" s="1"/>
  <c r="R71" i="1" a="1"/>
  <c r="R71" i="1" s="1"/>
  <c r="O71" i="1" a="1"/>
  <c r="O71" i="1" s="1"/>
  <c r="E71" i="1" a="1"/>
  <c r="E71" i="1" s="1"/>
  <c r="L71" i="1" a="1"/>
  <c r="L71" i="1" s="1"/>
  <c r="Q71" i="1" a="1"/>
  <c r="Q71" i="1" s="1"/>
  <c r="P71" i="1" a="1"/>
  <c r="P71" i="1" s="1"/>
  <c r="H71" i="1" a="1"/>
  <c r="H71" i="1" s="1"/>
  <c r="M71" i="1" a="1"/>
  <c r="M71" i="1" s="1"/>
  <c r="C71" i="1" a="1"/>
  <c r="C71" i="1" s="1"/>
  <c r="K71" i="1" a="1"/>
  <c r="K71" i="1" s="1"/>
  <c r="J71" i="1" a="1"/>
  <c r="J71" i="1" s="1"/>
  <c r="N71" i="1" a="1"/>
  <c r="N71" i="1" s="1"/>
  <c r="F71" i="1" a="1"/>
  <c r="F71" i="1" s="1"/>
  <c r="I71" i="1" a="1"/>
  <c r="I71" i="1" s="1"/>
  <c r="G71" i="1" a="1"/>
  <c r="G71" i="1" s="1"/>
  <c r="D71" i="1" a="1"/>
  <c r="D71" i="1" s="1"/>
  <c r="AC71" i="1" a="1"/>
  <c r="AC71" i="1" s="1"/>
  <c r="AH71" i="1" a="1"/>
  <c r="AH71" i="1" s="1"/>
  <c r="AG71" i="1" a="1"/>
  <c r="AG71" i="1" s="1"/>
  <c r="Z71" i="1" a="1"/>
  <c r="Z71" i="1" s="1"/>
  <c r="AF71" i="1" a="1"/>
  <c r="AF71" i="1" s="1"/>
  <c r="X71" i="1" a="1"/>
  <c r="X71" i="1" s="1"/>
  <c r="AE71" i="1" a="1"/>
  <c r="AE71" i="1" s="1"/>
  <c r="AD71" i="1" a="1"/>
  <c r="AD71" i="1" s="1"/>
  <c r="AB71" i="1" a="1"/>
  <c r="AB71" i="1" s="1"/>
  <c r="AA71" i="1" a="1"/>
  <c r="AA71" i="1" s="1"/>
  <c r="BA70" i="1" a="1"/>
  <c r="BA70" i="1" s="1"/>
  <c r="AZ70" i="1" a="1"/>
  <c r="AZ70" i="1" s="1"/>
  <c r="AS70" i="1" a="1"/>
  <c r="AS70" i="1" s="1"/>
  <c r="AN70" i="1" a="1"/>
  <c r="AN70" i="1" s="1"/>
  <c r="B71" i="1" a="1"/>
  <c r="B71" i="1" s="1"/>
  <c r="BP70" i="1" a="1"/>
  <c r="BP70" i="1" s="1"/>
  <c r="BM70" i="1" a="1"/>
  <c r="BM70" i="1" s="1"/>
  <c r="BM71" i="2" s="1"/>
  <c r="BI70" i="1" a="1"/>
  <c r="BI70" i="1" s="1"/>
  <c r="BI71" i="2" s="1"/>
  <c r="BK70" i="1" a="1"/>
  <c r="BK70" i="1" s="1"/>
  <c r="BK71" i="2" s="1"/>
  <c r="BE70" i="1" a="1"/>
  <c r="BE70" i="1" s="1"/>
  <c r="AX70" i="1" a="1"/>
  <c r="AX70" i="1" s="1"/>
  <c r="AV70" i="1" a="1"/>
  <c r="AV70" i="1" s="1"/>
  <c r="AM70" i="1" a="1"/>
  <c r="AM70" i="1" s="1"/>
  <c r="BO70" i="1" a="1"/>
  <c r="BO70" i="1" s="1"/>
  <c r="BO71" i="2" s="1"/>
  <c r="AT70" i="1" a="1"/>
  <c r="AT70" i="1" s="1"/>
  <c r="BN70" i="1" a="1"/>
  <c r="BN70" i="1" s="1"/>
  <c r="BN71" i="2" s="1"/>
  <c r="BL70" i="1" a="1"/>
  <c r="BL70" i="1" s="1"/>
  <c r="BL71" i="2" s="1"/>
  <c r="BJ70" i="1" a="1"/>
  <c r="BJ70" i="1" s="1"/>
  <c r="BJ71" i="2" s="1"/>
  <c r="BF70" i="1" a="1"/>
  <c r="BF70" i="1" s="1"/>
  <c r="BD70" i="1" a="1"/>
  <c r="BD70" i="1" s="1"/>
  <c r="AR70" i="1" a="1"/>
  <c r="AR70" i="1" s="1"/>
  <c r="AP70" i="1" a="1"/>
  <c r="AP70" i="1" s="1"/>
  <c r="AY70" i="1" a="1"/>
  <c r="AY70" i="1" s="1"/>
  <c r="AW70" i="1" a="1"/>
  <c r="AW70" i="1" s="1"/>
  <c r="AO70" i="1" a="1"/>
  <c r="AO70" i="1" s="1"/>
  <c r="AU70" i="1" a="1"/>
  <c r="AU70" i="1" s="1"/>
  <c r="AQ70" i="1" a="1"/>
  <c r="AQ70" i="1" s="1"/>
  <c r="BB70" i="1" a="1"/>
  <c r="BB70" i="1" s="1"/>
  <c r="BH70" i="1" a="1"/>
  <c r="BH70" i="1" s="1"/>
  <c r="BH71" i="2" s="1"/>
  <c r="BG70" i="1" a="1"/>
  <c r="BG70" i="1" s="1"/>
  <c r="BG71" i="2" s="1"/>
  <c r="BC70" i="1" a="1"/>
  <c r="BC70" i="1" s="1"/>
  <c r="AB70" i="1" a="1"/>
  <c r="AB70" i="1" s="1"/>
  <c r="AA70" i="1" a="1"/>
  <c r="AA70" i="1" s="1"/>
  <c r="Y70" i="1" a="1"/>
  <c r="Y70" i="1" s="1"/>
  <c r="N70" i="1" a="1"/>
  <c r="N70" i="1" s="1"/>
  <c r="W70" i="1" a="1"/>
  <c r="W70" i="1" s="1"/>
  <c r="T70" i="1" a="1"/>
  <c r="T70" i="1" s="1"/>
  <c r="J70" i="1" a="1"/>
  <c r="J70" i="1" s="1"/>
  <c r="O70" i="1" a="1"/>
  <c r="O70" i="1" s="1"/>
  <c r="L70" i="1" a="1"/>
  <c r="L70" i="1" s="1"/>
  <c r="K70" i="1" a="1"/>
  <c r="K70" i="1" s="1"/>
  <c r="AC70" i="1" a="1"/>
  <c r="AC70" i="1" s="1"/>
  <c r="S70" i="1" a="1"/>
  <c r="S70" i="1" s="1"/>
  <c r="P70" i="1" a="1"/>
  <c r="P70" i="1" s="1"/>
  <c r="H70" i="1" a="1"/>
  <c r="H70" i="1" s="1"/>
  <c r="I70" i="1" a="1"/>
  <c r="I70" i="1" s="1"/>
  <c r="U70" i="1" a="1"/>
  <c r="U70" i="1" s="1"/>
  <c r="R70" i="1" a="1"/>
  <c r="R70" i="1" s="1"/>
  <c r="Q70" i="1" a="1"/>
  <c r="Q70" i="1" s="1"/>
  <c r="M70" i="1" a="1"/>
  <c r="M70" i="1" s="1"/>
  <c r="AL70" i="1" a="1"/>
  <c r="AL70" i="1" s="1"/>
  <c r="Z70" i="1" a="1"/>
  <c r="Z70" i="1" s="1"/>
  <c r="V70" i="1" a="1"/>
  <c r="V70" i="1" s="1"/>
  <c r="AK70" i="1" a="1"/>
  <c r="AK70" i="1" s="1"/>
  <c r="AJ70" i="1" a="1"/>
  <c r="AJ70" i="1" s="1"/>
  <c r="AI70" i="1" a="1"/>
  <c r="AI70" i="1" s="1"/>
  <c r="AH70" i="1" a="1"/>
  <c r="AH70" i="1" s="1"/>
  <c r="AE70" i="1" a="1"/>
  <c r="AE70" i="1" s="1"/>
  <c r="X70" i="1" a="1"/>
  <c r="X70" i="1" s="1"/>
  <c r="AG70" i="1" a="1"/>
  <c r="AG70" i="1" s="1"/>
  <c r="AF70" i="1" a="1"/>
  <c r="AF70" i="1" s="1"/>
  <c r="G70" i="1" a="1"/>
  <c r="G70" i="1" s="1"/>
  <c r="AD70" i="1" a="1"/>
  <c r="AD70" i="1" s="1"/>
  <c r="BE69" i="1" a="1"/>
  <c r="BE69" i="1" s="1"/>
  <c r="AZ69" i="1" a="1"/>
  <c r="AZ69" i="1" s="1"/>
  <c r="BB69" i="1" a="1"/>
  <c r="BB69" i="1" s="1"/>
  <c r="AQ69" i="1" a="1"/>
  <c r="AQ69" i="1" s="1"/>
  <c r="AU69" i="1" a="1"/>
  <c r="AU69" i="1" s="1"/>
  <c r="F70" i="1" a="1"/>
  <c r="F70" i="1" s="1"/>
  <c r="BG69" i="1" a="1"/>
  <c r="BG69" i="1" s="1"/>
  <c r="BG70" i="2" s="1"/>
  <c r="BD69" i="1" a="1"/>
  <c r="BD69" i="1" s="1"/>
  <c r="AW69" i="1" a="1"/>
  <c r="AW69" i="1" s="1"/>
  <c r="E70" i="1" a="1"/>
  <c r="E70" i="1" s="1"/>
  <c r="BP69" i="1" a="1"/>
  <c r="BP69" i="1" s="1"/>
  <c r="AX69" i="1" a="1"/>
  <c r="AX69" i="1" s="1"/>
  <c r="BN69" i="1" a="1"/>
  <c r="BN69" i="1" s="1"/>
  <c r="BN70" i="2" s="1"/>
  <c r="BF69" i="1" a="1"/>
  <c r="BF69" i="1" s="1"/>
  <c r="AV69" i="1" a="1"/>
  <c r="AV69" i="1" s="1"/>
  <c r="BL69" i="1" a="1"/>
  <c r="BL69" i="1" s="1"/>
  <c r="BL70" i="2" s="1"/>
  <c r="BC69" i="1" a="1"/>
  <c r="BC69" i="1" s="1"/>
  <c r="AY69" i="1" a="1"/>
  <c r="AY69" i="1" s="1"/>
  <c r="BA69" i="1" a="1"/>
  <c r="BA69" i="1" s="1"/>
  <c r="D70" i="1" a="1"/>
  <c r="D70" i="1" s="1"/>
  <c r="C70" i="1" a="1"/>
  <c r="C70" i="1" s="1"/>
  <c r="BJ69" i="1" a="1"/>
  <c r="BJ69" i="1" s="1"/>
  <c r="BJ70" i="2" s="1"/>
  <c r="AS69" i="1" a="1"/>
  <c r="AS69" i="1" s="1"/>
  <c r="BH69" i="1" a="1"/>
  <c r="BH69" i="1" s="1"/>
  <c r="BH70" i="2" s="1"/>
  <c r="B70" i="1" a="1"/>
  <c r="B70" i="1" s="1"/>
  <c r="BO69" i="1" a="1"/>
  <c r="BO69" i="1" s="1"/>
  <c r="BO70" i="2" s="1"/>
  <c r="BM69" i="1" a="1"/>
  <c r="BM69" i="1" s="1"/>
  <c r="BM70" i="2" s="1"/>
  <c r="BK69" i="1" a="1"/>
  <c r="BK69" i="1" s="1"/>
  <c r="BK70" i="2" s="1"/>
  <c r="BI69" i="1" a="1"/>
  <c r="BI69" i="1" s="1"/>
  <c r="BI70" i="2" s="1"/>
  <c r="AT69" i="1" a="1"/>
  <c r="AT69" i="1" s="1"/>
  <c r="AR69" i="1" a="1"/>
  <c r="AR69" i="1" s="1"/>
  <c r="P69" i="1" a="1"/>
  <c r="P69" i="1" s="1"/>
  <c r="M69" i="1" a="1"/>
  <c r="M69" i="1" s="1"/>
  <c r="N69" i="1" a="1"/>
  <c r="N69" i="1" s="1"/>
  <c r="AB69" i="1" a="1"/>
  <c r="AB69" i="1" s="1"/>
  <c r="AP69" i="1" a="1"/>
  <c r="AP69" i="1" s="1"/>
  <c r="AN69" i="1" a="1"/>
  <c r="AN69" i="1" s="1"/>
  <c r="AH69" i="1" a="1"/>
  <c r="AH69" i="1" s="1"/>
  <c r="Z69" i="1" a="1"/>
  <c r="Z69" i="1" s="1"/>
  <c r="V69" i="1" a="1"/>
  <c r="V69" i="1" s="1"/>
  <c r="X69" i="1" a="1"/>
  <c r="X69" i="1" s="1"/>
  <c r="R69" i="1" a="1"/>
  <c r="R69" i="1" s="1"/>
  <c r="K69" i="1" a="1"/>
  <c r="K69" i="1" s="1"/>
  <c r="AJ69" i="1" a="1"/>
  <c r="AJ69" i="1" s="1"/>
  <c r="AM69" i="1" a="1"/>
  <c r="AM69" i="1" s="1"/>
  <c r="AF69" i="1" a="1"/>
  <c r="AF69" i="1" s="1"/>
  <c r="AE69" i="1" a="1"/>
  <c r="AE69" i="1" s="1"/>
  <c r="AL69" i="1" a="1"/>
  <c r="AL69" i="1" s="1"/>
  <c r="AI69" i="1" a="1"/>
  <c r="AI69" i="1" s="1"/>
  <c r="AC69" i="1" a="1"/>
  <c r="AC69" i="1" s="1"/>
  <c r="AK69" i="1" a="1"/>
  <c r="AK69" i="1" s="1"/>
  <c r="AG69" i="1" a="1"/>
  <c r="AG69" i="1" s="1"/>
  <c r="Q69" i="1" a="1"/>
  <c r="Q69" i="1" s="1"/>
  <c r="Y69" i="1" a="1"/>
  <c r="Y69" i="1" s="1"/>
  <c r="AO69" i="1" a="1"/>
  <c r="AO69" i="1" s="1"/>
  <c r="S69" i="1" a="1"/>
  <c r="S69" i="1" s="1"/>
  <c r="AD69" i="1" a="1"/>
  <c r="AD69" i="1" s="1"/>
  <c r="AA69" i="1" a="1"/>
  <c r="AA69" i="1" s="1"/>
  <c r="L69" i="1" a="1"/>
  <c r="L69" i="1" s="1"/>
  <c r="O69" i="1" a="1"/>
  <c r="O69" i="1" s="1"/>
  <c r="W69" i="1" a="1"/>
  <c r="W69" i="1" s="1"/>
  <c r="T69" i="1" a="1"/>
  <c r="T69" i="1" s="1"/>
  <c r="U69" i="1" a="1"/>
  <c r="U69" i="1" s="1"/>
  <c r="BK68" i="1" a="1"/>
  <c r="BK68" i="1" s="1"/>
  <c r="BK69" i="2" s="1"/>
  <c r="B69" i="1" a="1"/>
  <c r="B69" i="1" s="1"/>
  <c r="BJ68" i="1" a="1"/>
  <c r="BJ68" i="1" s="1"/>
  <c r="BJ69" i="2" s="1"/>
  <c r="AY68" i="1" a="1"/>
  <c r="AY68" i="1" s="1"/>
  <c r="BG68" i="1" a="1"/>
  <c r="BG68" i="1" s="1"/>
  <c r="BG69" i="2" s="1"/>
  <c r="BB68" i="1" a="1"/>
  <c r="BB68" i="1" s="1"/>
  <c r="AZ68" i="1" a="1"/>
  <c r="AZ68" i="1" s="1"/>
  <c r="BI68" i="1" a="1"/>
  <c r="BI68" i="1" s="1"/>
  <c r="BI69" i="2" s="1"/>
  <c r="AX68" i="1" a="1"/>
  <c r="AX68" i="1" s="1"/>
  <c r="BD68" i="1" a="1"/>
  <c r="BD68" i="1" s="1"/>
  <c r="BE68" i="1" a="1"/>
  <c r="BE68" i="1" s="1"/>
  <c r="G69" i="1" a="1"/>
  <c r="G69" i="1" s="1"/>
  <c r="BC68" i="1" a="1"/>
  <c r="BC68" i="1" s="1"/>
  <c r="BP68" i="1" a="1"/>
  <c r="BP68" i="1" s="1"/>
  <c r="AU68" i="1" a="1"/>
  <c r="AU68" i="1" s="1"/>
  <c r="BM68" i="1" a="1"/>
  <c r="BM68" i="1" s="1"/>
  <c r="BM69" i="2" s="1"/>
  <c r="BL68" i="1" a="1"/>
  <c r="BL68" i="1" s="1"/>
  <c r="BL69" i="2" s="1"/>
  <c r="BA68" i="1" a="1"/>
  <c r="BA68" i="1" s="1"/>
  <c r="BN68" i="1" a="1"/>
  <c r="BN68" i="1" s="1"/>
  <c r="BN69" i="2" s="1"/>
  <c r="BF68" i="1" a="1"/>
  <c r="BF68" i="1" s="1"/>
  <c r="E69" i="1" a="1"/>
  <c r="E69" i="1" s="1"/>
  <c r="AW68" i="1" a="1"/>
  <c r="AW68" i="1" s="1"/>
  <c r="C69" i="1" a="1"/>
  <c r="C69" i="1" s="1"/>
  <c r="J69" i="1" a="1"/>
  <c r="J69" i="1" s="1"/>
  <c r="I69" i="1" a="1"/>
  <c r="I69" i="1" s="1"/>
  <c r="H69" i="1" a="1"/>
  <c r="H69" i="1" s="1"/>
  <c r="AV68" i="1" a="1"/>
  <c r="AV68" i="1" s="1"/>
  <c r="F69" i="1" a="1"/>
  <c r="F69" i="1" s="1"/>
  <c r="D69" i="1" a="1"/>
  <c r="D69" i="1" s="1"/>
  <c r="BO68" i="1" a="1"/>
  <c r="BO68" i="1" s="1"/>
  <c r="BO69" i="2" s="1"/>
  <c r="BH68" i="1" a="1"/>
  <c r="BH68" i="1" s="1"/>
  <c r="BH69" i="2" s="1"/>
  <c r="V68" i="1" a="1"/>
  <c r="V68" i="1" s="1"/>
  <c r="AH68" i="1" a="1"/>
  <c r="AH68" i="1" s="1"/>
  <c r="R68" i="1" a="1"/>
  <c r="R68" i="1" s="1"/>
  <c r="AF68" i="1" a="1"/>
  <c r="AF68" i="1" s="1"/>
  <c r="AB68" i="1" a="1"/>
  <c r="AB68" i="1" s="1"/>
  <c r="AA68" i="1" a="1"/>
  <c r="AA68" i="1" s="1"/>
  <c r="Z68" i="1" a="1"/>
  <c r="Z68" i="1" s="1"/>
  <c r="Q68" i="1" a="1"/>
  <c r="Q68" i="1" s="1"/>
  <c r="Y68" i="1" a="1"/>
  <c r="Y68" i="1" s="1"/>
  <c r="O68" i="1" a="1"/>
  <c r="O68" i="1" s="1"/>
  <c r="S68" i="1" a="1"/>
  <c r="S68" i="1" s="1"/>
  <c r="AC68" i="1" a="1"/>
  <c r="AC68" i="1" s="1"/>
  <c r="AO68" i="1" a="1"/>
  <c r="AO68" i="1" s="1"/>
  <c r="AG68" i="1" a="1"/>
  <c r="AG68" i="1" s="1"/>
  <c r="AT68" i="1" a="1"/>
  <c r="AT68" i="1" s="1"/>
  <c r="W68" i="1" a="1"/>
  <c r="W68" i="1" s="1"/>
  <c r="T68" i="1" a="1"/>
  <c r="T68" i="1" s="1"/>
  <c r="AS68" i="1" a="1"/>
  <c r="AS68" i="1" s="1"/>
  <c r="X68" i="1" a="1"/>
  <c r="X68" i="1" s="1"/>
  <c r="AR68" i="1" a="1"/>
  <c r="AR68" i="1" s="1"/>
  <c r="P68" i="1" a="1"/>
  <c r="P68" i="1" s="1"/>
  <c r="AQ68" i="1" a="1"/>
  <c r="AQ68" i="1" s="1"/>
  <c r="AP68" i="1" a="1"/>
  <c r="AP68" i="1" s="1"/>
  <c r="AN68" i="1" a="1"/>
  <c r="AN68" i="1" s="1"/>
  <c r="AM68" i="1" a="1"/>
  <c r="AM68" i="1" s="1"/>
  <c r="AL68" i="1" a="1"/>
  <c r="AL68" i="1" s="1"/>
  <c r="U68" i="1" a="1"/>
  <c r="U68" i="1" s="1"/>
  <c r="AK68" i="1" a="1"/>
  <c r="AK68" i="1" s="1"/>
  <c r="AJ68" i="1" a="1"/>
  <c r="AJ68" i="1" s="1"/>
  <c r="AI68" i="1" a="1"/>
  <c r="AI68" i="1" s="1"/>
  <c r="AE68" i="1" a="1"/>
  <c r="AE68" i="1" s="1"/>
  <c r="AD68" i="1" a="1"/>
  <c r="AD68" i="1" s="1"/>
  <c r="BF67" i="1" a="1"/>
  <c r="BF67" i="1" s="1"/>
  <c r="BK67" i="1" a="1"/>
  <c r="BK67" i="1" s="1"/>
  <c r="BK68" i="2" s="1"/>
  <c r="BB67" i="1" a="1"/>
  <c r="BB67" i="1" s="1"/>
  <c r="B68" i="1" a="1"/>
  <c r="B68" i="1" s="1"/>
  <c r="AY67" i="1" a="1"/>
  <c r="AY67" i="1" s="1"/>
  <c r="BP67" i="1" a="1"/>
  <c r="BP67" i="1" s="1"/>
  <c r="AZ67" i="1" a="1"/>
  <c r="AZ67" i="1" s="1"/>
  <c r="BI67" i="1" a="1"/>
  <c r="BI67" i="1" s="1"/>
  <c r="BI68" i="2" s="1"/>
  <c r="BN67" i="1" a="1"/>
  <c r="BN67" i="1" s="1"/>
  <c r="BN68" i="2" s="1"/>
  <c r="BL67" i="1" a="1"/>
  <c r="BL67" i="1" s="1"/>
  <c r="BL68" i="2" s="1"/>
  <c r="BD67" i="1" a="1"/>
  <c r="BD67" i="1" s="1"/>
  <c r="BH67" i="1" a="1"/>
  <c r="BH67" i="1" s="1"/>
  <c r="BH68" i="2" s="1"/>
  <c r="BG67" i="1" a="1"/>
  <c r="BG67" i="1" s="1"/>
  <c r="BG68" i="2" s="1"/>
  <c r="BO67" i="1" a="1"/>
  <c r="BO67" i="1" s="1"/>
  <c r="BO68" i="2" s="1"/>
  <c r="K68" i="1" a="1"/>
  <c r="K68" i="1" s="1"/>
  <c r="H68" i="1" a="1"/>
  <c r="H68" i="1" s="1"/>
  <c r="G68" i="1" a="1"/>
  <c r="G68" i="1" s="1"/>
  <c r="C68" i="1" a="1"/>
  <c r="C68" i="1" s="1"/>
  <c r="L68" i="1" a="1"/>
  <c r="L68" i="1" s="1"/>
  <c r="BJ67" i="1" a="1"/>
  <c r="BJ67" i="1" s="1"/>
  <c r="BJ68" i="2" s="1"/>
  <c r="BC67" i="1" a="1"/>
  <c r="BC67" i="1" s="1"/>
  <c r="BE67" i="1" a="1"/>
  <c r="BE67" i="1" s="1"/>
  <c r="N68" i="1" a="1"/>
  <c r="N68" i="1" s="1"/>
  <c r="M68" i="1" a="1"/>
  <c r="M68" i="1" s="1"/>
  <c r="J68" i="1" a="1"/>
  <c r="J68" i="1" s="1"/>
  <c r="I68" i="1" a="1"/>
  <c r="I68" i="1" s="1"/>
  <c r="F68" i="1" a="1"/>
  <c r="F68" i="1" s="1"/>
  <c r="BA67" i="1" a="1"/>
  <c r="BA67" i="1" s="1"/>
  <c r="E68" i="1" a="1"/>
  <c r="E68" i="1" s="1"/>
  <c r="BM67" i="1" a="1"/>
  <c r="BM67" i="1" s="1"/>
  <c r="BM68" i="2" s="1"/>
  <c r="D68" i="1" a="1"/>
  <c r="D68" i="1" s="1"/>
  <c r="Z67" i="1" a="1"/>
  <c r="Z67" i="1" s="1"/>
  <c r="AQ67" i="1" a="1"/>
  <c r="AQ67" i="1" s="1"/>
  <c r="AP67" i="1" a="1"/>
  <c r="AP67" i="1" s="1"/>
  <c r="AC67" i="1" a="1"/>
  <c r="AC67" i="1" s="1"/>
  <c r="AO67" i="1" a="1"/>
  <c r="AO67" i="1" s="1"/>
  <c r="AI67" i="1" a="1"/>
  <c r="AI67" i="1" s="1"/>
  <c r="AB67" i="1" a="1"/>
  <c r="AB67" i="1" s="1"/>
  <c r="Y67" i="1" a="1"/>
  <c r="Y67" i="1" s="1"/>
  <c r="T67" i="1" a="1"/>
  <c r="T67" i="1" s="1"/>
  <c r="AN67" i="1" a="1"/>
  <c r="AN67" i="1" s="1"/>
  <c r="AM67" i="1" a="1"/>
  <c r="AM67" i="1" s="1"/>
  <c r="AL67" i="1" a="1"/>
  <c r="AL67" i="1" s="1"/>
  <c r="AJ67" i="1" a="1"/>
  <c r="AJ67" i="1" s="1"/>
  <c r="X67" i="1" a="1"/>
  <c r="X67" i="1" s="1"/>
  <c r="AG67" i="1" a="1"/>
  <c r="AG67" i="1" s="1"/>
  <c r="AF67" i="1" a="1"/>
  <c r="AF67" i="1" s="1"/>
  <c r="AD67" i="1" a="1"/>
  <c r="AD67" i="1" s="1"/>
  <c r="AA67" i="1" a="1"/>
  <c r="AA67" i="1" s="1"/>
  <c r="S67" i="1" a="1"/>
  <c r="S67" i="1" s="1"/>
  <c r="W67" i="1" a="1"/>
  <c r="W67" i="1" s="1"/>
  <c r="AK67" i="1" a="1"/>
  <c r="AK67" i="1" s="1"/>
  <c r="AH67" i="1" a="1"/>
  <c r="AH67" i="1" s="1"/>
  <c r="AW67" i="1" a="1"/>
  <c r="AW67" i="1" s="1"/>
  <c r="AX67" i="1" a="1"/>
  <c r="AX67" i="1" s="1"/>
  <c r="AV67" i="1" a="1"/>
  <c r="AV67" i="1" s="1"/>
  <c r="AT67" i="1" a="1"/>
  <c r="AT67" i="1" s="1"/>
  <c r="AR67" i="1" a="1"/>
  <c r="AR67" i="1" s="1"/>
  <c r="AE67" i="1" a="1"/>
  <c r="AE67" i="1" s="1"/>
  <c r="AU67" i="1" a="1"/>
  <c r="AU67" i="1" s="1"/>
  <c r="U67" i="1" a="1"/>
  <c r="U67" i="1" s="1"/>
  <c r="AS67" i="1" a="1"/>
  <c r="AS67" i="1" s="1"/>
  <c r="V67" i="1" a="1"/>
  <c r="V67" i="1" s="1"/>
  <c r="G67" i="1" a="1"/>
  <c r="G67" i="1" s="1"/>
  <c r="P67" i="1" a="1"/>
  <c r="P67" i="1" s="1"/>
  <c r="N67" i="1" a="1"/>
  <c r="N67" i="1" s="1"/>
  <c r="K67" i="1" a="1"/>
  <c r="K67" i="1" s="1"/>
  <c r="H67" i="1" a="1"/>
  <c r="H67" i="1" s="1"/>
  <c r="BO66" i="1" a="1"/>
  <c r="BO66" i="1" s="1"/>
  <c r="BO67" i="2" s="1"/>
  <c r="BM66" i="1" a="1"/>
  <c r="BM66" i="1" s="1"/>
  <c r="BM67" i="2" s="1"/>
  <c r="BL66" i="1" a="1"/>
  <c r="BL66" i="1" s="1"/>
  <c r="BL67" i="2" s="1"/>
  <c r="BJ66" i="1" a="1"/>
  <c r="BJ66" i="1" s="1"/>
  <c r="BJ67" i="2" s="1"/>
  <c r="BG66" i="1" a="1"/>
  <c r="BG66" i="1" s="1"/>
  <c r="BG67" i="2" s="1"/>
  <c r="B67" i="1" a="1"/>
  <c r="B67" i="1" s="1"/>
  <c r="BH66" i="1" a="1"/>
  <c r="BH66" i="1" s="1"/>
  <c r="BH67" i="2" s="1"/>
  <c r="BN66" i="1" a="1"/>
  <c r="BN66" i="1" s="1"/>
  <c r="BN67" i="2" s="1"/>
  <c r="BK66" i="1" a="1"/>
  <c r="BK66" i="1" s="1"/>
  <c r="BK67" i="2" s="1"/>
  <c r="R67" i="1" a="1"/>
  <c r="R67" i="1" s="1"/>
  <c r="BD66" i="1" a="1"/>
  <c r="BD66" i="1" s="1"/>
  <c r="O67" i="1" a="1"/>
  <c r="O67" i="1" s="1"/>
  <c r="C67" i="1" a="1"/>
  <c r="C67" i="1" s="1"/>
  <c r="L67" i="1" a="1"/>
  <c r="L67" i="1" s="1"/>
  <c r="F67" i="1" a="1"/>
  <c r="F67" i="1" s="1"/>
  <c r="E67" i="1" a="1"/>
  <c r="E67" i="1" s="1"/>
  <c r="BF66" i="1" a="1"/>
  <c r="BF66" i="1" s="1"/>
  <c r="D67" i="1" a="1"/>
  <c r="D67" i="1" s="1"/>
  <c r="Q67" i="1" a="1"/>
  <c r="Q67" i="1" s="1"/>
  <c r="M67" i="1" a="1"/>
  <c r="M67" i="1" s="1"/>
  <c r="I67" i="1" a="1"/>
  <c r="I67" i="1" s="1"/>
  <c r="BE66" i="1" a="1"/>
  <c r="BE66" i="1" s="1"/>
  <c r="BP66" i="1" a="1"/>
  <c r="BP66" i="1" s="1"/>
  <c r="BC66" i="1" a="1"/>
  <c r="BC66" i="1" s="1"/>
  <c r="BI66" i="1" a="1"/>
  <c r="BI66" i="1" s="1"/>
  <c r="BI67" i="2" s="1"/>
  <c r="J67" i="1" a="1"/>
  <c r="J67" i="1" s="1"/>
  <c r="AL66" i="1" a="1"/>
  <c r="AL66" i="1" s="1"/>
  <c r="AR66" i="1" a="1"/>
  <c r="AR66" i="1" s="1"/>
  <c r="AO66" i="1" a="1"/>
  <c r="AO66" i="1" s="1"/>
  <c r="AQ66" i="1" a="1"/>
  <c r="AQ66" i="1" s="1"/>
  <c r="AP66" i="1" a="1"/>
  <c r="AP66" i="1" s="1"/>
  <c r="AD66" i="1" a="1"/>
  <c r="AD66" i="1" s="1"/>
  <c r="AN66" i="1" a="1"/>
  <c r="AN66" i="1" s="1"/>
  <c r="AK66" i="1" a="1"/>
  <c r="AK66" i="1" s="1"/>
  <c r="AI66" i="1" a="1"/>
  <c r="AI66" i="1" s="1"/>
  <c r="Y66" i="1" a="1"/>
  <c r="Y66" i="1" s="1"/>
  <c r="AA66" i="1" a="1"/>
  <c r="AA66" i="1" s="1"/>
  <c r="Z66" i="1" a="1"/>
  <c r="Z66" i="1" s="1"/>
  <c r="X66" i="1" a="1"/>
  <c r="X66" i="1" s="1"/>
  <c r="AC66" i="1" a="1"/>
  <c r="AC66" i="1" s="1"/>
  <c r="W66" i="1" a="1"/>
  <c r="W66" i="1" s="1"/>
  <c r="BB66" i="1" a="1"/>
  <c r="BB66" i="1" s="1"/>
  <c r="BA66" i="1" a="1"/>
  <c r="BA66" i="1" s="1"/>
  <c r="AJ66" i="1" a="1"/>
  <c r="AJ66" i="1" s="1"/>
  <c r="AZ66" i="1" a="1"/>
  <c r="AZ66" i="1" s="1"/>
  <c r="AY66" i="1" a="1"/>
  <c r="AY66" i="1" s="1"/>
  <c r="AM66" i="1" a="1"/>
  <c r="AM66" i="1" s="1"/>
  <c r="AX66" i="1" a="1"/>
  <c r="AX66" i="1" s="1"/>
  <c r="AF66" i="1" a="1"/>
  <c r="AF66" i="1" s="1"/>
  <c r="AW66" i="1" a="1"/>
  <c r="AW66" i="1" s="1"/>
  <c r="AV66" i="1" a="1"/>
  <c r="AV66" i="1" s="1"/>
  <c r="AG66" i="1" a="1"/>
  <c r="AG66" i="1" s="1"/>
  <c r="AH66" i="1" a="1"/>
  <c r="AH66" i="1" s="1"/>
  <c r="AU66" i="1" a="1"/>
  <c r="AU66" i="1" s="1"/>
  <c r="AT66" i="1" a="1"/>
  <c r="AT66" i="1" s="1"/>
  <c r="AB66" i="1" a="1"/>
  <c r="AB66" i="1" s="1"/>
  <c r="AE66" i="1" a="1"/>
  <c r="AE66" i="1" s="1"/>
  <c r="AS66" i="1" a="1"/>
  <c r="AS66" i="1" s="1"/>
  <c r="BK65" i="1" a="1"/>
  <c r="BK65" i="1" s="1"/>
  <c r="BK66" i="2" s="1"/>
  <c r="S66" i="1" a="1"/>
  <c r="S66" i="1" s="1"/>
  <c r="P66" i="1" a="1"/>
  <c r="P66" i="1" s="1"/>
  <c r="D66" i="1" a="1"/>
  <c r="D66" i="1" s="1"/>
  <c r="B66" i="1" a="1"/>
  <c r="B66" i="1" s="1"/>
  <c r="E66" i="1" a="1"/>
  <c r="E66" i="1" s="1"/>
  <c r="F66" i="1" a="1"/>
  <c r="F66" i="1" s="1"/>
  <c r="M66" i="1" a="1"/>
  <c r="M66" i="1" s="1"/>
  <c r="H66" i="1" a="1"/>
  <c r="H66" i="1" s="1"/>
  <c r="R66" i="1" a="1"/>
  <c r="R66" i="1" s="1"/>
  <c r="BL65" i="1" a="1"/>
  <c r="BL65" i="1" s="1"/>
  <c r="BL66" i="2" s="1"/>
  <c r="Q66" i="1" a="1"/>
  <c r="Q66" i="1" s="1"/>
  <c r="L66" i="1" a="1"/>
  <c r="L66" i="1" s="1"/>
  <c r="BO65" i="1" a="1"/>
  <c r="BO65" i="1" s="1"/>
  <c r="BO66" i="2" s="1"/>
  <c r="O66" i="1" a="1"/>
  <c r="O66" i="1" s="1"/>
  <c r="K66" i="1" a="1"/>
  <c r="K66" i="1" s="1"/>
  <c r="C66" i="1" a="1"/>
  <c r="C66" i="1" s="1"/>
  <c r="BG65" i="1" a="1"/>
  <c r="BG65" i="1" s="1"/>
  <c r="BG66" i="2" s="1"/>
  <c r="G66" i="1" a="1"/>
  <c r="G66" i="1" s="1"/>
  <c r="BP65" i="1" a="1"/>
  <c r="BP65" i="1" s="1"/>
  <c r="U66" i="1" a="1"/>
  <c r="U66" i="1" s="1"/>
  <c r="BJ65" i="1" a="1"/>
  <c r="BJ65" i="1" s="1"/>
  <c r="BJ66" i="2" s="1"/>
  <c r="BI65" i="1" a="1"/>
  <c r="BI65" i="1" s="1"/>
  <c r="BI66" i="2" s="1"/>
  <c r="BH65" i="1" a="1"/>
  <c r="BH65" i="1" s="1"/>
  <c r="BH66" i="2" s="1"/>
  <c r="V66" i="1" a="1"/>
  <c r="V66" i="1" s="1"/>
  <c r="BM65" i="1" a="1"/>
  <c r="BM65" i="1" s="1"/>
  <c r="BM66" i="2" s="1"/>
  <c r="T66" i="1" a="1"/>
  <c r="T66" i="1" s="1"/>
  <c r="N66" i="1" a="1"/>
  <c r="N66" i="1" s="1"/>
  <c r="I66" i="1" a="1"/>
  <c r="I66" i="1" s="1"/>
  <c r="J66" i="1" a="1"/>
  <c r="J66" i="1" s="1"/>
  <c r="BN65" i="1" a="1"/>
  <c r="BN65" i="1" s="1"/>
  <c r="BN66" i="2" s="1"/>
  <c r="AW65" i="1" a="1"/>
  <c r="AW65" i="1" s="1"/>
  <c r="AU65" i="1" a="1"/>
  <c r="AU65" i="1" s="1"/>
  <c r="AS65" i="1" a="1"/>
  <c r="AS65" i="1" s="1"/>
  <c r="AL65" i="1" a="1"/>
  <c r="AL65" i="1" s="1"/>
  <c r="AA65" i="1" a="1"/>
  <c r="AA65" i="1" s="1"/>
  <c r="AR65" i="1" a="1"/>
  <c r="AR65" i="1" s="1"/>
  <c r="AH65" i="1" a="1"/>
  <c r="AH65" i="1" s="1"/>
  <c r="AM65" i="1" a="1"/>
  <c r="AM65" i="1" s="1"/>
  <c r="AJ65" i="1" a="1"/>
  <c r="AJ65" i="1" s="1"/>
  <c r="AI65" i="1" a="1"/>
  <c r="AI65" i="1" s="1"/>
  <c r="AQ65" i="1" a="1"/>
  <c r="AQ65" i="1" s="1"/>
  <c r="AN65" i="1" a="1"/>
  <c r="AN65" i="1" s="1"/>
  <c r="AC65" i="1" a="1"/>
  <c r="AC65" i="1" s="1"/>
  <c r="AF65" i="1" a="1"/>
  <c r="AF65" i="1" s="1"/>
  <c r="AG65" i="1" a="1"/>
  <c r="AG65" i="1" s="1"/>
  <c r="AP65" i="1" a="1"/>
  <c r="AP65" i="1" s="1"/>
  <c r="AB65" i="1" a="1"/>
  <c r="AB65" i="1" s="1"/>
  <c r="AO65" i="1" a="1"/>
  <c r="AO65" i="1" s="1"/>
  <c r="AK65" i="1" a="1"/>
  <c r="AK65" i="1" s="1"/>
  <c r="BE65" i="1" a="1"/>
  <c r="BE65" i="1" s="1"/>
  <c r="AX65" i="1" a="1"/>
  <c r="AX65" i="1" s="1"/>
  <c r="AT65" i="1" a="1"/>
  <c r="AT65" i="1" s="1"/>
  <c r="BF65" i="1" a="1"/>
  <c r="BF65" i="1" s="1"/>
  <c r="BD65" i="1" a="1"/>
  <c r="BD65" i="1" s="1"/>
  <c r="BC65" i="1" a="1"/>
  <c r="BC65" i="1" s="1"/>
  <c r="BB65" i="1" a="1"/>
  <c r="BB65" i="1" s="1"/>
  <c r="BA65" i="1" a="1"/>
  <c r="BA65" i="1" s="1"/>
  <c r="AV65" i="1" a="1"/>
  <c r="AV65" i="1" s="1"/>
  <c r="AD65" i="1" a="1"/>
  <c r="AD65" i="1" s="1"/>
  <c r="AZ65" i="1" a="1"/>
  <c r="AZ65" i="1" s="1"/>
  <c r="AE65" i="1" a="1"/>
  <c r="AE65" i="1" s="1"/>
  <c r="AY65" i="1" a="1"/>
  <c r="AY65" i="1" s="1"/>
  <c r="N65" i="1" a="1"/>
  <c r="N65" i="1" s="1"/>
  <c r="M65" i="1" a="1"/>
  <c r="M65" i="1" s="1"/>
  <c r="I65" i="1" a="1"/>
  <c r="I65" i="1" s="1"/>
  <c r="H65" i="1" a="1"/>
  <c r="H65" i="1" s="1"/>
  <c r="B65" i="1" a="1"/>
  <c r="B65" i="1" s="1"/>
  <c r="BM64" i="1" a="1"/>
  <c r="BM64" i="1" s="1"/>
  <c r="BM65" i="2" s="1"/>
  <c r="G65" i="1" a="1"/>
  <c r="G65" i="1" s="1"/>
  <c r="F65" i="1" a="1"/>
  <c r="F65" i="1" s="1"/>
  <c r="BL64" i="1" a="1"/>
  <c r="BL64" i="1" s="1"/>
  <c r="BL65" i="2" s="1"/>
  <c r="E65" i="1" a="1"/>
  <c r="E65" i="1" s="1"/>
  <c r="C65" i="1" a="1"/>
  <c r="C65" i="1" s="1"/>
  <c r="BP64" i="1" a="1"/>
  <c r="BP64" i="1" s="1"/>
  <c r="J65" i="1" a="1"/>
  <c r="J65" i="1" s="1"/>
  <c r="Z65" i="1" a="1"/>
  <c r="Z65" i="1" s="1"/>
  <c r="D65" i="1" a="1"/>
  <c r="D65" i="1" s="1"/>
  <c r="BK64" i="1" a="1"/>
  <c r="BK64" i="1" s="1"/>
  <c r="BK65" i="2" s="1"/>
  <c r="K65" i="1" a="1"/>
  <c r="K65" i="1" s="1"/>
  <c r="Y65" i="1" a="1"/>
  <c r="Y65" i="1" s="1"/>
  <c r="X65" i="1" a="1"/>
  <c r="X65" i="1" s="1"/>
  <c r="W65" i="1" a="1"/>
  <c r="W65" i="1" s="1"/>
  <c r="S65" i="1" a="1"/>
  <c r="S65" i="1" s="1"/>
  <c r="P65" i="1" a="1"/>
  <c r="P65" i="1" s="1"/>
  <c r="V65" i="1" a="1"/>
  <c r="V65" i="1" s="1"/>
  <c r="U65" i="1" a="1"/>
  <c r="U65" i="1" s="1"/>
  <c r="T65" i="1" a="1"/>
  <c r="T65" i="1" s="1"/>
  <c r="BO64" i="1" a="1"/>
  <c r="BO64" i="1" s="1"/>
  <c r="BO65" i="2" s="1"/>
  <c r="BN64" i="1" a="1"/>
  <c r="BN64" i="1" s="1"/>
  <c r="BN65" i="2" s="1"/>
  <c r="R65" i="1" a="1"/>
  <c r="R65" i="1" s="1"/>
  <c r="Q65" i="1" a="1"/>
  <c r="Q65" i="1" s="1"/>
  <c r="L65" i="1" a="1"/>
  <c r="L65" i="1" s="1"/>
  <c r="O65" i="1" a="1"/>
  <c r="O65" i="1" s="1"/>
  <c r="AZ84" i="1" a="1"/>
  <c r="AZ84" i="1" s="1"/>
  <c r="AX84" i="1" a="1"/>
  <c r="AX84" i="1" s="1"/>
  <c r="AU84" i="1" a="1"/>
  <c r="AU84" i="1" s="1"/>
  <c r="AT84" i="1" a="1"/>
  <c r="AT84" i="1" s="1"/>
  <c r="AS84" i="1" a="1"/>
  <c r="AS84" i="1" s="1"/>
  <c r="AI84" i="1" a="1"/>
  <c r="AI84" i="1" s="1"/>
  <c r="AJ84" i="1" a="1"/>
  <c r="AJ84" i="1" s="1"/>
  <c r="AP84" i="1" a="1"/>
  <c r="AP84" i="1" s="1"/>
  <c r="AO84" i="1" a="1"/>
  <c r="AO84" i="1" s="1"/>
  <c r="AN84" i="1" a="1"/>
  <c r="AN84" i="1" s="1"/>
  <c r="AM84" i="1" a="1"/>
  <c r="AM84" i="1" s="1"/>
  <c r="AK84" i="1" a="1"/>
  <c r="AK84" i="1" s="1"/>
  <c r="AL84" i="1" a="1"/>
  <c r="AL84" i="1" s="1"/>
  <c r="AR84" i="1" a="1"/>
  <c r="AR84" i="1" s="1"/>
  <c r="AG84" i="1" a="1"/>
  <c r="AG84" i="1" s="1"/>
  <c r="BK84" i="1" a="1"/>
  <c r="BK84" i="1" s="1"/>
  <c r="BK85" i="2" s="1"/>
  <c r="BJ84" i="1" a="1"/>
  <c r="BJ84" i="1" s="1"/>
  <c r="BJ85" i="2" s="1"/>
  <c r="AY84" i="1" a="1"/>
  <c r="AY84" i="1" s="1"/>
  <c r="AQ84" i="1" a="1"/>
  <c r="AQ84" i="1" s="1"/>
  <c r="BI84" i="1" a="1"/>
  <c r="BI84" i="1" s="1"/>
  <c r="BI85" i="2" s="1"/>
  <c r="BB84" i="1" a="1"/>
  <c r="BB84" i="1" s="1"/>
  <c r="BH84" i="1" a="1"/>
  <c r="BH84" i="1" s="1"/>
  <c r="BH85" i="2" s="1"/>
  <c r="BG84" i="1" a="1"/>
  <c r="BG84" i="1" s="1"/>
  <c r="BG85" i="2" s="1"/>
  <c r="BD84" i="1" a="1"/>
  <c r="BD84" i="1" s="1"/>
  <c r="AV84" i="1" a="1"/>
  <c r="AV84" i="1" s="1"/>
  <c r="AH84" i="1" a="1"/>
  <c r="AH84" i="1" s="1"/>
  <c r="AW84" i="1" a="1"/>
  <c r="AW84" i="1" s="1"/>
  <c r="AF84" i="1" a="1"/>
  <c r="AF84" i="1" s="1"/>
  <c r="BF84" i="1" a="1"/>
  <c r="BF84" i="1" s="1"/>
  <c r="BE84" i="1" a="1"/>
  <c r="BE84" i="1" s="1"/>
  <c r="BC84" i="1" a="1"/>
  <c r="BC84" i="1" s="1"/>
  <c r="BA84" i="1" a="1"/>
  <c r="BA84" i="1" s="1"/>
  <c r="E84" i="1" a="1"/>
  <c r="E84" i="1" s="1"/>
  <c r="D84" i="1" a="1"/>
  <c r="D84" i="1" s="1"/>
  <c r="AB84" i="1" a="1"/>
  <c r="AB84" i="1" s="1"/>
  <c r="Q84" i="1" a="1"/>
  <c r="Q84" i="1" s="1"/>
  <c r="AA84" i="1" a="1"/>
  <c r="AA84" i="1" s="1"/>
  <c r="Z84" i="1" a="1"/>
  <c r="Z84" i="1" s="1"/>
  <c r="W84" i="1" a="1"/>
  <c r="W84" i="1" s="1"/>
  <c r="O84" i="1" a="1"/>
  <c r="O84" i="1" s="1"/>
  <c r="K84" i="1" a="1"/>
  <c r="K84" i="1" s="1"/>
  <c r="Y84" i="1" a="1"/>
  <c r="Y84" i="1" s="1"/>
  <c r="G84" i="1" a="1"/>
  <c r="G84" i="1" s="1"/>
  <c r="M84" i="1" a="1"/>
  <c r="M84" i="1" s="1"/>
  <c r="U84" i="1" a="1"/>
  <c r="U84" i="1" s="1"/>
  <c r="BP83" i="1" a="1"/>
  <c r="BP83" i="1" s="1"/>
  <c r="T84" i="1" a="1"/>
  <c r="T84" i="1" s="1"/>
  <c r="X84" i="1" a="1"/>
  <c r="X84" i="1" s="1"/>
  <c r="V84" i="1" a="1"/>
  <c r="V84" i="1" s="1"/>
  <c r="R84" i="1" a="1"/>
  <c r="R84" i="1" s="1"/>
  <c r="F84" i="1" a="1"/>
  <c r="F84" i="1" s="1"/>
  <c r="B84" i="1" a="1"/>
  <c r="B84" i="1" s="1"/>
  <c r="C84" i="1" a="1"/>
  <c r="C84" i="1" s="1"/>
  <c r="N84" i="1" a="1"/>
  <c r="N84" i="1" s="1"/>
  <c r="AE84" i="1" a="1"/>
  <c r="AE84" i="1" s="1"/>
  <c r="H84" i="1" a="1"/>
  <c r="H84" i="1" s="1"/>
  <c r="AD84" i="1" a="1"/>
  <c r="AD84" i="1" s="1"/>
  <c r="AC84" i="1" a="1"/>
  <c r="AC84" i="1" s="1"/>
  <c r="S84" i="1" a="1"/>
  <c r="S84" i="1" s="1"/>
  <c r="P84" i="1" a="1"/>
  <c r="P84" i="1" s="1"/>
  <c r="L84" i="1" a="1"/>
  <c r="L84" i="1" s="1"/>
  <c r="I84" i="1" a="1"/>
  <c r="I84" i="1" s="1"/>
  <c r="J84" i="1" a="1"/>
  <c r="J84" i="1" s="1"/>
  <c r="AN83" i="1" a="1"/>
  <c r="AN83" i="1" s="1"/>
  <c r="BI83" i="1" a="1"/>
  <c r="BI83" i="1" s="1"/>
  <c r="BI84" i="2" s="1"/>
  <c r="BF83" i="1" a="1"/>
  <c r="BF83" i="1" s="1"/>
  <c r="AW83" i="1" a="1"/>
  <c r="AW83" i="1" s="1"/>
  <c r="AU83" i="1" a="1"/>
  <c r="AU83" i="1" s="1"/>
  <c r="AX83" i="1" a="1"/>
  <c r="AX83" i="1" s="1"/>
  <c r="AY83" i="1" a="1"/>
  <c r="AY83" i="1" s="1"/>
  <c r="AJ83" i="1" a="1"/>
  <c r="AJ83" i="1" s="1"/>
  <c r="BA83" i="1" a="1"/>
  <c r="BA83" i="1" s="1"/>
  <c r="BO83" i="1" a="1"/>
  <c r="BO83" i="1" s="1"/>
  <c r="BO84" i="2" s="1"/>
  <c r="BK83" i="1" a="1"/>
  <c r="BK83" i="1" s="1"/>
  <c r="BK84" i="2" s="1"/>
  <c r="BJ83" i="1" a="1"/>
  <c r="BJ83" i="1" s="1"/>
  <c r="BJ84" i="2" s="1"/>
  <c r="BE83" i="1" a="1"/>
  <c r="BE83" i="1" s="1"/>
  <c r="AR83" i="1" a="1"/>
  <c r="AR83" i="1" s="1"/>
  <c r="BH83" i="1" a="1"/>
  <c r="BH83" i="1" s="1"/>
  <c r="BH84" i="2" s="1"/>
  <c r="BD83" i="1" a="1"/>
  <c r="BD83" i="1" s="1"/>
  <c r="AV83" i="1" a="1"/>
  <c r="AV83" i="1" s="1"/>
  <c r="AZ83" i="1" a="1"/>
  <c r="AZ83" i="1" s="1"/>
  <c r="AS83" i="1" a="1"/>
  <c r="AS83" i="1" s="1"/>
  <c r="AO83" i="1" a="1"/>
  <c r="AO83" i="1" s="1"/>
  <c r="BN83" i="1" a="1"/>
  <c r="BN83" i="1" s="1"/>
  <c r="BN84" i="2" s="1"/>
  <c r="AM83" i="1" a="1"/>
  <c r="AM83" i="1" s="1"/>
  <c r="AL83" i="1" a="1"/>
  <c r="AL83" i="1" s="1"/>
  <c r="AK83" i="1" a="1"/>
  <c r="AK83" i="1" s="1"/>
  <c r="BM83" i="1" a="1"/>
  <c r="BM83" i="1" s="1"/>
  <c r="BM84" i="2" s="1"/>
  <c r="AT83" i="1" a="1"/>
  <c r="AT83" i="1" s="1"/>
  <c r="AP83" i="1" a="1"/>
  <c r="AP83" i="1" s="1"/>
  <c r="BL83" i="1" a="1"/>
  <c r="BL83" i="1" s="1"/>
  <c r="BL84" i="2" s="1"/>
  <c r="BG83" i="1" a="1"/>
  <c r="BG83" i="1" s="1"/>
  <c r="BG84" i="2" s="1"/>
  <c r="BB83" i="1" a="1"/>
  <c r="BB83" i="1" s="1"/>
  <c r="BC83" i="1" a="1"/>
  <c r="BC83" i="1" s="1"/>
  <c r="AQ83" i="1" a="1"/>
  <c r="AQ83" i="1" s="1"/>
  <c r="AD43" i="1" a="1"/>
  <c r="AD43" i="1" s="1"/>
  <c r="AF43" i="1" a="1"/>
  <c r="AF43" i="1" s="1"/>
  <c r="AG43" i="1" a="1"/>
  <c r="AG43" i="1" s="1"/>
  <c r="AC43" i="1" a="1"/>
  <c r="AC43" i="1" s="1"/>
  <c r="Z43" i="1" a="1"/>
  <c r="Z43" i="1" s="1"/>
  <c r="AB43" i="1" a="1"/>
  <c r="AB43" i="1" s="1"/>
  <c r="AA43" i="1" a="1"/>
  <c r="AA43" i="1" s="1"/>
  <c r="AE43" i="1" a="1"/>
  <c r="AE43" i="1" s="1"/>
  <c r="C43" i="1" a="1"/>
  <c r="C43" i="1" s="1"/>
  <c r="D43" i="1" a="1"/>
  <c r="D43" i="1" s="1"/>
  <c r="X43" i="1" a="1"/>
  <c r="X43" i="1" s="1"/>
  <c r="U43" i="1" a="1"/>
  <c r="U43" i="1" s="1"/>
  <c r="T43" i="1" a="1"/>
  <c r="T43" i="1" s="1"/>
  <c r="S43" i="1" a="1"/>
  <c r="S43" i="1" s="1"/>
  <c r="I43" i="1" a="1"/>
  <c r="I43" i="1" s="1"/>
  <c r="R43" i="1" a="1"/>
  <c r="R43" i="1" s="1"/>
  <c r="Q43" i="1" a="1"/>
  <c r="Q43" i="1" s="1"/>
  <c r="O43" i="1" a="1"/>
  <c r="O43" i="1" s="1"/>
  <c r="H43" i="1" a="1"/>
  <c r="H43" i="1" s="1"/>
  <c r="BM42" i="1" a="1"/>
  <c r="BM42" i="1" s="1"/>
  <c r="BM43" i="2" s="1"/>
  <c r="BJ42" i="1" a="1"/>
  <c r="BJ42" i="1" s="1"/>
  <c r="BJ43" i="2" s="1"/>
  <c r="G43" i="1" a="1"/>
  <c r="G43" i="1" s="1"/>
  <c r="P43" i="1" a="1"/>
  <c r="P43" i="1" s="1"/>
  <c r="Y43" i="1" a="1"/>
  <c r="Y43" i="1" s="1"/>
  <c r="W43" i="1" a="1"/>
  <c r="W43" i="1" s="1"/>
  <c r="BO42" i="1" a="1"/>
  <c r="BO42" i="1" s="1"/>
  <c r="BO43" i="2" s="1"/>
  <c r="V43" i="1" a="1"/>
  <c r="V43" i="1" s="1"/>
  <c r="M43" i="1" a="1"/>
  <c r="M43" i="1" s="1"/>
  <c r="L43" i="1" a="1"/>
  <c r="L43" i="1" s="1"/>
  <c r="J43" i="1" a="1"/>
  <c r="J43" i="1" s="1"/>
  <c r="B43" i="1" a="1"/>
  <c r="B43" i="1" s="1"/>
  <c r="BK42" i="1" a="1"/>
  <c r="BK42" i="1" s="1"/>
  <c r="BK43" i="2" s="1"/>
  <c r="BP42" i="1" a="1"/>
  <c r="BP42" i="1" s="1"/>
  <c r="E43" i="1" a="1"/>
  <c r="E43" i="1" s="1"/>
  <c r="K43" i="1" a="1"/>
  <c r="K43" i="1" s="1"/>
  <c r="BL42" i="1" a="1"/>
  <c r="BL42" i="1" s="1"/>
  <c r="BL43" i="2" s="1"/>
  <c r="N43" i="1" a="1"/>
  <c r="N43" i="1" s="1"/>
  <c r="F43" i="1" a="1"/>
  <c r="F43" i="1" s="1"/>
  <c r="BN42" i="1" a="1"/>
  <c r="BN42" i="1" s="1"/>
  <c r="BN43" i="2" s="1"/>
  <c r="AU42" i="1" a="1"/>
  <c r="AU42" i="1" s="1"/>
  <c r="AG42" i="1" a="1"/>
  <c r="AG42" i="1" s="1"/>
  <c r="AI42" i="1" a="1"/>
  <c r="AI42" i="1" s="1"/>
  <c r="AK42" i="1" a="1"/>
  <c r="AK42" i="1" s="1"/>
  <c r="AT42" i="1" a="1"/>
  <c r="AT42" i="1" s="1"/>
  <c r="AP42" i="1" a="1"/>
  <c r="AP42" i="1" s="1"/>
  <c r="AQ42" i="1" a="1"/>
  <c r="AQ42" i="1" s="1"/>
  <c r="AE42" i="1" a="1"/>
  <c r="AE42" i="1" s="1"/>
  <c r="AO42" i="1" a="1"/>
  <c r="AO42" i="1" s="1"/>
  <c r="AN42" i="1" a="1"/>
  <c r="AN42" i="1" s="1"/>
  <c r="AL42" i="1" a="1"/>
  <c r="AL42" i="1" s="1"/>
  <c r="AJ42" i="1" a="1"/>
  <c r="AJ42" i="1" s="1"/>
  <c r="AH42" i="1" a="1"/>
  <c r="AH42" i="1" s="1"/>
  <c r="AD42" i="1" a="1"/>
  <c r="AD42" i="1" s="1"/>
  <c r="AS42" i="1" a="1"/>
  <c r="AS42" i="1" s="1"/>
  <c r="BI42" i="1" a="1"/>
  <c r="BI42" i="1" s="1"/>
  <c r="BI43" i="2" s="1"/>
  <c r="BE42" i="1" a="1"/>
  <c r="BE42" i="1" s="1"/>
  <c r="BH42" i="1" a="1"/>
  <c r="BH42" i="1" s="1"/>
  <c r="BH43" i="2" s="1"/>
  <c r="BG42" i="1" a="1"/>
  <c r="BG42" i="1" s="1"/>
  <c r="BG43" i="2" s="1"/>
  <c r="BF42" i="1" a="1"/>
  <c r="BF42" i="1" s="1"/>
  <c r="BD42" i="1" a="1"/>
  <c r="BD42" i="1" s="1"/>
  <c r="AF42" i="1" a="1"/>
  <c r="AF42" i="1" s="1"/>
  <c r="BA42" i="1" a="1"/>
  <c r="BA42" i="1" s="1"/>
  <c r="BC42" i="1" a="1"/>
  <c r="BC42" i="1" s="1"/>
  <c r="BB42" i="1" a="1"/>
  <c r="BB42" i="1" s="1"/>
  <c r="AZ42" i="1" a="1"/>
  <c r="AZ42" i="1" s="1"/>
  <c r="AX42" i="1" a="1"/>
  <c r="AX42" i="1" s="1"/>
  <c r="AY42" i="1" a="1"/>
  <c r="AY42" i="1" s="1"/>
  <c r="AM42" i="1" a="1"/>
  <c r="AM42" i="1" s="1"/>
  <c r="AR42" i="1" a="1"/>
  <c r="AR42" i="1" s="1"/>
  <c r="AW42" i="1" a="1"/>
  <c r="AW42" i="1" s="1"/>
  <c r="AV42" i="1" a="1"/>
  <c r="AV42" i="1" s="1"/>
  <c r="B42" i="1" a="1"/>
  <c r="B42" i="1" s="1"/>
  <c r="E42" i="1" a="1"/>
  <c r="E42" i="1" s="1"/>
  <c r="J42" i="1" a="1"/>
  <c r="J42" i="1" s="1"/>
  <c r="G42" i="1" a="1"/>
  <c r="G42" i="1" s="1"/>
  <c r="BP41" i="1" a="1"/>
  <c r="BP41" i="1" s="1"/>
  <c r="Q42" i="1" a="1"/>
  <c r="Q42" i="1" s="1"/>
  <c r="V42" i="1" a="1"/>
  <c r="V42" i="1" s="1"/>
  <c r="R42" i="1" a="1"/>
  <c r="R42" i="1" s="1"/>
  <c r="I42" i="1" a="1"/>
  <c r="I42" i="1" s="1"/>
  <c r="L42" i="1" a="1"/>
  <c r="L42" i="1" s="1"/>
  <c r="AC42" i="1" a="1"/>
  <c r="AC42" i="1" s="1"/>
  <c r="C42" i="1" a="1"/>
  <c r="C42" i="1" s="1"/>
  <c r="P42" i="1" a="1"/>
  <c r="P42" i="1" s="1"/>
  <c r="K42" i="1" a="1"/>
  <c r="K42" i="1" s="1"/>
  <c r="AB42" i="1" a="1"/>
  <c r="AB42" i="1" s="1"/>
  <c r="H42" i="1" a="1"/>
  <c r="H42" i="1" s="1"/>
  <c r="D42" i="1" a="1"/>
  <c r="D42" i="1" s="1"/>
  <c r="F42" i="1" a="1"/>
  <c r="F42" i="1" s="1"/>
  <c r="AA42" i="1" a="1"/>
  <c r="AA42" i="1" s="1"/>
  <c r="Z42" i="1" a="1"/>
  <c r="Z42" i="1" s="1"/>
  <c r="S42" i="1" a="1"/>
  <c r="S42" i="1" s="1"/>
  <c r="BN41" i="1" a="1"/>
  <c r="BN41" i="1" s="1"/>
  <c r="BN42" i="2" s="1"/>
  <c r="Y42" i="1" a="1"/>
  <c r="Y42" i="1" s="1"/>
  <c r="X42" i="1" a="1"/>
  <c r="X42" i="1" s="1"/>
  <c r="W42" i="1" a="1"/>
  <c r="W42" i="1" s="1"/>
  <c r="O42" i="1" a="1"/>
  <c r="O42" i="1" s="1"/>
  <c r="N42" i="1" a="1"/>
  <c r="N42" i="1" s="1"/>
  <c r="U42" i="1" a="1"/>
  <c r="U42" i="1" s="1"/>
  <c r="M42" i="1" a="1"/>
  <c r="M42" i="1" s="1"/>
  <c r="BO41" i="1" a="1"/>
  <c r="BO41" i="1" s="1"/>
  <c r="BO42" i="2" s="1"/>
  <c r="T42" i="1" a="1"/>
  <c r="T42" i="1" s="1"/>
  <c r="BD41" i="1" a="1"/>
  <c r="BD41" i="1" s="1"/>
  <c r="AV41" i="1" a="1"/>
  <c r="AV41" i="1" s="1"/>
  <c r="BC41" i="1" a="1"/>
  <c r="BC41" i="1" s="1"/>
  <c r="AZ41" i="1" a="1"/>
  <c r="AZ41" i="1" s="1"/>
  <c r="AY41" i="1" a="1"/>
  <c r="AY41" i="1" s="1"/>
  <c r="AS41" i="1" a="1"/>
  <c r="AS41" i="1" s="1"/>
  <c r="AI41" i="1" a="1"/>
  <c r="AI41" i="1" s="1"/>
  <c r="AH41" i="1" a="1"/>
  <c r="AH41" i="1" s="1"/>
  <c r="BA41" i="1" a="1"/>
  <c r="BA41" i="1" s="1"/>
  <c r="AW41" i="1" a="1"/>
  <c r="AW41" i="1" s="1"/>
  <c r="AM41" i="1" a="1"/>
  <c r="AM41" i="1" s="1"/>
  <c r="AJ41" i="1" a="1"/>
  <c r="AJ41" i="1" s="1"/>
  <c r="AL41" i="1" a="1"/>
  <c r="AL41" i="1" s="1"/>
  <c r="BF41" i="1" a="1"/>
  <c r="BF41" i="1" s="1"/>
  <c r="AR41" i="1" a="1"/>
  <c r="AR41" i="1" s="1"/>
  <c r="AQ41" i="1" a="1"/>
  <c r="AQ41" i="1" s="1"/>
  <c r="BE41" i="1" a="1"/>
  <c r="BE41" i="1" s="1"/>
  <c r="AX41" i="1" a="1"/>
  <c r="AX41" i="1" s="1"/>
  <c r="AP41" i="1" a="1"/>
  <c r="AP41" i="1" s="1"/>
  <c r="AN41" i="1" a="1"/>
  <c r="AN41" i="1" s="1"/>
  <c r="AT41" i="1" a="1"/>
  <c r="AT41" i="1" s="1"/>
  <c r="AU41" i="1" a="1"/>
  <c r="AU41" i="1" s="1"/>
  <c r="AO41" i="1" a="1"/>
  <c r="AO41" i="1" s="1"/>
  <c r="BM41" i="1" a="1"/>
  <c r="BM41" i="1" s="1"/>
  <c r="BM42" i="2" s="1"/>
  <c r="BL41" i="1" a="1"/>
  <c r="BL41" i="1" s="1"/>
  <c r="BL42" i="2" s="1"/>
  <c r="BK41" i="1" a="1"/>
  <c r="BK41" i="1" s="1"/>
  <c r="BK42" i="2" s="1"/>
  <c r="BJ41" i="1" a="1"/>
  <c r="BJ41" i="1" s="1"/>
  <c r="BJ42" i="2" s="1"/>
  <c r="BI41" i="1" a="1"/>
  <c r="BI41" i="1" s="1"/>
  <c r="BI42" i="2" s="1"/>
  <c r="BH41" i="1" a="1"/>
  <c r="BH41" i="1" s="1"/>
  <c r="BH42" i="2" s="1"/>
  <c r="BG41" i="1" a="1"/>
  <c r="BG41" i="1" s="1"/>
  <c r="BG42" i="2" s="1"/>
  <c r="BB41" i="1" a="1"/>
  <c r="BB41" i="1" s="1"/>
  <c r="AK41" i="1" a="1"/>
  <c r="AK41" i="1" s="1"/>
  <c r="D41" i="1" a="1"/>
  <c r="D41" i="1" s="1"/>
  <c r="E41" i="1" a="1"/>
  <c r="E41" i="1" s="1"/>
  <c r="V41" i="1" a="1"/>
  <c r="V41" i="1" s="1"/>
  <c r="T41" i="1" a="1"/>
  <c r="T41" i="1" s="1"/>
  <c r="Q41" i="1" a="1"/>
  <c r="Q41" i="1" s="1"/>
  <c r="I41" i="1" a="1"/>
  <c r="I41" i="1" s="1"/>
  <c r="J41" i="1" a="1"/>
  <c r="J41" i="1" s="1"/>
  <c r="L41" i="1" a="1"/>
  <c r="L41" i="1" s="1"/>
  <c r="H41" i="1" a="1"/>
  <c r="H41" i="1" s="1"/>
  <c r="AF41" i="1" a="1"/>
  <c r="AF41" i="1" s="1"/>
  <c r="AD41" i="1" a="1"/>
  <c r="AD41" i="1" s="1"/>
  <c r="AA41" i="1" a="1"/>
  <c r="AA41" i="1" s="1"/>
  <c r="X41" i="1" a="1"/>
  <c r="X41" i="1" s="1"/>
  <c r="P41" i="1" a="1"/>
  <c r="P41" i="1" s="1"/>
  <c r="Z41" i="1" a="1"/>
  <c r="Z41" i="1" s="1"/>
  <c r="U41" i="1" a="1"/>
  <c r="U41" i="1" s="1"/>
  <c r="G41" i="1" a="1"/>
  <c r="G41" i="1" s="1"/>
  <c r="S41" i="1" a="1"/>
  <c r="S41" i="1" s="1"/>
  <c r="K41" i="1" a="1"/>
  <c r="K41" i="1" s="1"/>
  <c r="O41" i="1" a="1"/>
  <c r="O41" i="1" s="1"/>
  <c r="AC41" i="1" a="1"/>
  <c r="AC41" i="1" s="1"/>
  <c r="Y41" i="1" a="1"/>
  <c r="Y41" i="1" s="1"/>
  <c r="C41" i="1" a="1"/>
  <c r="C41" i="1" s="1"/>
  <c r="B41" i="1" a="1"/>
  <c r="B41" i="1" s="1"/>
  <c r="AG41" i="1" a="1"/>
  <c r="AG41" i="1" s="1"/>
  <c r="AE41" i="1" a="1"/>
  <c r="AE41" i="1" s="1"/>
  <c r="F41" i="1" a="1"/>
  <c r="F41" i="1" s="1"/>
  <c r="AB41" i="1" a="1"/>
  <c r="AB41" i="1" s="1"/>
  <c r="W41" i="1" a="1"/>
  <c r="W41" i="1" s="1"/>
  <c r="M41" i="1" a="1"/>
  <c r="M41" i="1" s="1"/>
  <c r="R41" i="1" a="1"/>
  <c r="R41" i="1" s="1"/>
  <c r="N41" i="1" a="1"/>
  <c r="N41" i="1" s="1"/>
  <c r="AQ40" i="1" a="1"/>
  <c r="AQ40" i="1" s="1"/>
  <c r="BJ40" i="1" a="1"/>
  <c r="BJ40" i="1" s="1"/>
  <c r="BJ41" i="2" s="1"/>
  <c r="BI40" i="1" a="1"/>
  <c r="BI40" i="1" s="1"/>
  <c r="BI41" i="2" s="1"/>
  <c r="BH40" i="1" a="1"/>
  <c r="BH40" i="1" s="1"/>
  <c r="BH41" i="2" s="1"/>
  <c r="BG40" i="1" a="1"/>
  <c r="BG40" i="1" s="1"/>
  <c r="BG41" i="2" s="1"/>
  <c r="BE40" i="1" a="1"/>
  <c r="BE40" i="1" s="1"/>
  <c r="AX40" i="1" a="1"/>
  <c r="AX40" i="1" s="1"/>
  <c r="AU40" i="1" a="1"/>
  <c r="AU40" i="1" s="1"/>
  <c r="BC40" i="1" a="1"/>
  <c r="BC40" i="1" s="1"/>
  <c r="AZ40" i="1" a="1"/>
  <c r="AZ40" i="1" s="1"/>
  <c r="AV40" i="1" a="1"/>
  <c r="AV40" i="1" s="1"/>
  <c r="AN40" i="1" a="1"/>
  <c r="AN40" i="1" s="1"/>
  <c r="BF40" i="1" a="1"/>
  <c r="BF40" i="1" s="1"/>
  <c r="AO40" i="1" a="1"/>
  <c r="AO40" i="1" s="1"/>
  <c r="BD40" i="1" a="1"/>
  <c r="BD40" i="1" s="1"/>
  <c r="AS40" i="1" a="1"/>
  <c r="AS40" i="1" s="1"/>
  <c r="AM40" i="1" a="1"/>
  <c r="AM40" i="1" s="1"/>
  <c r="AL40" i="1" a="1"/>
  <c r="AL40" i="1" s="1"/>
  <c r="AW40" i="1" a="1"/>
  <c r="AW40" i="1" s="1"/>
  <c r="AP40" i="1" a="1"/>
  <c r="AP40" i="1" s="1"/>
  <c r="BP40" i="1" a="1"/>
  <c r="BP40" i="1" s="1"/>
  <c r="BB40" i="1" a="1"/>
  <c r="BB40" i="1" s="1"/>
  <c r="BO40" i="1" a="1"/>
  <c r="BO40" i="1" s="1"/>
  <c r="BO41" i="2" s="1"/>
  <c r="BL40" i="1" a="1"/>
  <c r="BL40" i="1" s="1"/>
  <c r="BL41" i="2" s="1"/>
  <c r="AR40" i="1" a="1"/>
  <c r="AR40" i="1" s="1"/>
  <c r="AY40" i="1" a="1"/>
  <c r="AY40" i="1" s="1"/>
  <c r="AT40" i="1" a="1"/>
  <c r="AT40" i="1" s="1"/>
  <c r="BM40" i="1" a="1"/>
  <c r="BM40" i="1" s="1"/>
  <c r="BM41" i="2" s="1"/>
  <c r="BN40" i="1" a="1"/>
  <c r="BN40" i="1" s="1"/>
  <c r="BN41" i="2" s="1"/>
  <c r="BK40" i="1" a="1"/>
  <c r="BK40" i="1" s="1"/>
  <c r="BK41" i="2" s="1"/>
  <c r="BA40" i="1" a="1"/>
  <c r="BA40" i="1" s="1"/>
  <c r="L40" i="1" a="1"/>
  <c r="L40" i="1" s="1"/>
  <c r="Q40" i="1" a="1"/>
  <c r="Q40" i="1" s="1"/>
  <c r="AC40" i="1" a="1"/>
  <c r="AC40" i="1" s="1"/>
  <c r="AB40" i="1" a="1"/>
  <c r="AB40" i="1" s="1"/>
  <c r="V40" i="1" a="1"/>
  <c r="V40" i="1" s="1"/>
  <c r="P40" i="1" a="1"/>
  <c r="P40" i="1" s="1"/>
  <c r="N40" i="1" a="1"/>
  <c r="N40" i="1" s="1"/>
  <c r="K40" i="1" a="1"/>
  <c r="K40" i="1" s="1"/>
  <c r="F40" i="1" a="1"/>
  <c r="F40" i="1" s="1"/>
  <c r="AF40" i="1" a="1"/>
  <c r="AF40" i="1" s="1"/>
  <c r="Z40" i="1" a="1"/>
  <c r="Z40" i="1" s="1"/>
  <c r="AD40" i="1" a="1"/>
  <c r="AD40" i="1" s="1"/>
  <c r="R40" i="1" a="1"/>
  <c r="R40" i="1" s="1"/>
  <c r="J40" i="1" a="1"/>
  <c r="J40" i="1" s="1"/>
  <c r="U40" i="1" a="1"/>
  <c r="U40" i="1" s="1"/>
  <c r="AA40" i="1" a="1"/>
  <c r="AA40" i="1" s="1"/>
  <c r="T40" i="1" a="1"/>
  <c r="T40" i="1" s="1"/>
  <c r="O40" i="1" a="1"/>
  <c r="O40" i="1" s="1"/>
  <c r="M40" i="1" a="1"/>
  <c r="M40" i="1" s="1"/>
  <c r="I40" i="1" a="1"/>
  <c r="I40" i="1" s="1"/>
  <c r="W40" i="1" a="1"/>
  <c r="W40" i="1" s="1"/>
  <c r="X40" i="1" a="1"/>
  <c r="X40" i="1" s="1"/>
  <c r="S40" i="1" a="1"/>
  <c r="S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E40" i="1" a="1"/>
  <c r="AE40" i="1" s="1"/>
  <c r="G40" i="1" a="1"/>
  <c r="G40" i="1" s="1"/>
  <c r="Y40" i="1" a="1"/>
  <c r="Y40" i="1" s="1"/>
  <c r="H40" i="1" a="1"/>
  <c r="H40" i="1" s="1"/>
  <c r="AR39" i="1" a="1"/>
  <c r="AR39" i="1" s="1"/>
  <c r="BO39" i="1" a="1"/>
  <c r="BO39" i="1" s="1"/>
  <c r="BO40" i="2" s="1"/>
  <c r="BL39" i="1" a="1"/>
  <c r="BL39" i="1" s="1"/>
  <c r="BL40" i="2" s="1"/>
  <c r="BK39" i="1" a="1"/>
  <c r="BK39" i="1" s="1"/>
  <c r="BK40" i="2" s="1"/>
  <c r="BJ39" i="1" a="1"/>
  <c r="BJ39" i="1" s="1"/>
  <c r="BJ40" i="2" s="1"/>
  <c r="BI39" i="1" a="1"/>
  <c r="BI39" i="1" s="1"/>
  <c r="BI40" i="2" s="1"/>
  <c r="AY39" i="1" a="1"/>
  <c r="AY39" i="1" s="1"/>
  <c r="AV39" i="1" a="1"/>
  <c r="AV39" i="1" s="1"/>
  <c r="BF39" i="1" a="1"/>
  <c r="BF39" i="1" s="1"/>
  <c r="BD39" i="1" a="1"/>
  <c r="BD39" i="1" s="1"/>
  <c r="AW39" i="1" a="1"/>
  <c r="AW39" i="1" s="1"/>
  <c r="BA39" i="1" a="1"/>
  <c r="BA39" i="1" s="1"/>
  <c r="BH39" i="1" a="1"/>
  <c r="BH39" i="1" s="1"/>
  <c r="BH40" i="2" s="1"/>
  <c r="AP39" i="1" a="1"/>
  <c r="AP39" i="1" s="1"/>
  <c r="BE39" i="1" a="1"/>
  <c r="BE39" i="1" s="1"/>
  <c r="BG39" i="1" a="1"/>
  <c r="BG39" i="1" s="1"/>
  <c r="BG40" i="2" s="1"/>
  <c r="AT39" i="1" a="1"/>
  <c r="AT39" i="1" s="1"/>
  <c r="AX39" i="1" a="1"/>
  <c r="AX39" i="1" s="1"/>
  <c r="E40" i="1" a="1"/>
  <c r="E40" i="1" s="1"/>
  <c r="AQ39" i="1" a="1"/>
  <c r="AQ39" i="1" s="1"/>
  <c r="D40" i="1" a="1"/>
  <c r="D40" i="1" s="1"/>
  <c r="BC39" i="1" a="1"/>
  <c r="BC39" i="1" s="1"/>
  <c r="C40" i="1" a="1"/>
  <c r="C40" i="1" s="1"/>
  <c r="BM39" i="1" a="1"/>
  <c r="BM39" i="1" s="1"/>
  <c r="BM40" i="2" s="1"/>
  <c r="AS39" i="1" a="1"/>
  <c r="AS39" i="1" s="1"/>
  <c r="AZ39" i="1" a="1"/>
  <c r="AZ39" i="1" s="1"/>
  <c r="AU39" i="1" a="1"/>
  <c r="AU39" i="1" s="1"/>
  <c r="BN39" i="1" a="1"/>
  <c r="BN39" i="1" s="1"/>
  <c r="BN40" i="2" s="1"/>
  <c r="B40" i="1" a="1"/>
  <c r="B40" i="1" s="1"/>
  <c r="BP39" i="1" a="1"/>
  <c r="BP39" i="1" s="1"/>
  <c r="BB39" i="1" a="1"/>
  <c r="BB39" i="1" s="1"/>
  <c r="P39" i="1" a="1"/>
  <c r="P39" i="1" s="1"/>
  <c r="AI39" i="1" a="1"/>
  <c r="AI39" i="1" s="1"/>
  <c r="AC39" i="1" a="1"/>
  <c r="AC39" i="1" s="1"/>
  <c r="Z39" i="1" a="1"/>
  <c r="Z39" i="1" s="1"/>
  <c r="Y39" i="1" a="1"/>
  <c r="Y39" i="1" s="1"/>
  <c r="X39" i="1" a="1"/>
  <c r="X39" i="1" s="1"/>
  <c r="M39" i="1" a="1"/>
  <c r="M39" i="1" s="1"/>
  <c r="J39" i="1" a="1"/>
  <c r="J39" i="1" s="1"/>
  <c r="T39" i="1" a="1"/>
  <c r="T39" i="1" s="1"/>
  <c r="R39" i="1" a="1"/>
  <c r="R39" i="1" s="1"/>
  <c r="K39" i="1" a="1"/>
  <c r="K39" i="1" s="1"/>
  <c r="O39" i="1" a="1"/>
  <c r="O39" i="1" s="1"/>
  <c r="W39" i="1" a="1"/>
  <c r="W39" i="1" s="1"/>
  <c r="V39" i="1" a="1"/>
  <c r="V39" i="1" s="1"/>
  <c r="S39" i="1" a="1"/>
  <c r="S39" i="1" s="1"/>
  <c r="AK39" i="1" a="1"/>
  <c r="AK39" i="1" s="1"/>
  <c r="U39" i="1" a="1"/>
  <c r="U39" i="1" s="1"/>
  <c r="AE39" i="1" a="1"/>
  <c r="AE39" i="1" s="1"/>
  <c r="L39" i="1" a="1"/>
  <c r="L39" i="1" s="1"/>
  <c r="AO39" i="1" a="1"/>
  <c r="AO39" i="1" s="1"/>
  <c r="AH39" i="1" a="1"/>
  <c r="AH39" i="1" s="1"/>
  <c r="AN39" i="1" a="1"/>
  <c r="AN39" i="1" s="1"/>
  <c r="Q39" i="1" a="1"/>
  <c r="Q39" i="1" s="1"/>
  <c r="AG39" i="1" a="1"/>
  <c r="AG39" i="1" s="1"/>
  <c r="AA39" i="1" a="1"/>
  <c r="AA39" i="1" s="1"/>
  <c r="AF39" i="1" a="1"/>
  <c r="AF39" i="1" s="1"/>
  <c r="N39" i="1" a="1"/>
  <c r="N39" i="1" s="1"/>
  <c r="AM39" i="1" a="1"/>
  <c r="AM39" i="1" s="1"/>
  <c r="AB39" i="1" a="1"/>
  <c r="AB39" i="1" s="1"/>
  <c r="AL39" i="1" a="1"/>
  <c r="AL39" i="1" s="1"/>
  <c r="AJ39" i="1" a="1"/>
  <c r="AJ39" i="1" s="1"/>
  <c r="AD39" i="1" a="1"/>
  <c r="AD39" i="1" s="1"/>
  <c r="BN38" i="1" a="1"/>
  <c r="BN38" i="1" s="1"/>
  <c r="BN39" i="2" s="1"/>
  <c r="BK38" i="1" a="1"/>
  <c r="BK38" i="1" s="1"/>
  <c r="BK39" i="2" s="1"/>
  <c r="H39" i="1" a="1"/>
  <c r="H39" i="1" s="1"/>
  <c r="D39" i="1" a="1"/>
  <c r="D39" i="1" s="1"/>
  <c r="C39" i="1" a="1"/>
  <c r="C39" i="1" s="1"/>
  <c r="BJ38" i="1" a="1"/>
  <c r="BJ38" i="1" s="1"/>
  <c r="BJ39" i="2" s="1"/>
  <c r="AZ38" i="1" a="1"/>
  <c r="AZ38" i="1" s="1"/>
  <c r="AY38" i="1" a="1"/>
  <c r="AY38" i="1" s="1"/>
  <c r="BD38" i="1" a="1"/>
  <c r="BD38" i="1" s="1"/>
  <c r="BA38" i="1" a="1"/>
  <c r="BA38" i="1" s="1"/>
  <c r="AU38" i="1" a="1"/>
  <c r="AU38" i="1" s="1"/>
  <c r="AX38" i="1" a="1"/>
  <c r="AX38" i="1" s="1"/>
  <c r="AW38" i="1" a="1"/>
  <c r="AW38" i="1" s="1"/>
  <c r="AT38" i="1" a="1"/>
  <c r="AT38" i="1" s="1"/>
  <c r="B39" i="1" a="1"/>
  <c r="B39" i="1" s="1"/>
  <c r="AV38" i="1" a="1"/>
  <c r="AV38" i="1" s="1"/>
  <c r="BF38" i="1" a="1"/>
  <c r="BF38" i="1" s="1"/>
  <c r="G39" i="1" a="1"/>
  <c r="G39" i="1" s="1"/>
  <c r="E39" i="1" a="1"/>
  <c r="E39" i="1" s="1"/>
  <c r="BO38" i="1" a="1"/>
  <c r="BO38" i="1" s="1"/>
  <c r="BO39" i="2" s="1"/>
  <c r="BM38" i="1" a="1"/>
  <c r="BM38" i="1" s="1"/>
  <c r="BM39" i="2" s="1"/>
  <c r="BI38" i="1" a="1"/>
  <c r="BI38" i="1" s="1"/>
  <c r="BI39" i="2" s="1"/>
  <c r="BH38" i="1" a="1"/>
  <c r="BH38" i="1" s="1"/>
  <c r="BH39" i="2" s="1"/>
  <c r="BB38" i="1" a="1"/>
  <c r="BB38" i="1" s="1"/>
  <c r="BG38" i="1" a="1"/>
  <c r="BG38" i="1" s="1"/>
  <c r="BG39" i="2" s="1"/>
  <c r="BL38" i="1" a="1"/>
  <c r="BL38" i="1" s="1"/>
  <c r="BL39" i="2" s="1"/>
  <c r="I39" i="1" a="1"/>
  <c r="I39" i="1" s="1"/>
  <c r="BC38" i="1" a="1"/>
  <c r="BC38" i="1" s="1"/>
  <c r="F39" i="1" a="1"/>
  <c r="F39" i="1" s="1"/>
  <c r="BP38" i="1" a="1"/>
  <c r="BP38" i="1" s="1"/>
  <c r="BE38" i="1" a="1"/>
  <c r="BE38" i="1" s="1"/>
  <c r="X38" i="1" a="1"/>
  <c r="X38" i="1" s="1"/>
  <c r="AA38" i="1" a="1"/>
  <c r="AA38" i="1" s="1"/>
  <c r="AL38" i="1" a="1"/>
  <c r="AL38" i="1" s="1"/>
  <c r="R38" i="1" a="1"/>
  <c r="R38" i="1" s="1"/>
  <c r="V38" i="1" a="1"/>
  <c r="V38" i="1" s="1"/>
  <c r="Q38" i="1" a="1"/>
  <c r="Q38" i="1" s="1"/>
  <c r="AK38" i="1" a="1"/>
  <c r="AK38" i="1" s="1"/>
  <c r="AI38" i="1" a="1"/>
  <c r="AI38" i="1" s="1"/>
  <c r="AE38" i="1" a="1"/>
  <c r="AE38" i="1" s="1"/>
  <c r="AD38" i="1" a="1"/>
  <c r="AD38" i="1" s="1"/>
  <c r="AB38" i="1" a="1"/>
  <c r="AB38" i="1" s="1"/>
  <c r="Y38" i="1" a="1"/>
  <c r="Y38" i="1" s="1"/>
  <c r="AC38" i="1" a="1"/>
  <c r="AC38" i="1" s="1"/>
  <c r="W38" i="1" a="1"/>
  <c r="W38" i="1" s="1"/>
  <c r="P38" i="1" a="1"/>
  <c r="P38" i="1" s="1"/>
  <c r="N38" i="1" a="1"/>
  <c r="N38" i="1" s="1"/>
  <c r="Z38" i="1" a="1"/>
  <c r="Z38" i="1" s="1"/>
  <c r="O38" i="1" a="1"/>
  <c r="O38" i="1" s="1"/>
  <c r="AM38" i="1" a="1"/>
  <c r="AM38" i="1" s="1"/>
  <c r="AS38" i="1" a="1"/>
  <c r="AS38" i="1" s="1"/>
  <c r="AF38" i="1" a="1"/>
  <c r="AF38" i="1" s="1"/>
  <c r="AR38" i="1" a="1"/>
  <c r="AR38" i="1" s="1"/>
  <c r="T38" i="1" a="1"/>
  <c r="T38" i="1" s="1"/>
  <c r="AQ38" i="1" a="1"/>
  <c r="AQ38" i="1" s="1"/>
  <c r="AP38" i="1" a="1"/>
  <c r="AP38" i="1" s="1"/>
  <c r="AH38" i="1" a="1"/>
  <c r="AH38" i="1" s="1"/>
  <c r="AO38" i="1" a="1"/>
  <c r="AO38" i="1" s="1"/>
  <c r="AJ38" i="1" a="1"/>
  <c r="AJ38" i="1" s="1"/>
  <c r="AN38" i="1" a="1"/>
  <c r="AN38" i="1" s="1"/>
  <c r="AG38" i="1" a="1"/>
  <c r="AG38" i="1" s="1"/>
  <c r="U38" i="1" a="1"/>
  <c r="U38" i="1" s="1"/>
  <c r="S38" i="1" a="1"/>
  <c r="S38" i="1" s="1"/>
  <c r="BE37" i="1" a="1"/>
  <c r="BE37" i="1" s="1"/>
  <c r="BJ37" i="1" a="1"/>
  <c r="BJ37" i="1" s="1"/>
  <c r="BJ38" i="2" s="1"/>
  <c r="F38" i="1" a="1"/>
  <c r="F38" i="1" s="1"/>
  <c r="E38" i="1" a="1"/>
  <c r="E38" i="1" s="1"/>
  <c r="BO37" i="1" a="1"/>
  <c r="BO37" i="1" s="1"/>
  <c r="BO38" i="2" s="1"/>
  <c r="BI37" i="1" a="1"/>
  <c r="BI37" i="1" s="1"/>
  <c r="BI38" i="2" s="1"/>
  <c r="BB37" i="1" a="1"/>
  <c r="BB37" i="1" s="1"/>
  <c r="AY37" i="1" a="1"/>
  <c r="AY37" i="1" s="1"/>
  <c r="C38" i="1" a="1"/>
  <c r="C38" i="1" s="1"/>
  <c r="BG37" i="1" a="1"/>
  <c r="BG37" i="1" s="1"/>
  <c r="BG38" i="2" s="1"/>
  <c r="AZ37" i="1" a="1"/>
  <c r="AZ37" i="1" s="1"/>
  <c r="BD37" i="1" a="1"/>
  <c r="BD37" i="1" s="1"/>
  <c r="BK37" i="1" a="1"/>
  <c r="BK37" i="1" s="1"/>
  <c r="BK38" i="2" s="1"/>
  <c r="K38" i="1" a="1"/>
  <c r="K38" i="1" s="1"/>
  <c r="BN37" i="1" a="1"/>
  <c r="BN37" i="1" s="1"/>
  <c r="BN38" i="2" s="1"/>
  <c r="D38" i="1" a="1"/>
  <c r="D38" i="1" s="1"/>
  <c r="BM37" i="1" a="1"/>
  <c r="BM37" i="1" s="1"/>
  <c r="BM38" i="2" s="1"/>
  <c r="BH37" i="1" a="1"/>
  <c r="BH37" i="1" s="1"/>
  <c r="BH38" i="2" s="1"/>
  <c r="BA37" i="1" a="1"/>
  <c r="BA37" i="1" s="1"/>
  <c r="BP37" i="1" a="1"/>
  <c r="BP37" i="1" s="1"/>
  <c r="BL37" i="1" a="1"/>
  <c r="BL37" i="1" s="1"/>
  <c r="BL38" i="2" s="1"/>
  <c r="BF37" i="1" a="1"/>
  <c r="BF37" i="1" s="1"/>
  <c r="M38" i="1" a="1"/>
  <c r="M38" i="1" s="1"/>
  <c r="L38" i="1" a="1"/>
  <c r="L38" i="1" s="1"/>
  <c r="J38" i="1" a="1"/>
  <c r="J38" i="1" s="1"/>
  <c r="BC37" i="1" a="1"/>
  <c r="BC37" i="1" s="1"/>
  <c r="AX37" i="1" a="1"/>
  <c r="AX37" i="1" s="1"/>
  <c r="I38" i="1" a="1"/>
  <c r="I38" i="1" s="1"/>
  <c r="H38" i="1" a="1"/>
  <c r="H38" i="1" s="1"/>
  <c r="G38" i="1" a="1"/>
  <c r="G38" i="1" s="1"/>
  <c r="B38" i="1" a="1"/>
  <c r="B38" i="1" s="1"/>
  <c r="R37" i="1" a="1"/>
  <c r="R37" i="1" s="1"/>
  <c r="U37" i="1" a="1"/>
  <c r="U37" i="1" s="1"/>
  <c r="AI37" i="1" a="1"/>
  <c r="AI37" i="1" s="1"/>
  <c r="AR37" i="1" a="1"/>
  <c r="AR37" i="1" s="1"/>
  <c r="AD37" i="1" a="1"/>
  <c r="AD37" i="1" s="1"/>
  <c r="Z37" i="1" a="1"/>
  <c r="Z37" i="1" s="1"/>
  <c r="AQ37" i="1" a="1"/>
  <c r="AQ37" i="1" s="1"/>
  <c r="AA37" i="1" a="1"/>
  <c r="AA37" i="1" s="1"/>
  <c r="AP37" i="1" a="1"/>
  <c r="AP37" i="1" s="1"/>
  <c r="AH37" i="1" a="1"/>
  <c r="AH37" i="1" s="1"/>
  <c r="AK37" i="1" a="1"/>
  <c r="AK37" i="1" s="1"/>
  <c r="S37" i="1" a="1"/>
  <c r="S37" i="1" s="1"/>
  <c r="W37" i="1" a="1"/>
  <c r="W37" i="1" s="1"/>
  <c r="AJ37" i="1" a="1"/>
  <c r="AJ37" i="1" s="1"/>
  <c r="AB37" i="1" a="1"/>
  <c r="AB37" i="1" s="1"/>
  <c r="Y37" i="1" a="1"/>
  <c r="Y37" i="1" s="1"/>
  <c r="X37" i="1" a="1"/>
  <c r="X37" i="1" s="1"/>
  <c r="T37" i="1" a="1"/>
  <c r="T37" i="1" s="1"/>
  <c r="V37" i="1" a="1"/>
  <c r="V37" i="1" s="1"/>
  <c r="AT37" i="1" a="1"/>
  <c r="AT37" i="1" s="1"/>
  <c r="AG37" i="1" a="1"/>
  <c r="AG37" i="1" s="1"/>
  <c r="AC37" i="1" a="1"/>
  <c r="AC37" i="1" s="1"/>
  <c r="AN37" i="1" a="1"/>
  <c r="AN37" i="1" s="1"/>
  <c r="AW37" i="1" a="1"/>
  <c r="AW37" i="1" s="1"/>
  <c r="AV37" i="1" a="1"/>
  <c r="AV37" i="1" s="1"/>
  <c r="AU37" i="1" a="1"/>
  <c r="AU37" i="1" s="1"/>
  <c r="AL37" i="1" a="1"/>
  <c r="AL37" i="1" s="1"/>
  <c r="AE37" i="1" a="1"/>
  <c r="AE37" i="1" s="1"/>
  <c r="AS37" i="1" a="1"/>
  <c r="AS37" i="1" s="1"/>
  <c r="AO37" i="1" a="1"/>
  <c r="AO37" i="1" s="1"/>
  <c r="AM37" i="1" a="1"/>
  <c r="AM37" i="1" s="1"/>
  <c r="AF37" i="1" a="1"/>
  <c r="AF37" i="1" s="1"/>
  <c r="BL36" i="1" a="1"/>
  <c r="BL36" i="1" s="1"/>
  <c r="BL37" i="2" s="1"/>
  <c r="BD36" i="1" a="1"/>
  <c r="BD36" i="1" s="1"/>
  <c r="I37" i="1" a="1"/>
  <c r="I37" i="1" s="1"/>
  <c r="D37" i="1" a="1"/>
  <c r="D37" i="1" s="1"/>
  <c r="BP36" i="1" a="1"/>
  <c r="BP36" i="1" s="1"/>
  <c r="BI36" i="1" a="1"/>
  <c r="BI36" i="1" s="1"/>
  <c r="BI37" i="2" s="1"/>
  <c r="BC36" i="1" a="1"/>
  <c r="BC36" i="1" s="1"/>
  <c r="BO36" i="1" a="1"/>
  <c r="BO36" i="1" s="1"/>
  <c r="BO37" i="2" s="1"/>
  <c r="BB36" i="1" a="1"/>
  <c r="BB36" i="1" s="1"/>
  <c r="BM36" i="1" a="1"/>
  <c r="BM36" i="1" s="1"/>
  <c r="BM37" i="2" s="1"/>
  <c r="C37" i="1" a="1"/>
  <c r="C37" i="1" s="1"/>
  <c r="BE36" i="1" a="1"/>
  <c r="BE36" i="1" s="1"/>
  <c r="H37" i="1" a="1"/>
  <c r="H37" i="1" s="1"/>
  <c r="BH36" i="1" a="1"/>
  <c r="BH36" i="1" s="1"/>
  <c r="BH37" i="2" s="1"/>
  <c r="G37" i="1" a="1"/>
  <c r="G37" i="1" s="1"/>
  <c r="F37" i="1" a="1"/>
  <c r="F37" i="1" s="1"/>
  <c r="E37" i="1" a="1"/>
  <c r="E37" i="1" s="1"/>
  <c r="BG36" i="1" a="1"/>
  <c r="BG36" i="1" s="1"/>
  <c r="BG37" i="2" s="1"/>
  <c r="BN36" i="1" a="1"/>
  <c r="BN36" i="1" s="1"/>
  <c r="BN37" i="2" s="1"/>
  <c r="BJ36" i="1" a="1"/>
  <c r="BJ36" i="1" s="1"/>
  <c r="BJ37" i="2" s="1"/>
  <c r="BK36" i="1" a="1"/>
  <c r="BK36" i="1" s="1"/>
  <c r="BK37" i="2" s="1"/>
  <c r="BF36" i="1" a="1"/>
  <c r="BF36" i="1" s="1"/>
  <c r="Q37" i="1" a="1"/>
  <c r="Q37" i="1" s="1"/>
  <c r="P37" i="1" a="1"/>
  <c r="P37" i="1" s="1"/>
  <c r="O37" i="1" a="1"/>
  <c r="O37" i="1" s="1"/>
  <c r="N37" i="1" a="1"/>
  <c r="N37" i="1" s="1"/>
  <c r="M37" i="1" a="1"/>
  <c r="M37" i="1" s="1"/>
  <c r="L37" i="1" a="1"/>
  <c r="L37" i="1" s="1"/>
  <c r="K37" i="1" a="1"/>
  <c r="K37" i="1" s="1"/>
  <c r="J37" i="1" a="1"/>
  <c r="J37" i="1" s="1"/>
  <c r="B37" i="1" a="1"/>
  <c r="B37" i="1" s="1"/>
  <c r="W36" i="1" a="1"/>
  <c r="W36" i="1" s="1"/>
  <c r="AJ36" i="1" a="1"/>
  <c r="AJ36" i="1" s="1"/>
  <c r="Y36" i="1" a="1"/>
  <c r="Y36" i="1" s="1"/>
  <c r="AM36" i="1" a="1"/>
  <c r="AM36" i="1" s="1"/>
  <c r="AI36" i="1" a="1"/>
  <c r="AI36" i="1" s="1"/>
  <c r="AC36" i="1" a="1"/>
  <c r="AC36" i="1" s="1"/>
  <c r="Z36" i="1" a="1"/>
  <c r="Z36" i="1" s="1"/>
  <c r="AB36" i="1" a="1"/>
  <c r="AB36" i="1" s="1"/>
  <c r="AA36" i="1" a="1"/>
  <c r="AA36" i="1" s="1"/>
  <c r="V36" i="1" a="1"/>
  <c r="V36" i="1" s="1"/>
  <c r="AZ36" i="1" a="1"/>
  <c r="AZ36" i="1" s="1"/>
  <c r="AK36" i="1" a="1"/>
  <c r="AK36" i="1" s="1"/>
  <c r="AX36" i="1" a="1"/>
  <c r="AX36" i="1" s="1"/>
  <c r="AO36" i="1" a="1"/>
  <c r="AO36" i="1" s="1"/>
  <c r="AS36" i="1" a="1"/>
  <c r="AS36" i="1" s="1"/>
  <c r="AR36" i="1" a="1"/>
  <c r="AR36" i="1" s="1"/>
  <c r="AY36" i="1" a="1"/>
  <c r="AY36" i="1" s="1"/>
  <c r="AW36" i="1" a="1"/>
  <c r="AW36" i="1" s="1"/>
  <c r="AV36" i="1" a="1"/>
  <c r="AV36" i="1" s="1"/>
  <c r="AU36" i="1" a="1"/>
  <c r="AU36" i="1" s="1"/>
  <c r="AT36" i="1" a="1"/>
  <c r="AT36" i="1" s="1"/>
  <c r="AL36" i="1" a="1"/>
  <c r="AL36" i="1" s="1"/>
  <c r="AH36" i="1" a="1"/>
  <c r="AH36" i="1" s="1"/>
  <c r="X36" i="1" a="1"/>
  <c r="X36" i="1" s="1"/>
  <c r="AF36" i="1" a="1"/>
  <c r="AF36" i="1" s="1"/>
  <c r="AE36" i="1" a="1"/>
  <c r="AE36" i="1" s="1"/>
  <c r="AQ36" i="1" a="1"/>
  <c r="AQ36" i="1" s="1"/>
  <c r="AD36" i="1" a="1"/>
  <c r="AD36" i="1" s="1"/>
  <c r="BA36" i="1" a="1"/>
  <c r="BA36" i="1" s="1"/>
  <c r="AP36" i="1" a="1"/>
  <c r="AP36" i="1" s="1"/>
  <c r="AG36" i="1" a="1"/>
  <c r="AG36" i="1" s="1"/>
  <c r="AN36" i="1" a="1"/>
  <c r="AN36" i="1" s="1"/>
  <c r="BG35" i="1" a="1"/>
  <c r="BG35" i="1" s="1"/>
  <c r="BG36" i="2" s="1"/>
  <c r="BK35" i="1" a="1"/>
  <c r="BK35" i="1" s="1"/>
  <c r="BK36" i="2" s="1"/>
  <c r="J36" i="1" a="1"/>
  <c r="J36" i="1" s="1"/>
  <c r="G36" i="1" a="1"/>
  <c r="G36" i="1" s="1"/>
  <c r="D36" i="1" a="1"/>
  <c r="D36" i="1" s="1"/>
  <c r="BL35" i="1" a="1"/>
  <c r="BL35" i="1" s="1"/>
  <c r="BL36" i="2" s="1"/>
  <c r="E36" i="1" a="1"/>
  <c r="E36" i="1" s="1"/>
  <c r="BI35" i="1" a="1"/>
  <c r="BI35" i="1" s="1"/>
  <c r="BI36" i="2" s="1"/>
  <c r="C36" i="1" a="1"/>
  <c r="C36" i="1" s="1"/>
  <c r="I36" i="1" a="1"/>
  <c r="I36" i="1" s="1"/>
  <c r="BM35" i="1" a="1"/>
  <c r="BM35" i="1" s="1"/>
  <c r="BM36" i="2" s="1"/>
  <c r="H36" i="1" a="1"/>
  <c r="H36" i="1" s="1"/>
  <c r="BJ35" i="1" a="1"/>
  <c r="BJ35" i="1" s="1"/>
  <c r="BJ36" i="2" s="1"/>
  <c r="U36" i="1" a="1"/>
  <c r="U36" i="1" s="1"/>
  <c r="BP35" i="1" a="1"/>
  <c r="BP35" i="1" s="1"/>
  <c r="T36" i="1" a="1"/>
  <c r="T36" i="1" s="1"/>
  <c r="S36" i="1" a="1"/>
  <c r="S36" i="1" s="1"/>
  <c r="Q36" i="1" a="1"/>
  <c r="Q36" i="1" s="1"/>
  <c r="K36" i="1" a="1"/>
  <c r="K36" i="1" s="1"/>
  <c r="F36" i="1" a="1"/>
  <c r="F36" i="1" s="1"/>
  <c r="R36" i="1" a="1"/>
  <c r="R36" i="1" s="1"/>
  <c r="B36" i="1" a="1"/>
  <c r="B36" i="1" s="1"/>
  <c r="P36" i="1" a="1"/>
  <c r="P36" i="1" s="1"/>
  <c r="BN35" i="1" a="1"/>
  <c r="BN35" i="1" s="1"/>
  <c r="BN36" i="2" s="1"/>
  <c r="BF35" i="1" a="1"/>
  <c r="BF35" i="1" s="1"/>
  <c r="O36" i="1" a="1"/>
  <c r="O36" i="1" s="1"/>
  <c r="N36" i="1" a="1"/>
  <c r="N36" i="1" s="1"/>
  <c r="M36" i="1" a="1"/>
  <c r="M36" i="1" s="1"/>
  <c r="BO35" i="1" a="1"/>
  <c r="BO35" i="1" s="1"/>
  <c r="BO36" i="2" s="1"/>
  <c r="L36" i="1" a="1"/>
  <c r="L36" i="1" s="1"/>
  <c r="BH35" i="1" a="1"/>
  <c r="BH35" i="1" s="1"/>
  <c r="BH36" i="2" s="1"/>
  <c r="AE35" i="1" a="1"/>
  <c r="AE35" i="1" s="1"/>
  <c r="AJ35" i="1" a="1"/>
  <c r="AJ35" i="1" s="1"/>
  <c r="AW35" i="1" a="1"/>
  <c r="AW35" i="1" s="1"/>
  <c r="AV35" i="1" a="1"/>
  <c r="AV35" i="1" s="1"/>
  <c r="AU35" i="1" a="1"/>
  <c r="AU35" i="1" s="1"/>
  <c r="AO35" i="1" a="1"/>
  <c r="AO35" i="1" s="1"/>
  <c r="AI35" i="1" a="1"/>
  <c r="AI35" i="1" s="1"/>
  <c r="AD35" i="1" a="1"/>
  <c r="AD35" i="1" s="1"/>
  <c r="AG35" i="1" a="1"/>
  <c r="AG35" i="1" s="1"/>
  <c r="BE35" i="1" a="1"/>
  <c r="BE35" i="1" s="1"/>
  <c r="AS35" i="1" a="1"/>
  <c r="AS35" i="1" s="1"/>
  <c r="BD35" i="1" a="1"/>
  <c r="BD35" i="1" s="1"/>
  <c r="AK35" i="1" a="1"/>
  <c r="AK35" i="1" s="1"/>
  <c r="AC35" i="1" a="1"/>
  <c r="AC35" i="1" s="1"/>
  <c r="AN35" i="1" a="1"/>
  <c r="AN35" i="1" s="1"/>
  <c r="AT35" i="1" a="1"/>
  <c r="AT35" i="1" s="1"/>
  <c r="AM35" i="1" a="1"/>
  <c r="AM35" i="1" s="1"/>
  <c r="AH35" i="1" a="1"/>
  <c r="AH35" i="1" s="1"/>
  <c r="AF35" i="1" a="1"/>
  <c r="AF35" i="1" s="1"/>
  <c r="AB35" i="1" a="1"/>
  <c r="AB35" i="1" s="1"/>
  <c r="AP35" i="1" a="1"/>
  <c r="AP35" i="1" s="1"/>
  <c r="AQ35" i="1" a="1"/>
  <c r="AQ35" i="1" s="1"/>
  <c r="AL35" i="1" a="1"/>
  <c r="AL35" i="1" s="1"/>
  <c r="AY35" i="1" a="1"/>
  <c r="AY35" i="1" s="1"/>
  <c r="BC35" i="1" a="1"/>
  <c r="BC35" i="1" s="1"/>
  <c r="BB35" i="1" a="1"/>
  <c r="BB35" i="1" s="1"/>
  <c r="BA35" i="1" a="1"/>
  <c r="BA35" i="1" s="1"/>
  <c r="AZ35" i="1" a="1"/>
  <c r="AZ35" i="1" s="1"/>
  <c r="AX35" i="1" a="1"/>
  <c r="AX35" i="1" s="1"/>
  <c r="Z35" i="1" a="1"/>
  <c r="Z35" i="1" s="1"/>
  <c r="AR35" i="1" a="1"/>
  <c r="AR35" i="1" s="1"/>
  <c r="AA35" i="1" a="1"/>
  <c r="AA35" i="1" s="1"/>
  <c r="BK34" i="1" a="1"/>
  <c r="BK34" i="1" s="1"/>
  <c r="BK35" i="2" s="1"/>
  <c r="M35" i="1" a="1"/>
  <c r="M35" i="1" s="1"/>
  <c r="W35" i="1" a="1"/>
  <c r="W35" i="1" s="1"/>
  <c r="V35" i="1" a="1"/>
  <c r="V35" i="1" s="1"/>
  <c r="U35" i="1" a="1"/>
  <c r="U35" i="1" s="1"/>
  <c r="R35" i="1" a="1"/>
  <c r="R35" i="1" s="1"/>
  <c r="J35" i="1" a="1"/>
  <c r="J35" i="1" s="1"/>
  <c r="G35" i="1" a="1"/>
  <c r="G35" i="1" s="1"/>
  <c r="L35" i="1" a="1"/>
  <c r="L35" i="1" s="1"/>
  <c r="H35" i="1" a="1"/>
  <c r="H35" i="1" s="1"/>
  <c r="BP34" i="1" a="1"/>
  <c r="BP34" i="1" s="1"/>
  <c r="BN34" i="1" a="1"/>
  <c r="BN34" i="1" s="1"/>
  <c r="BN35" i="2" s="1"/>
  <c r="P35" i="1" a="1"/>
  <c r="P35" i="1" s="1"/>
  <c r="X35" i="1" a="1"/>
  <c r="X35" i="1" s="1"/>
  <c r="T35" i="1" a="1"/>
  <c r="T35" i="1" s="1"/>
  <c r="E35" i="1" a="1"/>
  <c r="E35" i="1" s="1"/>
  <c r="BO34" i="1" a="1"/>
  <c r="BO34" i="1" s="1"/>
  <c r="BO35" i="2" s="1"/>
  <c r="I35" i="1" a="1"/>
  <c r="I35" i="1" s="1"/>
  <c r="Y35" i="1" a="1"/>
  <c r="Y35" i="1" s="1"/>
  <c r="S35" i="1" a="1"/>
  <c r="S35" i="1" s="1"/>
  <c r="C35" i="1" a="1"/>
  <c r="C35" i="1" s="1"/>
  <c r="BL34" i="1" a="1"/>
  <c r="BL34" i="1" s="1"/>
  <c r="BL35" i="2" s="1"/>
  <c r="N35" i="1" a="1"/>
  <c r="N35" i="1" s="1"/>
  <c r="K35" i="1" a="1"/>
  <c r="K35" i="1" s="1"/>
  <c r="D35" i="1" a="1"/>
  <c r="D35" i="1" s="1"/>
  <c r="BJ34" i="1" a="1"/>
  <c r="BJ34" i="1" s="1"/>
  <c r="BJ35" i="2" s="1"/>
  <c r="F35" i="1" a="1"/>
  <c r="F35" i="1" s="1"/>
  <c r="Q35" i="1" a="1"/>
  <c r="Q35" i="1" s="1"/>
  <c r="O35" i="1" a="1"/>
  <c r="O35" i="1" s="1"/>
  <c r="B35" i="1" a="1"/>
  <c r="B35" i="1" s="1"/>
  <c r="BM34" i="1" a="1"/>
  <c r="BM34" i="1" s="1"/>
  <c r="BM35" i="2" s="1"/>
  <c r="AV44" i="1" a="1"/>
  <c r="AV44" i="1" s="1"/>
  <c r="AX44" i="1" a="1"/>
  <c r="AX44" i="1" s="1"/>
  <c r="AR44" i="1" a="1"/>
  <c r="AR44" i="1" s="1"/>
  <c r="AD44" i="1" a="1"/>
  <c r="AD44" i="1" s="1"/>
  <c r="AM44" i="1" a="1"/>
  <c r="AM44" i="1" s="1"/>
  <c r="AI44" i="1" a="1"/>
  <c r="AI44" i="1" s="1"/>
  <c r="AY44" i="1" a="1"/>
  <c r="AY44" i="1" s="1"/>
  <c r="AJ44" i="1" a="1"/>
  <c r="AJ44" i="1" s="1"/>
  <c r="AE44" i="1" a="1"/>
  <c r="AE44" i="1" s="1"/>
  <c r="AQ44" i="1" a="1"/>
  <c r="AQ44" i="1" s="1"/>
  <c r="BH44" i="1" a="1"/>
  <c r="BH44" i="1" s="1"/>
  <c r="BH45" i="2" s="1"/>
  <c r="AW44" i="1" a="1"/>
  <c r="AW44" i="1" s="1"/>
  <c r="AF44" i="1" a="1"/>
  <c r="AF44" i="1" s="1"/>
  <c r="AT44" i="1" a="1"/>
  <c r="AT44" i="1" s="1"/>
  <c r="AS44" i="1" a="1"/>
  <c r="AS44" i="1" s="1"/>
  <c r="AK44" i="1" a="1"/>
  <c r="AK44" i="1" s="1"/>
  <c r="AH44" i="1" a="1"/>
  <c r="AH44" i="1" s="1"/>
  <c r="AG44" i="1" a="1"/>
  <c r="AG44" i="1" s="1"/>
  <c r="BI44" i="1" a="1"/>
  <c r="BI44" i="1" s="1"/>
  <c r="BI45" i="2" s="1"/>
  <c r="BC44" i="1" a="1"/>
  <c r="BC44" i="1" s="1"/>
  <c r="AP44" i="1" a="1"/>
  <c r="AP44" i="1" s="1"/>
  <c r="AL44" i="1" a="1"/>
  <c r="AL44" i="1" s="1"/>
  <c r="BG44" i="1" a="1"/>
  <c r="BG44" i="1" s="1"/>
  <c r="BG45" i="2" s="1"/>
  <c r="BF44" i="1" a="1"/>
  <c r="BF44" i="1" s="1"/>
  <c r="BE44" i="1" a="1"/>
  <c r="BE44" i="1" s="1"/>
  <c r="BB44" i="1" a="1"/>
  <c r="BB44" i="1" s="1"/>
  <c r="AU44" i="1" a="1"/>
  <c r="AU44" i="1" s="1"/>
  <c r="AN44" i="1" a="1"/>
  <c r="AN44" i="1" s="1"/>
  <c r="BD44" i="1" a="1"/>
  <c r="BD44" i="1" s="1"/>
  <c r="BA44" i="1" a="1"/>
  <c r="BA44" i="1" s="1"/>
  <c r="AZ44" i="1" a="1"/>
  <c r="AZ44" i="1" s="1"/>
  <c r="AO44" i="1" a="1"/>
  <c r="AO44" i="1" s="1"/>
  <c r="G44" i="1" a="1"/>
  <c r="G44" i="1" s="1"/>
  <c r="BP43" i="1" a="1"/>
  <c r="BP43" i="1" s="1"/>
  <c r="BN43" i="1" a="1"/>
  <c r="BN43" i="1" s="1"/>
  <c r="BN44" i="2" s="1"/>
  <c r="AA44" i="1" a="1"/>
  <c r="AA44" i="1" s="1"/>
  <c r="M44" i="1" a="1"/>
  <c r="M44" i="1" s="1"/>
  <c r="Z44" i="1" a="1"/>
  <c r="Z44" i="1" s="1"/>
  <c r="Y44" i="1" a="1"/>
  <c r="Y44" i="1" s="1"/>
  <c r="J44" i="1" a="1"/>
  <c r="J44" i="1" s="1"/>
  <c r="F44" i="1" a="1"/>
  <c r="F44" i="1" s="1"/>
  <c r="X44" i="1" a="1"/>
  <c r="X44" i="1" s="1"/>
  <c r="U44" i="1" a="1"/>
  <c r="U44" i="1" s="1"/>
  <c r="H44" i="1" a="1"/>
  <c r="H44" i="1" s="1"/>
  <c r="L44" i="1" a="1"/>
  <c r="L44" i="1" s="1"/>
  <c r="B44" i="1" a="1"/>
  <c r="B44" i="1" s="1"/>
  <c r="P44" i="1" a="1"/>
  <c r="P44" i="1" s="1"/>
  <c r="O44" i="1" a="1"/>
  <c r="O44" i="1" s="1"/>
  <c r="AC44" i="1" a="1"/>
  <c r="AC44" i="1" s="1"/>
  <c r="AB44" i="1" a="1"/>
  <c r="AB44" i="1" s="1"/>
  <c r="S44" i="1" a="1"/>
  <c r="S44" i="1" s="1"/>
  <c r="T44" i="1" a="1"/>
  <c r="T44" i="1" s="1"/>
  <c r="R44" i="1" a="1"/>
  <c r="R44" i="1" s="1"/>
  <c r="Q44" i="1" a="1"/>
  <c r="Q44" i="1" s="1"/>
  <c r="I44" i="1" a="1"/>
  <c r="I44" i="1" s="1"/>
  <c r="E44" i="1" a="1"/>
  <c r="E44" i="1" s="1"/>
  <c r="C44" i="1" a="1"/>
  <c r="C44" i="1" s="1"/>
  <c r="V44" i="1" a="1"/>
  <c r="V44" i="1" s="1"/>
  <c r="N44" i="1" a="1"/>
  <c r="N44" i="1" s="1"/>
  <c r="BO43" i="1" a="1"/>
  <c r="BO43" i="1" s="1"/>
  <c r="BO44" i="2" s="1"/>
  <c r="W44" i="1" a="1"/>
  <c r="W44" i="1" s="1"/>
  <c r="D44" i="1" a="1"/>
  <c r="D44" i="1" s="1"/>
  <c r="K44" i="1" a="1"/>
  <c r="K44" i="1" s="1"/>
  <c r="AW43" i="1" a="1"/>
  <c r="AW43" i="1" s="1"/>
  <c r="BA43" i="1" a="1"/>
  <c r="BA43" i="1" s="1"/>
  <c r="AY43" i="1" a="1"/>
  <c r="AY43" i="1" s="1"/>
  <c r="AV43" i="1" a="1"/>
  <c r="AV43" i="1" s="1"/>
  <c r="AO43" i="1" a="1"/>
  <c r="AO43" i="1" s="1"/>
  <c r="AN43" i="1" a="1"/>
  <c r="AN43" i="1" s="1"/>
  <c r="AJ43" i="1" a="1"/>
  <c r="AJ43" i="1" s="1"/>
  <c r="AQ43" i="1" a="1"/>
  <c r="AQ43" i="1" s="1"/>
  <c r="AM43" i="1" a="1"/>
  <c r="AM43" i="1" s="1"/>
  <c r="BC43" i="1" a="1"/>
  <c r="BC43" i="1" s="1"/>
  <c r="BI43" i="1" a="1"/>
  <c r="BI43" i="1" s="1"/>
  <c r="BI44" i="2" s="1"/>
  <c r="BG43" i="1" a="1"/>
  <c r="BG43" i="1" s="1"/>
  <c r="BG44" i="2" s="1"/>
  <c r="AU43" i="1" a="1"/>
  <c r="AU43" i="1" s="1"/>
  <c r="AH43" i="1" a="1"/>
  <c r="AH43" i="1" s="1"/>
  <c r="AZ43" i="1" a="1"/>
  <c r="AZ43" i="1" s="1"/>
  <c r="AX43" i="1" a="1"/>
  <c r="AX43" i="1" s="1"/>
  <c r="AL43" i="1" a="1"/>
  <c r="AL43" i="1" s="1"/>
  <c r="AT43" i="1" a="1"/>
  <c r="AT43" i="1" s="1"/>
  <c r="AP43" i="1" a="1"/>
  <c r="AP43" i="1" s="1"/>
  <c r="AI43" i="1" a="1"/>
  <c r="AI43" i="1" s="1"/>
  <c r="AK43" i="1" a="1"/>
  <c r="AK43" i="1" s="1"/>
  <c r="BM43" i="1" a="1"/>
  <c r="BM43" i="1" s="1"/>
  <c r="BM44" i="2" s="1"/>
  <c r="BE43" i="1" a="1"/>
  <c r="BE43" i="1" s="1"/>
  <c r="BH43" i="1" a="1"/>
  <c r="BH43" i="1" s="1"/>
  <c r="BH44" i="2" s="1"/>
  <c r="BL43" i="1" a="1"/>
  <c r="BL43" i="1" s="1"/>
  <c r="BL44" i="2" s="1"/>
  <c r="BK43" i="1" a="1"/>
  <c r="BK43" i="1" s="1"/>
  <c r="BK44" i="2" s="1"/>
  <c r="BJ43" i="1" a="1"/>
  <c r="BJ43" i="1" s="1"/>
  <c r="BJ44" i="2" s="1"/>
  <c r="BF43" i="1" a="1"/>
  <c r="BF43" i="1" s="1"/>
  <c r="BD43" i="1" a="1"/>
  <c r="BD43" i="1" s="1"/>
  <c r="AR43" i="1" a="1"/>
  <c r="AR43" i="1" s="1"/>
  <c r="BB43" i="1" a="1"/>
  <c r="BB43" i="1" s="1"/>
  <c r="AS43" i="1" a="1"/>
  <c r="AS43" i="1" s="1"/>
  <c r="AD33" i="1" a="1"/>
  <c r="AD33" i="1" s="1"/>
  <c r="AC33" i="1" a="1"/>
  <c r="AC33" i="1" s="1"/>
  <c r="AB33" i="1" a="1"/>
  <c r="AB33" i="1" s="1"/>
  <c r="Z33" i="1" a="1"/>
  <c r="Z33" i="1" s="1"/>
  <c r="AA33" i="1" a="1"/>
  <c r="AA33" i="1" s="1"/>
  <c r="AF33" i="1" a="1"/>
  <c r="AF33" i="1" s="1"/>
  <c r="AG33" i="1" a="1"/>
  <c r="AG33" i="1" s="1"/>
  <c r="AE33" i="1" a="1"/>
  <c r="AE33" i="1" s="1"/>
  <c r="P33" i="1" a="1"/>
  <c r="P33" i="1" s="1"/>
  <c r="L33" i="1" a="1"/>
  <c r="L33" i="1" s="1"/>
  <c r="C33" i="1" a="1"/>
  <c r="C33" i="1" s="1"/>
  <c r="X33" i="1" a="1"/>
  <c r="X33" i="1" s="1"/>
  <c r="R33" i="1" a="1"/>
  <c r="R33" i="1" s="1"/>
  <c r="BP32" i="1" a="1"/>
  <c r="BP32" i="1" s="1"/>
  <c r="B33" i="1" a="1"/>
  <c r="B33" i="1" s="1"/>
  <c r="O33" i="1" a="1"/>
  <c r="O33" i="1" s="1"/>
  <c r="K33" i="1" a="1"/>
  <c r="K33" i="1" s="1"/>
  <c r="BK32" i="1" a="1"/>
  <c r="BK32" i="1" s="1"/>
  <c r="BK33" i="2" s="1"/>
  <c r="W33" i="1" a="1"/>
  <c r="W33" i="1" s="1"/>
  <c r="M33" i="1" a="1"/>
  <c r="M33" i="1" s="1"/>
  <c r="BO32" i="1" a="1"/>
  <c r="BO32" i="1" s="1"/>
  <c r="BO33" i="2" s="1"/>
  <c r="Q33" i="1" a="1"/>
  <c r="Q33" i="1" s="1"/>
  <c r="U33" i="1" a="1"/>
  <c r="U33" i="1" s="1"/>
  <c r="T33" i="1" a="1"/>
  <c r="T33" i="1" s="1"/>
  <c r="V33" i="1" a="1"/>
  <c r="V33" i="1" s="1"/>
  <c r="BJ32" i="1" a="1"/>
  <c r="BJ32" i="1" s="1"/>
  <c r="BJ33" i="2" s="1"/>
  <c r="S33" i="1" a="1"/>
  <c r="S33" i="1" s="1"/>
  <c r="N33" i="1" a="1"/>
  <c r="N33" i="1" s="1"/>
  <c r="E33" i="1" a="1"/>
  <c r="E33" i="1" s="1"/>
  <c r="G33" i="1" a="1"/>
  <c r="G33" i="1" s="1"/>
  <c r="J33" i="1" a="1"/>
  <c r="J33" i="1" s="1"/>
  <c r="H33" i="1" a="1"/>
  <c r="H33" i="1" s="1"/>
  <c r="F33" i="1" a="1"/>
  <c r="F33" i="1" s="1"/>
  <c r="BN32" i="1" a="1"/>
  <c r="BN32" i="1" s="1"/>
  <c r="BN33" i="2" s="1"/>
  <c r="BM32" i="1" a="1"/>
  <c r="BM32" i="1" s="1"/>
  <c r="BM33" i="2" s="1"/>
  <c r="D33" i="1" a="1"/>
  <c r="D33" i="1" s="1"/>
  <c r="I33" i="1" a="1"/>
  <c r="I33" i="1" s="1"/>
  <c r="BL32" i="1" a="1"/>
  <c r="BL32" i="1" s="1"/>
  <c r="BL33" i="2" s="1"/>
  <c r="Y33" i="1" a="1"/>
  <c r="Y33" i="1" s="1"/>
  <c r="AF32" i="1" a="1"/>
  <c r="AF32" i="1" s="1"/>
  <c r="AS32" i="1" a="1"/>
  <c r="AS32" i="1" s="1"/>
  <c r="AJ32" i="1" a="1"/>
  <c r="AJ32" i="1" s="1"/>
  <c r="BI32" i="1" a="1"/>
  <c r="BI32" i="1" s="1"/>
  <c r="BI33" i="2" s="1"/>
  <c r="AY32" i="1" a="1"/>
  <c r="AY32" i="1" s="1"/>
  <c r="AV32" i="1" a="1"/>
  <c r="AV32" i="1" s="1"/>
  <c r="AH32" i="1" a="1"/>
  <c r="AH32" i="1" s="1"/>
  <c r="AE32" i="1" a="1"/>
  <c r="AE32" i="1" s="1"/>
  <c r="AR32" i="1" a="1"/>
  <c r="AR32" i="1" s="1"/>
  <c r="BH32" i="1" a="1"/>
  <c r="BH32" i="1" s="1"/>
  <c r="BH33" i="2" s="1"/>
  <c r="BG32" i="1" a="1"/>
  <c r="BG32" i="1" s="1"/>
  <c r="BG33" i="2" s="1"/>
  <c r="AT32" i="1" a="1"/>
  <c r="AT32" i="1" s="1"/>
  <c r="AX32" i="1" a="1"/>
  <c r="AX32" i="1" s="1"/>
  <c r="AG32" i="1" a="1"/>
  <c r="AG32" i="1" s="1"/>
  <c r="BB32" i="1" a="1"/>
  <c r="BB32" i="1" s="1"/>
  <c r="BA32" i="1" a="1"/>
  <c r="BA32" i="1" s="1"/>
  <c r="BF32" i="1" a="1"/>
  <c r="BF32" i="1" s="1"/>
  <c r="BE32" i="1" a="1"/>
  <c r="BE32" i="1" s="1"/>
  <c r="BD32" i="1" a="1"/>
  <c r="BD32" i="1" s="1"/>
  <c r="BC32" i="1" a="1"/>
  <c r="BC32" i="1" s="1"/>
  <c r="AL32" i="1" a="1"/>
  <c r="AL32" i="1" s="1"/>
  <c r="AN32" i="1" a="1"/>
  <c r="AN32" i="1" s="1"/>
  <c r="AU32" i="1" a="1"/>
  <c r="AU32" i="1" s="1"/>
  <c r="AQ32" i="1" a="1"/>
  <c r="AQ32" i="1" s="1"/>
  <c r="AO32" i="1" a="1"/>
  <c r="AO32" i="1" s="1"/>
  <c r="AZ32" i="1" a="1"/>
  <c r="AZ32" i="1" s="1"/>
  <c r="AM32" i="1" a="1"/>
  <c r="AM32" i="1" s="1"/>
  <c r="AK32" i="1" a="1"/>
  <c r="AK32" i="1" s="1"/>
  <c r="AD32" i="1" a="1"/>
  <c r="AD32" i="1" s="1"/>
  <c r="AW32" i="1" a="1"/>
  <c r="AW32" i="1" s="1"/>
  <c r="AP32" i="1" a="1"/>
  <c r="AP32" i="1" s="1"/>
  <c r="AI32" i="1" a="1"/>
  <c r="AI32" i="1" s="1"/>
  <c r="BO31" i="1" a="1"/>
  <c r="BO31" i="1" s="1"/>
  <c r="BO32" i="2" s="1"/>
  <c r="O32" i="1" a="1"/>
  <c r="O32" i="1" s="1"/>
  <c r="N32" i="1" a="1"/>
  <c r="N32" i="1" s="1"/>
  <c r="H32" i="1" a="1"/>
  <c r="H32" i="1" s="1"/>
  <c r="G32" i="1" a="1"/>
  <c r="G32" i="1" s="1"/>
  <c r="C32" i="1" a="1"/>
  <c r="C32" i="1" s="1"/>
  <c r="D32" i="1" a="1"/>
  <c r="D32" i="1" s="1"/>
  <c r="BN31" i="1" a="1"/>
  <c r="BN31" i="1" s="1"/>
  <c r="BN32" i="2" s="1"/>
  <c r="I32" i="1" a="1"/>
  <c r="I32" i="1" s="1"/>
  <c r="L32" i="1" a="1"/>
  <c r="L32" i="1" s="1"/>
  <c r="AC32" i="1" a="1"/>
  <c r="AC32" i="1" s="1"/>
  <c r="AA32" i="1" a="1"/>
  <c r="AA32" i="1" s="1"/>
  <c r="F32" i="1" a="1"/>
  <c r="F32" i="1" s="1"/>
  <c r="AB32" i="1" a="1"/>
  <c r="AB32" i="1" s="1"/>
  <c r="K32" i="1" a="1"/>
  <c r="K32" i="1" s="1"/>
  <c r="B32" i="1" a="1"/>
  <c r="B32" i="1" s="1"/>
  <c r="E32" i="1" a="1"/>
  <c r="E32" i="1" s="1"/>
  <c r="Z32" i="1" a="1"/>
  <c r="Z32" i="1" s="1"/>
  <c r="BP31" i="1" a="1"/>
  <c r="BP31" i="1" s="1"/>
  <c r="Y32" i="1" a="1"/>
  <c r="Y32" i="1" s="1"/>
  <c r="M32" i="1" a="1"/>
  <c r="M32" i="1" s="1"/>
  <c r="X32" i="1" a="1"/>
  <c r="X32" i="1" s="1"/>
  <c r="P32" i="1" a="1"/>
  <c r="P32" i="1" s="1"/>
  <c r="W32" i="1" a="1"/>
  <c r="W32" i="1" s="1"/>
  <c r="J32" i="1" a="1"/>
  <c r="J32" i="1" s="1"/>
  <c r="V32" i="1" a="1"/>
  <c r="V32" i="1" s="1"/>
  <c r="U32" i="1" a="1"/>
  <c r="U32" i="1" s="1"/>
  <c r="T32" i="1" a="1"/>
  <c r="T32" i="1" s="1"/>
  <c r="S32" i="1" a="1"/>
  <c r="S32" i="1" s="1"/>
  <c r="R32" i="1" a="1"/>
  <c r="R32" i="1" s="1"/>
  <c r="Q32" i="1" a="1"/>
  <c r="Q32" i="1" s="1"/>
  <c r="AL31" i="1" a="1"/>
  <c r="AL31" i="1" s="1"/>
  <c r="AN31" i="1" a="1"/>
  <c r="AN31" i="1" s="1"/>
  <c r="AV31" i="1" a="1"/>
  <c r="AV31" i="1" s="1"/>
  <c r="AH31" i="1" a="1"/>
  <c r="AH31" i="1" s="1"/>
  <c r="BH31" i="1" a="1"/>
  <c r="BH31" i="1" s="1"/>
  <c r="BH32" i="2" s="1"/>
  <c r="BD31" i="1" a="1"/>
  <c r="BD31" i="1" s="1"/>
  <c r="AT31" i="1" a="1"/>
  <c r="AT31" i="1" s="1"/>
  <c r="AI31" i="1" a="1"/>
  <c r="AI31" i="1" s="1"/>
  <c r="AJ31" i="1" a="1"/>
  <c r="AJ31" i="1" s="1"/>
  <c r="AK31" i="1" a="1"/>
  <c r="AK31" i="1" s="1"/>
  <c r="BM31" i="1" a="1"/>
  <c r="BM31" i="1" s="1"/>
  <c r="BM32" i="2" s="1"/>
  <c r="BF31" i="1" a="1"/>
  <c r="BF31" i="1" s="1"/>
  <c r="BJ31" i="1" a="1"/>
  <c r="BJ31" i="1" s="1"/>
  <c r="BJ32" i="2" s="1"/>
  <c r="AQ31" i="1" a="1"/>
  <c r="AQ31" i="1" s="1"/>
  <c r="BL31" i="1" a="1"/>
  <c r="BL31" i="1" s="1"/>
  <c r="BL32" i="2" s="1"/>
  <c r="AO31" i="1" a="1"/>
  <c r="AO31" i="1" s="1"/>
  <c r="BK31" i="1" a="1"/>
  <c r="BK31" i="1" s="1"/>
  <c r="BK32" i="2" s="1"/>
  <c r="BI31" i="1" a="1"/>
  <c r="BI31" i="1" s="1"/>
  <c r="BI32" i="2" s="1"/>
  <c r="BG31" i="1" a="1"/>
  <c r="BG31" i="1" s="1"/>
  <c r="BG32" i="2" s="1"/>
  <c r="BC31" i="1" a="1"/>
  <c r="BC31" i="1" s="1"/>
  <c r="AX31" i="1" a="1"/>
  <c r="AX31" i="1" s="1"/>
  <c r="AZ31" i="1" a="1"/>
  <c r="AZ31" i="1" s="1"/>
  <c r="AM31" i="1" a="1"/>
  <c r="AM31" i="1" s="1"/>
  <c r="AP31" i="1" a="1"/>
  <c r="AP31" i="1" s="1"/>
  <c r="BA31" i="1" a="1"/>
  <c r="BA31" i="1" s="1"/>
  <c r="BE31" i="1" a="1"/>
  <c r="BE31" i="1" s="1"/>
  <c r="AY31" i="1" a="1"/>
  <c r="AY31" i="1" s="1"/>
  <c r="BB31" i="1" a="1"/>
  <c r="BB31" i="1" s="1"/>
  <c r="AW31" i="1" a="1"/>
  <c r="AW31" i="1" s="1"/>
  <c r="AS31" i="1" a="1"/>
  <c r="AS31" i="1" s="1"/>
  <c r="AR31" i="1" a="1"/>
  <c r="AR31" i="1" s="1"/>
  <c r="AU31" i="1" a="1"/>
  <c r="AU31" i="1" s="1"/>
  <c r="M31" i="1" a="1"/>
  <c r="M31" i="1" s="1"/>
  <c r="AE31" i="1" a="1"/>
  <c r="AE31" i="1" s="1"/>
  <c r="I31" i="1" a="1"/>
  <c r="I31" i="1" s="1"/>
  <c r="AA31" i="1" a="1"/>
  <c r="AA31" i="1" s="1"/>
  <c r="D31" i="1" a="1"/>
  <c r="D31" i="1" s="1"/>
  <c r="AB31" i="1" a="1"/>
  <c r="AB31" i="1" s="1"/>
  <c r="Z31" i="1" a="1"/>
  <c r="Z31" i="1" s="1"/>
  <c r="Y31" i="1" a="1"/>
  <c r="Y31" i="1" s="1"/>
  <c r="W31" i="1" a="1"/>
  <c r="W31" i="1" s="1"/>
  <c r="H31" i="1" a="1"/>
  <c r="H31" i="1" s="1"/>
  <c r="R31" i="1" a="1"/>
  <c r="R31" i="1" s="1"/>
  <c r="P31" i="1" a="1"/>
  <c r="P31" i="1" s="1"/>
  <c r="S31" i="1" a="1"/>
  <c r="S31" i="1" s="1"/>
  <c r="C31" i="1" a="1"/>
  <c r="C31" i="1" s="1"/>
  <c r="Q31" i="1" a="1"/>
  <c r="Q31" i="1" s="1"/>
  <c r="K31" i="1" a="1"/>
  <c r="K31" i="1" s="1"/>
  <c r="J31" i="1" a="1"/>
  <c r="J31" i="1" s="1"/>
  <c r="B31" i="1" a="1"/>
  <c r="B31" i="1" s="1"/>
  <c r="AD31" i="1" a="1"/>
  <c r="AD31" i="1" s="1"/>
  <c r="AG31" i="1" a="1"/>
  <c r="AG31" i="1" s="1"/>
  <c r="G31" i="1" a="1"/>
  <c r="G31" i="1" s="1"/>
  <c r="U31" i="1" a="1"/>
  <c r="U31" i="1" s="1"/>
  <c r="N31" i="1" a="1"/>
  <c r="N31" i="1" s="1"/>
  <c r="AF31" i="1" a="1"/>
  <c r="AF31" i="1" s="1"/>
  <c r="AC31" i="1" a="1"/>
  <c r="AC31" i="1" s="1"/>
  <c r="V31" i="1" a="1"/>
  <c r="V31" i="1" s="1"/>
  <c r="X31" i="1" a="1"/>
  <c r="X31" i="1" s="1"/>
  <c r="E31" i="1" a="1"/>
  <c r="E31" i="1" s="1"/>
  <c r="T31" i="1" a="1"/>
  <c r="T31" i="1" s="1"/>
  <c r="O31" i="1" a="1"/>
  <c r="O31" i="1" s="1"/>
  <c r="L31" i="1" a="1"/>
  <c r="L31" i="1" s="1"/>
  <c r="F31" i="1" a="1"/>
  <c r="F31" i="1" s="1"/>
  <c r="AZ30" i="1" a="1"/>
  <c r="AZ30" i="1" s="1"/>
  <c r="AT30" i="1" a="1"/>
  <c r="AT30" i="1" s="1"/>
  <c r="AV30" i="1" a="1"/>
  <c r="AV30" i="1" s="1"/>
  <c r="AY30" i="1" a="1"/>
  <c r="AY30" i="1" s="1"/>
  <c r="AX30" i="1" a="1"/>
  <c r="AX30" i="1" s="1"/>
  <c r="AL30" i="1" a="1"/>
  <c r="AL30" i="1" s="1"/>
  <c r="AW30" i="1" a="1"/>
  <c r="AW30" i="1" s="1"/>
  <c r="AS30" i="1" a="1"/>
  <c r="AS30" i="1" s="1"/>
  <c r="AM30" i="1" a="1"/>
  <c r="AM30" i="1" s="1"/>
  <c r="AN30" i="1" a="1"/>
  <c r="AN30" i="1" s="1"/>
  <c r="AQ30" i="1" a="1"/>
  <c r="AQ30" i="1" s="1"/>
  <c r="BM30" i="1" a="1"/>
  <c r="BM30" i="1" s="1"/>
  <c r="BM31" i="2" s="1"/>
  <c r="BF30" i="1" a="1"/>
  <c r="BF30" i="1" s="1"/>
  <c r="BP30" i="1" a="1"/>
  <c r="BP30" i="1" s="1"/>
  <c r="BO30" i="1" a="1"/>
  <c r="BO30" i="1" s="1"/>
  <c r="BO31" i="2" s="1"/>
  <c r="BN30" i="1" a="1"/>
  <c r="BN30" i="1" s="1"/>
  <c r="BN31" i="2" s="1"/>
  <c r="AP30" i="1" a="1"/>
  <c r="AP30" i="1" s="1"/>
  <c r="BL30" i="1" a="1"/>
  <c r="BL30" i="1" s="1"/>
  <c r="BL31" i="2" s="1"/>
  <c r="BK30" i="1" a="1"/>
  <c r="BK30" i="1" s="1"/>
  <c r="BK31" i="2" s="1"/>
  <c r="BJ30" i="1" a="1"/>
  <c r="BJ30" i="1" s="1"/>
  <c r="BJ31" i="2" s="1"/>
  <c r="AR30" i="1" a="1"/>
  <c r="AR30" i="1" s="1"/>
  <c r="BI30" i="1" a="1"/>
  <c r="BI30" i="1" s="1"/>
  <c r="BI31" i="2" s="1"/>
  <c r="AU30" i="1" a="1"/>
  <c r="AU30" i="1" s="1"/>
  <c r="BB30" i="1" a="1"/>
  <c r="BB30" i="1" s="1"/>
  <c r="AO30" i="1" a="1"/>
  <c r="AO30" i="1" s="1"/>
  <c r="BH30" i="1" a="1"/>
  <c r="BH30" i="1" s="1"/>
  <c r="BH31" i="2" s="1"/>
  <c r="BA30" i="1" a="1"/>
  <c r="BA30" i="1" s="1"/>
  <c r="BG30" i="1" a="1"/>
  <c r="BG30" i="1" s="1"/>
  <c r="BG31" i="2" s="1"/>
  <c r="BE30" i="1" a="1"/>
  <c r="BE30" i="1" s="1"/>
  <c r="BD30" i="1" a="1"/>
  <c r="BD30" i="1" s="1"/>
  <c r="BC30" i="1" a="1"/>
  <c r="BC30" i="1" s="1"/>
  <c r="J30" i="1" a="1"/>
  <c r="J30" i="1" s="1"/>
  <c r="T30" i="1" a="1"/>
  <c r="T30" i="1" s="1"/>
  <c r="K30" i="1" a="1"/>
  <c r="K30" i="1" s="1"/>
  <c r="AC30" i="1" a="1"/>
  <c r="AC30" i="1" s="1"/>
  <c r="AF30" i="1" a="1"/>
  <c r="AF30" i="1" s="1"/>
  <c r="AD30" i="1" a="1"/>
  <c r="AD30" i="1" s="1"/>
  <c r="I30" i="1" a="1"/>
  <c r="I30" i="1" s="1"/>
  <c r="W30" i="1" a="1"/>
  <c r="W30" i="1" s="1"/>
  <c r="S30" i="1" a="1"/>
  <c r="S30" i="1" s="1"/>
  <c r="AB30" i="1" a="1"/>
  <c r="AB30" i="1" s="1"/>
  <c r="Y30" i="1" a="1"/>
  <c r="Y30" i="1" s="1"/>
  <c r="U30" i="1" a="1"/>
  <c r="U30" i="1" s="1"/>
  <c r="Z30" i="1" a="1"/>
  <c r="Z30" i="1" s="1"/>
  <c r="F30" i="1" a="1"/>
  <c r="F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E30" i="1" a="1"/>
  <c r="AE30" i="1" s="1"/>
  <c r="M30" i="1" a="1"/>
  <c r="M30" i="1" s="1"/>
  <c r="O30" i="1" a="1"/>
  <c r="O30" i="1" s="1"/>
  <c r="V30" i="1" a="1"/>
  <c r="V30" i="1" s="1"/>
  <c r="R30" i="1" a="1"/>
  <c r="R30" i="1" s="1"/>
  <c r="P30" i="1" a="1"/>
  <c r="P30" i="1" s="1"/>
  <c r="AA30" i="1" a="1"/>
  <c r="AA30" i="1" s="1"/>
  <c r="N30" i="1" a="1"/>
  <c r="N30" i="1" s="1"/>
  <c r="Q30" i="1" a="1"/>
  <c r="Q30" i="1" s="1"/>
  <c r="L30" i="1" a="1"/>
  <c r="L30" i="1" s="1"/>
  <c r="H30" i="1" a="1"/>
  <c r="H30" i="1" s="1"/>
  <c r="G30" i="1" a="1"/>
  <c r="G30" i="1" s="1"/>
  <c r="X30" i="1" a="1"/>
  <c r="X30" i="1" s="1"/>
  <c r="AV29" i="1" a="1"/>
  <c r="AV29" i="1" s="1"/>
  <c r="BH29" i="1" a="1"/>
  <c r="BH29" i="1" s="1"/>
  <c r="BH30" i="2" s="1"/>
  <c r="AR29" i="1" a="1"/>
  <c r="AR29" i="1" s="1"/>
  <c r="BJ29" i="1" a="1"/>
  <c r="BJ29" i="1" s="1"/>
  <c r="BJ30" i="2" s="1"/>
  <c r="BL29" i="1" a="1"/>
  <c r="BL29" i="1" s="1"/>
  <c r="BL30" i="2" s="1"/>
  <c r="BA29" i="1" a="1"/>
  <c r="BA29" i="1" s="1"/>
  <c r="AX29" i="1" a="1"/>
  <c r="AX29" i="1" s="1"/>
  <c r="AZ29" i="1" a="1"/>
  <c r="AZ29" i="1" s="1"/>
  <c r="AY29" i="1" a="1"/>
  <c r="AY29" i="1" s="1"/>
  <c r="AQ29" i="1" a="1"/>
  <c r="AQ29" i="1" s="1"/>
  <c r="E30" i="1" a="1"/>
  <c r="E30" i="1" s="1"/>
  <c r="BF29" i="1" a="1"/>
  <c r="BF29" i="1" s="1"/>
  <c r="D30" i="1" a="1"/>
  <c r="D30" i="1" s="1"/>
  <c r="BK29" i="1" a="1"/>
  <c r="BK29" i="1" s="1"/>
  <c r="BK30" i="2" s="1"/>
  <c r="BD29" i="1" a="1"/>
  <c r="BD29" i="1" s="1"/>
  <c r="AT29" i="1" a="1"/>
  <c r="AT29" i="1" s="1"/>
  <c r="AS29" i="1" a="1"/>
  <c r="AS29" i="1" s="1"/>
  <c r="BG29" i="1" a="1"/>
  <c r="BG29" i="1" s="1"/>
  <c r="BG30" i="2" s="1"/>
  <c r="BI29" i="1" a="1"/>
  <c r="BI29" i="1" s="1"/>
  <c r="BI30" i="2" s="1"/>
  <c r="C30" i="1" a="1"/>
  <c r="C30" i="1" s="1"/>
  <c r="AP29" i="1" a="1"/>
  <c r="AP29" i="1" s="1"/>
  <c r="B30" i="1" a="1"/>
  <c r="B30" i="1" s="1"/>
  <c r="AW29" i="1" a="1"/>
  <c r="AW29" i="1" s="1"/>
  <c r="BP29" i="1" a="1"/>
  <c r="BP29" i="1" s="1"/>
  <c r="BC29" i="1" a="1"/>
  <c r="BC29" i="1" s="1"/>
  <c r="BO29" i="1" a="1"/>
  <c r="BO29" i="1" s="1"/>
  <c r="BO30" i="2" s="1"/>
  <c r="BB29" i="1" a="1"/>
  <c r="BB29" i="1" s="1"/>
  <c r="BN29" i="1" a="1"/>
  <c r="BN29" i="1" s="1"/>
  <c r="BN30" i="2" s="1"/>
  <c r="BM29" i="1" a="1"/>
  <c r="BM29" i="1" s="1"/>
  <c r="BM30" i="2" s="1"/>
  <c r="BE29" i="1" a="1"/>
  <c r="BE29" i="1" s="1"/>
  <c r="AU29" i="1" a="1"/>
  <c r="AU29" i="1" s="1"/>
  <c r="N29" i="1" a="1"/>
  <c r="N29" i="1" s="1"/>
  <c r="AC29" i="1" a="1"/>
  <c r="AC29" i="1" s="1"/>
  <c r="J29" i="1" a="1"/>
  <c r="J29" i="1" s="1"/>
  <c r="AD29" i="1" a="1"/>
  <c r="AD29" i="1" s="1"/>
  <c r="Z29" i="1" a="1"/>
  <c r="Z29" i="1" s="1"/>
  <c r="AG29" i="1" a="1"/>
  <c r="AG29" i="1" s="1"/>
  <c r="P29" i="1" a="1"/>
  <c r="P29" i="1" s="1"/>
  <c r="AE29" i="1" a="1"/>
  <c r="AE29" i="1" s="1"/>
  <c r="AB29" i="1" a="1"/>
  <c r="AB29" i="1" s="1"/>
  <c r="AA29" i="1" a="1"/>
  <c r="AA29" i="1" s="1"/>
  <c r="S29" i="1" a="1"/>
  <c r="S29" i="1" s="1"/>
  <c r="Q29" i="1" a="1"/>
  <c r="Q29" i="1" s="1"/>
  <c r="AF29" i="1" a="1"/>
  <c r="AF29" i="1" s="1"/>
  <c r="X29" i="1" a="1"/>
  <c r="X29" i="1" s="1"/>
  <c r="Y29" i="1" a="1"/>
  <c r="Y29" i="1" s="1"/>
  <c r="L29" i="1" a="1"/>
  <c r="L29" i="1" s="1"/>
  <c r="K29" i="1" a="1"/>
  <c r="K29" i="1" s="1"/>
  <c r="R29" i="1" a="1"/>
  <c r="R29" i="1" s="1"/>
  <c r="AO29" i="1" a="1"/>
  <c r="AO29" i="1" s="1"/>
  <c r="AN29" i="1" a="1"/>
  <c r="AN29" i="1" s="1"/>
  <c r="AM29" i="1" a="1"/>
  <c r="AM29" i="1" s="1"/>
  <c r="AL29" i="1" a="1"/>
  <c r="AL29" i="1" s="1"/>
  <c r="O29" i="1" a="1"/>
  <c r="O29" i="1" s="1"/>
  <c r="AK29" i="1" a="1"/>
  <c r="AK29" i="1" s="1"/>
  <c r="AJ29" i="1" a="1"/>
  <c r="AJ29" i="1" s="1"/>
  <c r="AI29" i="1" a="1"/>
  <c r="AI29" i="1" s="1"/>
  <c r="U29" i="1" a="1"/>
  <c r="U29" i="1" s="1"/>
  <c r="V29" i="1" a="1"/>
  <c r="V29" i="1" s="1"/>
  <c r="T29" i="1" a="1"/>
  <c r="T29" i="1" s="1"/>
  <c r="AH29" i="1" a="1"/>
  <c r="AH29" i="1" s="1"/>
  <c r="W29" i="1" a="1"/>
  <c r="W29" i="1" s="1"/>
  <c r="M29" i="1" a="1"/>
  <c r="M29" i="1" s="1"/>
  <c r="BM28" i="1" a="1"/>
  <c r="BM28" i="1" s="1"/>
  <c r="BM29" i="2" s="1"/>
  <c r="BK28" i="1" a="1"/>
  <c r="BK28" i="1" s="1"/>
  <c r="BK29" i="2" s="1"/>
  <c r="BL28" i="1" a="1"/>
  <c r="BL28" i="1" s="1"/>
  <c r="BL29" i="2" s="1"/>
  <c r="BH28" i="1" a="1"/>
  <c r="BH28" i="1" s="1"/>
  <c r="BH29" i="2" s="1"/>
  <c r="AZ28" i="1" a="1"/>
  <c r="AZ28" i="1" s="1"/>
  <c r="AW28" i="1" a="1"/>
  <c r="AW28" i="1" s="1"/>
  <c r="AX28" i="1" a="1"/>
  <c r="AX28" i="1" s="1"/>
  <c r="BJ28" i="1" a="1"/>
  <c r="BJ28" i="1" s="1"/>
  <c r="BJ29" i="2" s="1"/>
  <c r="AV28" i="1" a="1"/>
  <c r="AV28" i="1" s="1"/>
  <c r="BI28" i="1" a="1"/>
  <c r="BI28" i="1" s="1"/>
  <c r="BI29" i="2" s="1"/>
  <c r="C29" i="1" a="1"/>
  <c r="C29" i="1" s="1"/>
  <c r="BA28" i="1" a="1"/>
  <c r="BA28" i="1" s="1"/>
  <c r="BN28" i="1" a="1"/>
  <c r="BN28" i="1" s="1"/>
  <c r="BN29" i="2" s="1"/>
  <c r="BF28" i="1" a="1"/>
  <c r="BF28" i="1" s="1"/>
  <c r="BG28" i="1" a="1"/>
  <c r="BG28" i="1" s="1"/>
  <c r="BG29" i="2" s="1"/>
  <c r="BP28" i="1" a="1"/>
  <c r="BP28" i="1" s="1"/>
  <c r="AU28" i="1" a="1"/>
  <c r="AU28" i="1" s="1"/>
  <c r="BO28" i="1" a="1"/>
  <c r="BO28" i="1" s="1"/>
  <c r="BO29" i="2" s="1"/>
  <c r="I29" i="1" a="1"/>
  <c r="I29" i="1" s="1"/>
  <c r="H29" i="1" a="1"/>
  <c r="H29" i="1" s="1"/>
  <c r="AY28" i="1" a="1"/>
  <c r="AY28" i="1" s="1"/>
  <c r="AT28" i="1" a="1"/>
  <c r="AT28" i="1" s="1"/>
  <c r="G29" i="1" a="1"/>
  <c r="G29" i="1" s="1"/>
  <c r="F29" i="1" a="1"/>
  <c r="F29" i="1" s="1"/>
  <c r="E29" i="1" a="1"/>
  <c r="E29" i="1" s="1"/>
  <c r="D29" i="1" a="1"/>
  <c r="D29" i="1" s="1"/>
  <c r="BC28" i="1" a="1"/>
  <c r="BC28" i="1" s="1"/>
  <c r="BD28" i="1" a="1"/>
  <c r="BD28" i="1" s="1"/>
  <c r="BB28" i="1" a="1"/>
  <c r="BB28" i="1" s="1"/>
  <c r="B29" i="1" a="1"/>
  <c r="B29" i="1" s="1"/>
  <c r="BE28" i="1" a="1"/>
  <c r="BE28" i="1" s="1"/>
  <c r="T28" i="1" a="1"/>
  <c r="T28" i="1" s="1"/>
  <c r="W28" i="1" a="1"/>
  <c r="W28" i="1" s="1"/>
  <c r="AL28" i="1" a="1"/>
  <c r="AL28" i="1" s="1"/>
  <c r="Y28" i="1" a="1"/>
  <c r="Y28" i="1" s="1"/>
  <c r="R28" i="1" a="1"/>
  <c r="R28" i="1" s="1"/>
  <c r="AG28" i="1" a="1"/>
  <c r="AG28" i="1" s="1"/>
  <c r="AB28" i="1" a="1"/>
  <c r="AB28" i="1" s="1"/>
  <c r="P28" i="1" a="1"/>
  <c r="P28" i="1" s="1"/>
  <c r="AD28" i="1" a="1"/>
  <c r="AD28" i="1" s="1"/>
  <c r="AC28" i="1" a="1"/>
  <c r="AC28" i="1" s="1"/>
  <c r="U28" i="1" a="1"/>
  <c r="U28" i="1" s="1"/>
  <c r="N28" i="1" a="1"/>
  <c r="N28" i="1" s="1"/>
  <c r="AA28" i="1" a="1"/>
  <c r="AA28" i="1" s="1"/>
  <c r="S28" i="1" a="1"/>
  <c r="S28" i="1" s="1"/>
  <c r="Q28" i="1" a="1"/>
  <c r="Q28" i="1" s="1"/>
  <c r="AI28" i="1" a="1"/>
  <c r="AI28" i="1" s="1"/>
  <c r="Z28" i="1" a="1"/>
  <c r="Z28" i="1" s="1"/>
  <c r="V28" i="1" a="1"/>
  <c r="V28" i="1" s="1"/>
  <c r="X28" i="1" a="1"/>
  <c r="X28" i="1" s="1"/>
  <c r="AS28" i="1" a="1"/>
  <c r="AS28" i="1" s="1"/>
  <c r="AR28" i="1" a="1"/>
  <c r="AR28" i="1" s="1"/>
  <c r="AQ28" i="1" a="1"/>
  <c r="AQ28" i="1" s="1"/>
  <c r="AP28" i="1" a="1"/>
  <c r="AP28" i="1" s="1"/>
  <c r="AK28" i="1" a="1"/>
  <c r="AK28" i="1" s="1"/>
  <c r="AE28" i="1" a="1"/>
  <c r="AE28" i="1" s="1"/>
  <c r="AJ28" i="1" a="1"/>
  <c r="AJ28" i="1" s="1"/>
  <c r="AO28" i="1" a="1"/>
  <c r="AO28" i="1" s="1"/>
  <c r="AN28" i="1" a="1"/>
  <c r="AN28" i="1" s="1"/>
  <c r="AF28" i="1" a="1"/>
  <c r="AF28" i="1" s="1"/>
  <c r="AM28" i="1" a="1"/>
  <c r="AM28" i="1" s="1"/>
  <c r="AH28" i="1" a="1"/>
  <c r="AH28" i="1" s="1"/>
  <c r="O28" i="1" a="1"/>
  <c r="O28" i="1" s="1"/>
  <c r="BH27" i="1" a="1"/>
  <c r="BH27" i="1" s="1"/>
  <c r="BH28" i="2" s="1"/>
  <c r="BD27" i="1" a="1"/>
  <c r="BD27" i="1" s="1"/>
  <c r="BJ27" i="1" a="1"/>
  <c r="BJ27" i="1" s="1"/>
  <c r="BJ28" i="2" s="1"/>
  <c r="BI27" i="1" a="1"/>
  <c r="BI27" i="1" s="1"/>
  <c r="BI28" i="2" s="1"/>
  <c r="BE27" i="1" a="1"/>
  <c r="BE27" i="1" s="1"/>
  <c r="BA27" i="1" a="1"/>
  <c r="BA27" i="1" s="1"/>
  <c r="BB27" i="1" a="1"/>
  <c r="BB27" i="1" s="1"/>
  <c r="BG27" i="1" a="1"/>
  <c r="BG27" i="1" s="1"/>
  <c r="BG28" i="2" s="1"/>
  <c r="AZ27" i="1" a="1"/>
  <c r="AZ27" i="1" s="1"/>
  <c r="BF27" i="1" a="1"/>
  <c r="BF27" i="1" s="1"/>
  <c r="I28" i="1" a="1"/>
  <c r="I28" i="1" s="1"/>
  <c r="H28" i="1" a="1"/>
  <c r="H28" i="1" s="1"/>
  <c r="BK27" i="1" a="1"/>
  <c r="BK27" i="1" s="1"/>
  <c r="BK28" i="2" s="1"/>
  <c r="BP27" i="1" a="1"/>
  <c r="BP27" i="1" s="1"/>
  <c r="BM27" i="1" a="1"/>
  <c r="BM27" i="1" s="1"/>
  <c r="BM28" i="2" s="1"/>
  <c r="AY27" i="1" a="1"/>
  <c r="AY27" i="1" s="1"/>
  <c r="BL27" i="1" a="1"/>
  <c r="BL27" i="1" s="1"/>
  <c r="BL28" i="2" s="1"/>
  <c r="BC27" i="1" a="1"/>
  <c r="BC27" i="1" s="1"/>
  <c r="E28" i="1" a="1"/>
  <c r="E28" i="1" s="1"/>
  <c r="BO27" i="1" a="1"/>
  <c r="BO27" i="1" s="1"/>
  <c r="BO28" i="2" s="1"/>
  <c r="AX27" i="1" a="1"/>
  <c r="AX27" i="1" s="1"/>
  <c r="L28" i="1" a="1"/>
  <c r="L28" i="1" s="1"/>
  <c r="M28" i="1" a="1"/>
  <c r="M28" i="1" s="1"/>
  <c r="K28" i="1" a="1"/>
  <c r="K28" i="1" s="1"/>
  <c r="J28" i="1" a="1"/>
  <c r="J28" i="1" s="1"/>
  <c r="G28" i="1" a="1"/>
  <c r="G28" i="1" s="1"/>
  <c r="C28" i="1" a="1"/>
  <c r="C28" i="1" s="1"/>
  <c r="F28" i="1" a="1"/>
  <c r="F28" i="1" s="1"/>
  <c r="D28" i="1" a="1"/>
  <c r="D28" i="1" s="1"/>
  <c r="B28" i="1" a="1"/>
  <c r="B28" i="1" s="1"/>
  <c r="BN27" i="1" a="1"/>
  <c r="BN27" i="1" s="1"/>
  <c r="BN28" i="2" s="1"/>
  <c r="AF27" i="1" a="1"/>
  <c r="AF27" i="1" s="1"/>
  <c r="W27" i="1" a="1"/>
  <c r="W27" i="1" s="1"/>
  <c r="Y27" i="1" a="1"/>
  <c r="Y27" i="1" s="1"/>
  <c r="AP27" i="1" a="1"/>
  <c r="AP27" i="1" s="1"/>
  <c r="AH27" i="1" a="1"/>
  <c r="AH27" i="1" s="1"/>
  <c r="AC27" i="1" a="1"/>
  <c r="AC27" i="1" s="1"/>
  <c r="AB27" i="1" a="1"/>
  <c r="AB27" i="1" s="1"/>
  <c r="AA27" i="1" a="1"/>
  <c r="AA27" i="1" s="1"/>
  <c r="Z27" i="1" a="1"/>
  <c r="Z27" i="1" s="1"/>
  <c r="V27" i="1" a="1"/>
  <c r="V27" i="1" s="1"/>
  <c r="T27" i="1" a="1"/>
  <c r="T27" i="1" s="1"/>
  <c r="AW27" i="1" a="1"/>
  <c r="AW27" i="1" s="1"/>
  <c r="AU27" i="1" a="1"/>
  <c r="AU27" i="1" s="1"/>
  <c r="AI27" i="1" a="1"/>
  <c r="AI27" i="1" s="1"/>
  <c r="AV27" i="1" a="1"/>
  <c r="AV27" i="1" s="1"/>
  <c r="AO27" i="1" a="1"/>
  <c r="AO27" i="1" s="1"/>
  <c r="AT27" i="1" a="1"/>
  <c r="AT27" i="1" s="1"/>
  <c r="S27" i="1" a="1"/>
  <c r="S27" i="1" s="1"/>
  <c r="AS27" i="1" a="1"/>
  <c r="AS27" i="1" s="1"/>
  <c r="AR27" i="1" a="1"/>
  <c r="AR27" i="1" s="1"/>
  <c r="AQ27" i="1" a="1"/>
  <c r="AQ27" i="1" s="1"/>
  <c r="U27" i="1" a="1"/>
  <c r="U27" i="1" s="1"/>
  <c r="AM27" i="1" a="1"/>
  <c r="AM27" i="1" s="1"/>
  <c r="X27" i="1" a="1"/>
  <c r="X27" i="1" s="1"/>
  <c r="AE27" i="1" a="1"/>
  <c r="AE27" i="1" s="1"/>
  <c r="R27" i="1" a="1"/>
  <c r="R27" i="1" s="1"/>
  <c r="AL27" i="1" a="1"/>
  <c r="AL27" i="1" s="1"/>
  <c r="AD27" i="1" a="1"/>
  <c r="AD27" i="1" s="1"/>
  <c r="AK27" i="1" a="1"/>
  <c r="AK27" i="1" s="1"/>
  <c r="AN27" i="1" a="1"/>
  <c r="AN27" i="1" s="1"/>
  <c r="AJ27" i="1" a="1"/>
  <c r="AJ27" i="1" s="1"/>
  <c r="AG27" i="1" a="1"/>
  <c r="AG27" i="1" s="1"/>
  <c r="E27" i="1" a="1"/>
  <c r="E27" i="1" s="1"/>
  <c r="H27" i="1" a="1"/>
  <c r="H27" i="1" s="1"/>
  <c r="I27" i="1" a="1"/>
  <c r="I27" i="1" s="1"/>
  <c r="BI26" i="1" a="1"/>
  <c r="BI26" i="1" s="1"/>
  <c r="BI27" i="2" s="1"/>
  <c r="C27" i="1" a="1"/>
  <c r="C27" i="1" s="1"/>
  <c r="BF26" i="1" a="1"/>
  <c r="BF26" i="1" s="1"/>
  <c r="BJ26" i="1" a="1"/>
  <c r="BJ26" i="1" s="1"/>
  <c r="BJ27" i="2" s="1"/>
  <c r="D27" i="1" a="1"/>
  <c r="D27" i="1" s="1"/>
  <c r="BH26" i="1" a="1"/>
  <c r="BH26" i="1" s="1"/>
  <c r="BH27" i="2" s="1"/>
  <c r="BN26" i="1" a="1"/>
  <c r="BN26" i="1" s="1"/>
  <c r="BN27" i="2" s="1"/>
  <c r="N27" i="1" a="1"/>
  <c r="N27" i="1" s="1"/>
  <c r="M27" i="1" a="1"/>
  <c r="M27" i="1" s="1"/>
  <c r="J27" i="1" a="1"/>
  <c r="J27" i="1" s="1"/>
  <c r="G27" i="1" a="1"/>
  <c r="G27" i="1" s="1"/>
  <c r="BE26" i="1" a="1"/>
  <c r="BE26" i="1" s="1"/>
  <c r="F27" i="1" a="1"/>
  <c r="F27" i="1" s="1"/>
  <c r="BM26" i="1" a="1"/>
  <c r="BM26" i="1" s="1"/>
  <c r="BM27" i="2" s="1"/>
  <c r="BO26" i="1" a="1"/>
  <c r="BO26" i="1" s="1"/>
  <c r="BO27" i="2" s="1"/>
  <c r="BP26" i="1" a="1"/>
  <c r="BP26" i="1" s="1"/>
  <c r="BK26" i="1" a="1"/>
  <c r="BK26" i="1" s="1"/>
  <c r="BK27" i="2" s="1"/>
  <c r="L27" i="1" a="1"/>
  <c r="L27" i="1" s="1"/>
  <c r="BG26" i="1" a="1"/>
  <c r="BG26" i="1" s="1"/>
  <c r="BG27" i="2" s="1"/>
  <c r="Q27" i="1" a="1"/>
  <c r="Q27" i="1" s="1"/>
  <c r="BC26" i="1" a="1"/>
  <c r="BC26" i="1" s="1"/>
  <c r="BL26" i="1" a="1"/>
  <c r="BL26" i="1" s="1"/>
  <c r="BL27" i="2" s="1"/>
  <c r="P27" i="1" a="1"/>
  <c r="P27" i="1" s="1"/>
  <c r="O27" i="1" a="1"/>
  <c r="O27" i="1" s="1"/>
  <c r="BB26" i="1" a="1"/>
  <c r="BB26" i="1" s="1"/>
  <c r="BD26" i="1" a="1"/>
  <c r="BD26" i="1" s="1"/>
  <c r="K27" i="1" a="1"/>
  <c r="K27" i="1" s="1"/>
  <c r="B27" i="1" a="1"/>
  <c r="B27" i="1" s="1"/>
  <c r="AI26" i="1" a="1"/>
  <c r="AI26" i="1" s="1"/>
  <c r="AO26" i="1" a="1"/>
  <c r="AO26" i="1" s="1"/>
  <c r="AE26" i="1" a="1"/>
  <c r="AE26" i="1" s="1"/>
  <c r="AS26" i="1" a="1"/>
  <c r="AS26" i="1" s="1"/>
  <c r="AR26" i="1" a="1"/>
  <c r="AR26" i="1" s="1"/>
  <c r="AF26" i="1" a="1"/>
  <c r="AF26" i="1" s="1"/>
  <c r="AL26" i="1" a="1"/>
  <c r="AL26" i="1" s="1"/>
  <c r="AQ26" i="1" a="1"/>
  <c r="AQ26" i="1" s="1"/>
  <c r="AP26" i="1" a="1"/>
  <c r="AP26" i="1" s="1"/>
  <c r="AJ26" i="1" a="1"/>
  <c r="AJ26" i="1" s="1"/>
  <c r="AG26" i="1" a="1"/>
  <c r="AG26" i="1" s="1"/>
  <c r="Z26" i="1" a="1"/>
  <c r="Z26" i="1" s="1"/>
  <c r="W26" i="1" a="1"/>
  <c r="W26" i="1" s="1"/>
  <c r="V26" i="1" a="1"/>
  <c r="V26" i="1" s="1"/>
  <c r="BA26" i="1" a="1"/>
  <c r="BA26" i="1" s="1"/>
  <c r="AZ26" i="1" a="1"/>
  <c r="AZ26" i="1" s="1"/>
  <c r="AN26" i="1" a="1"/>
  <c r="AN26" i="1" s="1"/>
  <c r="AB26" i="1" a="1"/>
  <c r="AB26" i="1" s="1"/>
  <c r="AY26" i="1" a="1"/>
  <c r="AY26" i="1" s="1"/>
  <c r="AX26" i="1" a="1"/>
  <c r="AX26" i="1" s="1"/>
  <c r="AW26" i="1" a="1"/>
  <c r="AW26" i="1" s="1"/>
  <c r="AM26" i="1" a="1"/>
  <c r="AM26" i="1" s="1"/>
  <c r="AU26" i="1" a="1"/>
  <c r="AU26" i="1" s="1"/>
  <c r="AD26" i="1" a="1"/>
  <c r="AD26" i="1" s="1"/>
  <c r="X26" i="1" a="1"/>
  <c r="X26" i="1" s="1"/>
  <c r="AC26" i="1" a="1"/>
  <c r="AC26" i="1" s="1"/>
  <c r="AH26" i="1" a="1"/>
  <c r="AH26" i="1" s="1"/>
  <c r="AT26" i="1" a="1"/>
  <c r="AT26" i="1" s="1"/>
  <c r="Y26" i="1" a="1"/>
  <c r="Y26" i="1" s="1"/>
  <c r="AV26" i="1" a="1"/>
  <c r="AV26" i="1" s="1"/>
  <c r="AK26" i="1" a="1"/>
  <c r="AK26" i="1" s="1"/>
  <c r="AA26" i="1" a="1"/>
  <c r="AA26" i="1" s="1"/>
  <c r="BM25" i="1" a="1"/>
  <c r="BM25" i="1" s="1"/>
  <c r="BM26" i="2" s="1"/>
  <c r="J26" i="1" a="1"/>
  <c r="J26" i="1" s="1"/>
  <c r="BI25" i="1" a="1"/>
  <c r="BI25" i="1" s="1"/>
  <c r="BI26" i="2" s="1"/>
  <c r="I26" i="1" a="1"/>
  <c r="I26" i="1" s="1"/>
  <c r="D26" i="1" a="1"/>
  <c r="D26" i="1" s="1"/>
  <c r="BJ25" i="1" a="1"/>
  <c r="BJ25" i="1" s="1"/>
  <c r="BJ26" i="2" s="1"/>
  <c r="BP25" i="1" a="1"/>
  <c r="BP25" i="1" s="1"/>
  <c r="G26" i="1" a="1"/>
  <c r="G26" i="1" s="1"/>
  <c r="C26" i="1" a="1"/>
  <c r="C26" i="1" s="1"/>
  <c r="O26" i="1" a="1"/>
  <c r="O26" i="1" s="1"/>
  <c r="BK25" i="1" a="1"/>
  <c r="BK25" i="1" s="1"/>
  <c r="BK26" i="2" s="1"/>
  <c r="L26" i="1" a="1"/>
  <c r="L26" i="1" s="1"/>
  <c r="P26" i="1" a="1"/>
  <c r="P26" i="1" s="1"/>
  <c r="BN25" i="1" a="1"/>
  <c r="BN25" i="1" s="1"/>
  <c r="BN26" i="2" s="1"/>
  <c r="H26" i="1" a="1"/>
  <c r="H26" i="1" s="1"/>
  <c r="E26" i="1" a="1"/>
  <c r="E26" i="1" s="1"/>
  <c r="B26" i="1" a="1"/>
  <c r="B26" i="1" s="1"/>
  <c r="BF25" i="1" a="1"/>
  <c r="BF25" i="1" s="1"/>
  <c r="U26" i="1" a="1"/>
  <c r="U26" i="1" s="1"/>
  <c r="T26" i="1" a="1"/>
  <c r="T26" i="1" s="1"/>
  <c r="S26" i="1" a="1"/>
  <c r="S26" i="1" s="1"/>
  <c r="N26" i="1" a="1"/>
  <c r="N26" i="1" s="1"/>
  <c r="BH25" i="1" a="1"/>
  <c r="BH25" i="1" s="1"/>
  <c r="BH26" i="2" s="1"/>
  <c r="K26" i="1" a="1"/>
  <c r="K26" i="1" s="1"/>
  <c r="BG25" i="1" a="1"/>
  <c r="BG25" i="1" s="1"/>
  <c r="BG26" i="2" s="1"/>
  <c r="BL25" i="1" a="1"/>
  <c r="BL25" i="1" s="1"/>
  <c r="BL26" i="2" s="1"/>
  <c r="F26" i="1" a="1"/>
  <c r="F26" i="1" s="1"/>
  <c r="R26" i="1" a="1"/>
  <c r="R26" i="1" s="1"/>
  <c r="Q26" i="1" a="1"/>
  <c r="Q26" i="1" s="1"/>
  <c r="M26" i="1" a="1"/>
  <c r="M26" i="1" s="1"/>
  <c r="BO25" i="1" a="1"/>
  <c r="BO25" i="1" s="1"/>
  <c r="BO26" i="2" s="1"/>
  <c r="AM25" i="1" a="1"/>
  <c r="AM25" i="1" s="1"/>
  <c r="AA25" i="1" a="1"/>
  <c r="AA25" i="1" s="1"/>
  <c r="AI25" i="1" a="1"/>
  <c r="AI25" i="1" s="1"/>
  <c r="AK25" i="1" a="1"/>
  <c r="AK25" i="1" s="1"/>
  <c r="BA25" i="1" a="1"/>
  <c r="BA25" i="1" s="1"/>
  <c r="AJ25" i="1" a="1"/>
  <c r="AJ25" i="1" s="1"/>
  <c r="AY25" i="1" a="1"/>
  <c r="AY25" i="1" s="1"/>
  <c r="AN25" i="1" a="1"/>
  <c r="AN25" i="1" s="1"/>
  <c r="AZ25" i="1" a="1"/>
  <c r="AZ25" i="1" s="1"/>
  <c r="AS25" i="1" a="1"/>
  <c r="AS25" i="1" s="1"/>
  <c r="AU25" i="1" a="1"/>
  <c r="AU25" i="1" s="1"/>
  <c r="AP25" i="1" a="1"/>
  <c r="AP25" i="1" s="1"/>
  <c r="AW25" i="1" a="1"/>
  <c r="AW25" i="1" s="1"/>
  <c r="AD25" i="1" a="1"/>
  <c r="AD25" i="1" s="1"/>
  <c r="AT25" i="1" a="1"/>
  <c r="AT25" i="1" s="1"/>
  <c r="AB25" i="1" a="1"/>
  <c r="AB25" i="1" s="1"/>
  <c r="AV25" i="1" a="1"/>
  <c r="AV25" i="1" s="1"/>
  <c r="AX25" i="1" a="1"/>
  <c r="AX25" i="1" s="1"/>
  <c r="BE25" i="1" a="1"/>
  <c r="BE25" i="1" s="1"/>
  <c r="BD25" i="1" a="1"/>
  <c r="BD25" i="1" s="1"/>
  <c r="BB25" i="1" a="1"/>
  <c r="BB25" i="1" s="1"/>
  <c r="AR25" i="1" a="1"/>
  <c r="AR25" i="1" s="1"/>
  <c r="Z25" i="1" a="1"/>
  <c r="Z25" i="1" s="1"/>
  <c r="AC25" i="1" a="1"/>
  <c r="AC25" i="1" s="1"/>
  <c r="AH25" i="1" a="1"/>
  <c r="AH25" i="1" s="1"/>
  <c r="BC25" i="1" a="1"/>
  <c r="BC25" i="1" s="1"/>
  <c r="AO25" i="1" a="1"/>
  <c r="AO25" i="1" s="1"/>
  <c r="AL25" i="1" a="1"/>
  <c r="AL25" i="1" s="1"/>
  <c r="AG25" i="1" a="1"/>
  <c r="AG25" i="1" s="1"/>
  <c r="AF25" i="1" a="1"/>
  <c r="AF25" i="1" s="1"/>
  <c r="AE25" i="1" a="1"/>
  <c r="AE25" i="1" s="1"/>
  <c r="AQ25" i="1" a="1"/>
  <c r="AQ25" i="1" s="1"/>
  <c r="BN24" i="1" a="1"/>
  <c r="BN24" i="1" s="1"/>
  <c r="BN25" i="2" s="1"/>
  <c r="K25" i="1" a="1"/>
  <c r="K25" i="1" s="1"/>
  <c r="G25" i="1" a="1"/>
  <c r="G25" i="1" s="1"/>
  <c r="BJ24" i="1" a="1"/>
  <c r="BJ24" i="1" s="1"/>
  <c r="BJ25" i="2" s="1"/>
  <c r="F25" i="1" a="1"/>
  <c r="F25" i="1" s="1"/>
  <c r="I25" i="1" a="1"/>
  <c r="I25" i="1" s="1"/>
  <c r="C25" i="1" a="1"/>
  <c r="C25" i="1" s="1"/>
  <c r="BL24" i="1" a="1"/>
  <c r="BL24" i="1" s="1"/>
  <c r="BL25" i="2" s="1"/>
  <c r="BM24" i="1" a="1"/>
  <c r="BM24" i="1" s="1"/>
  <c r="BM25" i="2" s="1"/>
  <c r="V25" i="1" a="1"/>
  <c r="V25" i="1" s="1"/>
  <c r="N25" i="1" a="1"/>
  <c r="N25" i="1" s="1"/>
  <c r="S25" i="1" a="1"/>
  <c r="S25" i="1" s="1"/>
  <c r="L25" i="1" a="1"/>
  <c r="L25" i="1" s="1"/>
  <c r="J25" i="1" a="1"/>
  <c r="J25" i="1" s="1"/>
  <c r="E25" i="1" a="1"/>
  <c r="E25" i="1" s="1"/>
  <c r="O25" i="1" a="1"/>
  <c r="O25" i="1" s="1"/>
  <c r="D25" i="1" a="1"/>
  <c r="D25" i="1" s="1"/>
  <c r="Q25" i="1" a="1"/>
  <c r="Q25" i="1" s="1"/>
  <c r="BK24" i="1" a="1"/>
  <c r="BK24" i="1" s="1"/>
  <c r="BK25" i="2" s="1"/>
  <c r="Y25" i="1" a="1"/>
  <c r="Y25" i="1" s="1"/>
  <c r="X25" i="1" a="1"/>
  <c r="X25" i="1" s="1"/>
  <c r="BO24" i="1" a="1"/>
  <c r="BO24" i="1" s="1"/>
  <c r="BO25" i="2" s="1"/>
  <c r="B25" i="1" a="1"/>
  <c r="B25" i="1" s="1"/>
  <c r="W25" i="1" a="1"/>
  <c r="W25" i="1" s="1"/>
  <c r="BP24" i="1" a="1"/>
  <c r="BP24" i="1" s="1"/>
  <c r="U25" i="1" a="1"/>
  <c r="U25" i="1" s="1"/>
  <c r="T25" i="1" a="1"/>
  <c r="T25" i="1" s="1"/>
  <c r="R25" i="1" a="1"/>
  <c r="R25" i="1" s="1"/>
  <c r="P25" i="1" a="1"/>
  <c r="P25" i="1" s="1"/>
  <c r="H25" i="1" a="1"/>
  <c r="H25" i="1" s="1"/>
  <c r="M25" i="1" a="1"/>
  <c r="M25" i="1" s="1"/>
  <c r="AJ34" i="1" a="1"/>
  <c r="AJ34" i="1" s="1"/>
  <c r="AN34" i="1" a="1"/>
  <c r="AN34" i="1" s="1"/>
  <c r="AS34" i="1" a="1"/>
  <c r="AS34" i="1" s="1"/>
  <c r="AO34" i="1" a="1"/>
  <c r="AO34" i="1" s="1"/>
  <c r="AL34" i="1" a="1"/>
  <c r="AL34" i="1" s="1"/>
  <c r="AG34" i="1" a="1"/>
  <c r="AG34" i="1" s="1"/>
  <c r="AD34" i="1" a="1"/>
  <c r="AD34" i="1" s="1"/>
  <c r="AF34" i="1" a="1"/>
  <c r="AF34" i="1" s="1"/>
  <c r="AE34" i="1" a="1"/>
  <c r="AE34" i="1" s="1"/>
  <c r="BI34" i="1" a="1"/>
  <c r="BI34" i="1" s="1"/>
  <c r="BI35" i="2" s="1"/>
  <c r="BH34" i="1" a="1"/>
  <c r="BH34" i="1" s="1"/>
  <c r="BH35" i="2" s="1"/>
  <c r="AP34" i="1" a="1"/>
  <c r="AP34" i="1" s="1"/>
  <c r="AZ34" i="1" a="1"/>
  <c r="AZ34" i="1" s="1"/>
  <c r="AM34" i="1" a="1"/>
  <c r="AM34" i="1" s="1"/>
  <c r="BC34" i="1" a="1"/>
  <c r="BC34" i="1" s="1"/>
  <c r="BG34" i="1" a="1"/>
  <c r="BG34" i="1" s="1"/>
  <c r="BG35" i="2" s="1"/>
  <c r="BF34" i="1" a="1"/>
  <c r="BF34" i="1" s="1"/>
  <c r="BB34" i="1" a="1"/>
  <c r="BB34" i="1" s="1"/>
  <c r="AW34" i="1" a="1"/>
  <c r="AW34" i="1" s="1"/>
  <c r="AU34" i="1" a="1"/>
  <c r="AU34" i="1" s="1"/>
  <c r="BE34" i="1" a="1"/>
  <c r="BE34" i="1" s="1"/>
  <c r="BD34" i="1" a="1"/>
  <c r="BD34" i="1" s="1"/>
  <c r="BA34" i="1" a="1"/>
  <c r="BA34" i="1" s="1"/>
  <c r="AY34" i="1" a="1"/>
  <c r="AY34" i="1" s="1"/>
  <c r="AQ34" i="1" a="1"/>
  <c r="AQ34" i="1" s="1"/>
  <c r="AI34" i="1" a="1"/>
  <c r="AI34" i="1" s="1"/>
  <c r="AX34" i="1" a="1"/>
  <c r="AX34" i="1" s="1"/>
  <c r="AH34" i="1" a="1"/>
  <c r="AH34" i="1" s="1"/>
  <c r="AV34" i="1" a="1"/>
  <c r="AV34" i="1" s="1"/>
  <c r="AR34" i="1" a="1"/>
  <c r="AR34" i="1" s="1"/>
  <c r="AT34" i="1" a="1"/>
  <c r="AT34" i="1" s="1"/>
  <c r="AK34" i="1" a="1"/>
  <c r="AK34" i="1" s="1"/>
  <c r="E34" i="1" a="1"/>
  <c r="E34" i="1" s="1"/>
  <c r="H34" i="1" a="1"/>
  <c r="H34" i="1" s="1"/>
  <c r="J34" i="1" a="1"/>
  <c r="J34" i="1" s="1"/>
  <c r="S34" i="1" a="1"/>
  <c r="S34" i="1" s="1"/>
  <c r="O34" i="1" a="1"/>
  <c r="O34" i="1" s="1"/>
  <c r="U34" i="1" a="1"/>
  <c r="U34" i="1" s="1"/>
  <c r="T34" i="1" a="1"/>
  <c r="T34" i="1" s="1"/>
  <c r="N34" i="1" a="1"/>
  <c r="N34" i="1" s="1"/>
  <c r="BP33" i="1" a="1"/>
  <c r="BP33" i="1" s="1"/>
  <c r="P34" i="1" a="1"/>
  <c r="P34" i="1" s="1"/>
  <c r="M34" i="1" a="1"/>
  <c r="M34" i="1" s="1"/>
  <c r="K34" i="1" a="1"/>
  <c r="K34" i="1" s="1"/>
  <c r="I34" i="1" a="1"/>
  <c r="I34" i="1" s="1"/>
  <c r="R34" i="1" a="1"/>
  <c r="R34" i="1" s="1"/>
  <c r="C34" i="1" a="1"/>
  <c r="C34" i="1" s="1"/>
  <c r="B34" i="1" a="1"/>
  <c r="B34" i="1" s="1"/>
  <c r="W34" i="1" a="1"/>
  <c r="W34" i="1" s="1"/>
  <c r="AC34" i="1" a="1"/>
  <c r="AC34" i="1" s="1"/>
  <c r="AB34" i="1" a="1"/>
  <c r="AB34" i="1" s="1"/>
  <c r="BO33" i="1" a="1"/>
  <c r="BO33" i="1" s="1"/>
  <c r="BO34" i="2" s="1"/>
  <c r="Y34" i="1" a="1"/>
  <c r="Y34" i="1" s="1"/>
  <c r="F34" i="1" a="1"/>
  <c r="F34" i="1" s="1"/>
  <c r="AA34" i="1" a="1"/>
  <c r="AA34" i="1" s="1"/>
  <c r="Z34" i="1" a="1"/>
  <c r="Z34" i="1" s="1"/>
  <c r="V34" i="1" a="1"/>
  <c r="V34" i="1" s="1"/>
  <c r="X34" i="1" a="1"/>
  <c r="X34" i="1" s="1"/>
  <c r="Q34" i="1" a="1"/>
  <c r="Q34" i="1" s="1"/>
  <c r="L34" i="1" a="1"/>
  <c r="L34" i="1" s="1"/>
  <c r="G34" i="1" a="1"/>
  <c r="G34" i="1" s="1"/>
  <c r="D34" i="1" a="1"/>
  <c r="D34" i="1" s="1"/>
  <c r="BN33" i="1" a="1"/>
  <c r="BN33" i="1" s="1"/>
  <c r="BN34" i="2" s="1"/>
  <c r="BB33" i="1" a="1"/>
  <c r="BB33" i="1" s="1"/>
  <c r="AL33" i="1" a="1"/>
  <c r="AL33" i="1" s="1"/>
  <c r="AY33" i="1" a="1"/>
  <c r="AY33" i="1" s="1"/>
  <c r="AQ33" i="1" a="1"/>
  <c r="AQ33" i="1" s="1"/>
  <c r="AM33" i="1" a="1"/>
  <c r="AM33" i="1" s="1"/>
  <c r="AI33" i="1" a="1"/>
  <c r="AI33" i="1" s="1"/>
  <c r="AK33" i="1" a="1"/>
  <c r="AK33" i="1" s="1"/>
  <c r="BD33" i="1" a="1"/>
  <c r="BD33" i="1" s="1"/>
  <c r="BA33" i="1" a="1"/>
  <c r="BA33" i="1" s="1"/>
  <c r="AZ33" i="1" a="1"/>
  <c r="AZ33" i="1" s="1"/>
  <c r="BE33" i="1" a="1"/>
  <c r="BE33" i="1" s="1"/>
  <c r="AR33" i="1" a="1"/>
  <c r="AR33" i="1" s="1"/>
  <c r="AH33" i="1" a="1"/>
  <c r="AH33" i="1" s="1"/>
  <c r="AW33" i="1" a="1"/>
  <c r="AW33" i="1" s="1"/>
  <c r="AX33" i="1" a="1"/>
  <c r="AX33" i="1" s="1"/>
  <c r="BJ33" i="1" a="1"/>
  <c r="BJ33" i="1" s="1"/>
  <c r="BJ34" i="2" s="1"/>
  <c r="BG33" i="1" a="1"/>
  <c r="BG33" i="1" s="1"/>
  <c r="BG34" i="2" s="1"/>
  <c r="BF33" i="1" a="1"/>
  <c r="BF33" i="1" s="1"/>
  <c r="BM33" i="1" a="1"/>
  <c r="BM33" i="1" s="1"/>
  <c r="BM34" i="2" s="1"/>
  <c r="AN33" i="1" a="1"/>
  <c r="AN33" i="1" s="1"/>
  <c r="BK33" i="1" a="1"/>
  <c r="BK33" i="1" s="1"/>
  <c r="BK34" i="2" s="1"/>
  <c r="AP33" i="1" a="1"/>
  <c r="AP33" i="1" s="1"/>
  <c r="AO33" i="1" a="1"/>
  <c r="AO33" i="1" s="1"/>
  <c r="BL33" i="1" a="1"/>
  <c r="BL33" i="1" s="1"/>
  <c r="BL34" i="2" s="1"/>
  <c r="BI33" i="1" a="1"/>
  <c r="BI33" i="1" s="1"/>
  <c r="BI34" i="2" s="1"/>
  <c r="AJ33" i="1" a="1"/>
  <c r="AJ33" i="1" s="1"/>
  <c r="AT33" i="1" a="1"/>
  <c r="AT33" i="1" s="1"/>
  <c r="AU33" i="1" a="1"/>
  <c r="AU33" i="1" s="1"/>
  <c r="AS33" i="1" a="1"/>
  <c r="AS33" i="1" s="1"/>
  <c r="BH33" i="1" a="1"/>
  <c r="BH33" i="1" s="1"/>
  <c r="BH34" i="2" s="1"/>
  <c r="AV33" i="1" a="1"/>
  <c r="AV33" i="1" s="1"/>
  <c r="BC33" i="1" a="1"/>
  <c r="BC33" i="1" s="1"/>
  <c r="BJ13" i="1" a="1"/>
  <c r="BJ13" i="1" s="1"/>
  <c r="BJ14" i="2" s="1"/>
  <c r="BH13" i="1" a="1"/>
  <c r="BH13" i="1" s="1"/>
  <c r="BH14" i="2" s="1"/>
  <c r="BF13" i="1" a="1"/>
  <c r="BF13" i="1" s="1"/>
  <c r="BI13" i="1" a="1"/>
  <c r="BI13" i="1" s="1"/>
  <c r="BI14" i="2" s="1"/>
  <c r="BG13" i="1" a="1"/>
  <c r="BG13" i="1" s="1"/>
  <c r="BG14" i="2" s="1"/>
  <c r="BK13" i="1" a="1"/>
  <c r="BK13" i="1" s="1"/>
  <c r="BK14" i="2" s="1"/>
  <c r="BM13" i="1" a="1"/>
  <c r="BM13" i="1" s="1"/>
  <c r="BM14" i="2" s="1"/>
  <c r="BL13" i="1" a="1"/>
  <c r="BL13" i="1" s="1"/>
  <c r="BL14" i="2" s="1"/>
  <c r="AG13" i="1" a="1"/>
  <c r="AG13" i="1" s="1"/>
  <c r="BC13" i="1" a="1"/>
  <c r="BC13" i="1" s="1"/>
  <c r="AM13" i="1" a="1"/>
  <c r="AM13" i="1" s="1"/>
  <c r="AP13" i="1" a="1"/>
  <c r="AP13" i="1" s="1"/>
  <c r="BB13" i="1" a="1"/>
  <c r="BB13" i="1" s="1"/>
  <c r="BA13" i="1" a="1"/>
  <c r="BA13" i="1" s="1"/>
  <c r="AT13" i="1" a="1"/>
  <c r="AT13" i="1" s="1"/>
  <c r="AY13" i="1" a="1"/>
  <c r="AY13" i="1" s="1"/>
  <c r="AX13" i="1" a="1"/>
  <c r="AX13" i="1" s="1"/>
  <c r="AJ13" i="1" a="1"/>
  <c r="AJ13" i="1" s="1"/>
  <c r="AH13" i="1" a="1"/>
  <c r="AH13" i="1" s="1"/>
  <c r="AE13" i="1" a="1"/>
  <c r="AE13" i="1" s="1"/>
  <c r="AC13" i="1" a="1"/>
  <c r="AC13" i="1" s="1"/>
  <c r="AD13" i="1" a="1"/>
  <c r="AD13" i="1" s="1"/>
  <c r="AA13" i="1" a="1"/>
  <c r="AA13" i="1" s="1"/>
  <c r="AW13" i="1" a="1"/>
  <c r="AW13" i="1" s="1"/>
  <c r="Z13" i="1" a="1"/>
  <c r="Z13" i="1" s="1"/>
  <c r="AB13" i="1" a="1"/>
  <c r="AB13" i="1" s="1"/>
  <c r="AQ13" i="1" a="1"/>
  <c r="AQ13" i="1" s="1"/>
  <c r="AO13" i="1" a="1"/>
  <c r="AO13" i="1" s="1"/>
  <c r="AU13" i="1" a="1"/>
  <c r="AU13" i="1" s="1"/>
  <c r="AS13" i="1" a="1"/>
  <c r="AS13" i="1" s="1"/>
  <c r="AR13" i="1" a="1"/>
  <c r="AR13" i="1" s="1"/>
  <c r="AL13" i="1" a="1"/>
  <c r="AL13" i="1" s="1"/>
  <c r="AF13" i="1" a="1"/>
  <c r="AF13" i="1" s="1"/>
  <c r="AK13" i="1" a="1"/>
  <c r="AK13" i="1" s="1"/>
  <c r="BE13" i="1" a="1"/>
  <c r="BE13" i="1" s="1"/>
  <c r="BD13" i="1" a="1"/>
  <c r="BD13" i="1" s="1"/>
  <c r="AV13" i="1" a="1"/>
  <c r="AV13" i="1" s="1"/>
  <c r="AZ13" i="1" a="1"/>
  <c r="AZ13" i="1" s="1"/>
  <c r="AN13" i="1" a="1"/>
  <c r="AN13" i="1" s="1"/>
  <c r="AI13" i="1" a="1"/>
  <c r="AI13" i="1" s="1"/>
  <c r="M13" i="1" a="1"/>
  <c r="M13" i="1" s="1"/>
  <c r="BM12" i="1" a="1"/>
  <c r="BM12" i="1" s="1"/>
  <c r="BM13" i="2" s="1"/>
  <c r="O13" i="1" a="1"/>
  <c r="O13" i="1" s="1"/>
  <c r="F13" i="1" a="1"/>
  <c r="F13" i="1" s="1"/>
  <c r="D13" i="1" a="1"/>
  <c r="D13" i="1" s="1"/>
  <c r="BN12" i="1" a="1"/>
  <c r="BN12" i="1" s="1"/>
  <c r="BN13" i="2" s="1"/>
  <c r="C13" i="1" a="1"/>
  <c r="C13" i="1" s="1"/>
  <c r="G13" i="1" a="1"/>
  <c r="G13" i="1" s="1"/>
  <c r="W13" i="1" a="1"/>
  <c r="W13" i="1" s="1"/>
  <c r="E13" i="1" a="1"/>
  <c r="E13" i="1" s="1"/>
  <c r="BK12" i="1" a="1"/>
  <c r="BK12" i="1" s="1"/>
  <c r="BK13" i="2" s="1"/>
  <c r="T13" i="1" a="1"/>
  <c r="T13" i="1" s="1"/>
  <c r="K13" i="1" a="1"/>
  <c r="K13" i="1" s="1"/>
  <c r="BL12" i="1" a="1"/>
  <c r="BL12" i="1" s="1"/>
  <c r="BL13" i="2" s="1"/>
  <c r="X13" i="1" a="1"/>
  <c r="X13" i="1" s="1"/>
  <c r="B13" i="1" a="1"/>
  <c r="B13" i="1" s="1"/>
  <c r="Y13" i="1" a="1"/>
  <c r="Y13" i="1" s="1"/>
  <c r="J13" i="1" a="1"/>
  <c r="J13" i="1" s="1"/>
  <c r="V13" i="1" a="1"/>
  <c r="V13" i="1" s="1"/>
  <c r="U13" i="1" a="1"/>
  <c r="U13" i="1" s="1"/>
  <c r="H13" i="1" a="1"/>
  <c r="H13" i="1" s="1"/>
  <c r="S13" i="1" a="1"/>
  <c r="S13" i="1" s="1"/>
  <c r="R13" i="1" a="1"/>
  <c r="R13" i="1" s="1"/>
  <c r="L13" i="1" a="1"/>
  <c r="L13" i="1" s="1"/>
  <c r="BP12" i="1" a="1"/>
  <c r="BP12" i="1" s="1"/>
  <c r="I13" i="1" a="1"/>
  <c r="I13" i="1" s="1"/>
  <c r="Q13" i="1" a="1"/>
  <c r="Q13" i="1" s="1"/>
  <c r="N13" i="1" a="1"/>
  <c r="N13" i="1" s="1"/>
  <c r="BO12" i="1" a="1"/>
  <c r="BO12" i="1" s="1"/>
  <c r="BO13" i="2" s="1"/>
  <c r="P13" i="1" a="1"/>
  <c r="P13" i="1" s="1"/>
  <c r="BJ12" i="1" a="1"/>
  <c r="BJ12" i="1" s="1"/>
  <c r="BJ13" i="2" s="1"/>
  <c r="AN12" i="1" a="1"/>
  <c r="AN12" i="1" s="1"/>
  <c r="AD12" i="1" a="1"/>
  <c r="AD12" i="1" s="1"/>
  <c r="AR12" i="1" a="1"/>
  <c r="AR12" i="1" s="1"/>
  <c r="AH12" i="1" a="1"/>
  <c r="AH12" i="1" s="1"/>
  <c r="AL12" i="1" a="1"/>
  <c r="AL12" i="1" s="1"/>
  <c r="AG12" i="1" a="1"/>
  <c r="AG12" i="1" s="1"/>
  <c r="BB12" i="1" a="1"/>
  <c r="BB12" i="1" s="1"/>
  <c r="AJ12" i="1" a="1"/>
  <c r="AJ12" i="1" s="1"/>
  <c r="AY12" i="1" a="1"/>
  <c r="AY12" i="1" s="1"/>
  <c r="AV12" i="1" a="1"/>
  <c r="AV12" i="1" s="1"/>
  <c r="BI12" i="1" a="1"/>
  <c r="BI12" i="1" s="1"/>
  <c r="BI13" i="2" s="1"/>
  <c r="BH12" i="1" a="1"/>
  <c r="BH12" i="1" s="1"/>
  <c r="BH13" i="2" s="1"/>
  <c r="BG12" i="1" a="1"/>
  <c r="BG12" i="1" s="1"/>
  <c r="BG13" i="2" s="1"/>
  <c r="AM12" i="1" a="1"/>
  <c r="AM12" i="1" s="1"/>
  <c r="AK12" i="1" a="1"/>
  <c r="AK12" i="1" s="1"/>
  <c r="BF12" i="1" a="1"/>
  <c r="BF12" i="1" s="1"/>
  <c r="AP12" i="1" a="1"/>
  <c r="AP12" i="1" s="1"/>
  <c r="AE12" i="1" a="1"/>
  <c r="AE12" i="1" s="1"/>
  <c r="BC12" i="1" a="1"/>
  <c r="BC12" i="1" s="1"/>
  <c r="AX12" i="1" a="1"/>
  <c r="AX12" i="1" s="1"/>
  <c r="AW12" i="1" a="1"/>
  <c r="AW12" i="1" s="1"/>
  <c r="AF12" i="1" a="1"/>
  <c r="AF12" i="1" s="1"/>
  <c r="BE12" i="1" a="1"/>
  <c r="BE12" i="1" s="1"/>
  <c r="AO12" i="1" a="1"/>
  <c r="AO12" i="1" s="1"/>
  <c r="BD12" i="1" a="1"/>
  <c r="BD12" i="1" s="1"/>
  <c r="BA12" i="1" a="1"/>
  <c r="BA12" i="1" s="1"/>
  <c r="AZ12" i="1" a="1"/>
  <c r="AZ12" i="1" s="1"/>
  <c r="AS12" i="1" a="1"/>
  <c r="AS12" i="1" s="1"/>
  <c r="AU12" i="1" a="1"/>
  <c r="AU12" i="1" s="1"/>
  <c r="AT12" i="1" a="1"/>
  <c r="AT12" i="1" s="1"/>
  <c r="AI12" i="1" a="1"/>
  <c r="AI12" i="1" s="1"/>
  <c r="AQ12" i="1" a="1"/>
  <c r="AQ12" i="1" s="1"/>
  <c r="C12" i="1" a="1"/>
  <c r="C12" i="1" s="1"/>
  <c r="F12" i="1" a="1"/>
  <c r="F12" i="1" s="1"/>
  <c r="K12" i="1" a="1"/>
  <c r="K12" i="1" s="1"/>
  <c r="P12" i="1" a="1"/>
  <c r="P12" i="1" s="1"/>
  <c r="O12" i="1" a="1"/>
  <c r="O12" i="1" s="1"/>
  <c r="I12" i="1" a="1"/>
  <c r="I12" i="1" s="1"/>
  <c r="BO11" i="1" a="1"/>
  <c r="BO11" i="1" s="1"/>
  <c r="BO12" i="2" s="1"/>
  <c r="G12" i="1" a="1"/>
  <c r="G12" i="1" s="1"/>
  <c r="X12" i="1" a="1"/>
  <c r="X12" i="1" s="1"/>
  <c r="S12" i="1" a="1"/>
  <c r="S12" i="1" s="1"/>
  <c r="N12" i="1" a="1"/>
  <c r="N12" i="1" s="1"/>
  <c r="J12" i="1" a="1"/>
  <c r="J12" i="1" s="1"/>
  <c r="B12" i="1" a="1"/>
  <c r="B12" i="1" s="1"/>
  <c r="BP11" i="1" a="1"/>
  <c r="BP11" i="1" s="1"/>
  <c r="AA12" i="1" a="1"/>
  <c r="AA12" i="1" s="1"/>
  <c r="W12" i="1" a="1"/>
  <c r="W12" i="1" s="1"/>
  <c r="E12" i="1" a="1"/>
  <c r="E12" i="1" s="1"/>
  <c r="H12" i="1" a="1"/>
  <c r="H12" i="1" s="1"/>
  <c r="T12" i="1" a="1"/>
  <c r="T12" i="1" s="1"/>
  <c r="L12" i="1" a="1"/>
  <c r="L12" i="1" s="1"/>
  <c r="AB12" i="1" a="1"/>
  <c r="AB12" i="1" s="1"/>
  <c r="Q12" i="1" a="1"/>
  <c r="Q12" i="1" s="1"/>
  <c r="D12" i="1" a="1"/>
  <c r="D12" i="1" s="1"/>
  <c r="AC12" i="1" a="1"/>
  <c r="AC12" i="1" s="1"/>
  <c r="Z12" i="1" a="1"/>
  <c r="Z12" i="1" s="1"/>
  <c r="Y12" i="1" a="1"/>
  <c r="Y12" i="1" s="1"/>
  <c r="V12" i="1" a="1"/>
  <c r="V12" i="1" s="1"/>
  <c r="R12" i="1" a="1"/>
  <c r="R12" i="1" s="1"/>
  <c r="U12" i="1" a="1"/>
  <c r="U12" i="1" s="1"/>
  <c r="BN11" i="1" a="1"/>
  <c r="BN11" i="1" s="1"/>
  <c r="BN12" i="2" s="1"/>
  <c r="M12" i="1" a="1"/>
  <c r="M12" i="1" s="1"/>
  <c r="BJ11" i="1" a="1"/>
  <c r="BJ11" i="1" s="1"/>
  <c r="BJ12" i="2" s="1"/>
  <c r="BI11" i="1" a="1"/>
  <c r="BI11" i="1" s="1"/>
  <c r="BI12" i="2" s="1"/>
  <c r="BH11" i="1" a="1"/>
  <c r="BH11" i="1" s="1"/>
  <c r="BH12" i="2" s="1"/>
  <c r="AW11" i="1" a="1"/>
  <c r="AW11" i="1" s="1"/>
  <c r="AI11" i="1" a="1"/>
  <c r="AI11" i="1" s="1"/>
  <c r="BA11" i="1" a="1"/>
  <c r="BA11" i="1" s="1"/>
  <c r="BF11" i="1" a="1"/>
  <c r="BF11" i="1" s="1"/>
  <c r="AZ11" i="1" a="1"/>
  <c r="AZ11" i="1" s="1"/>
  <c r="BE11" i="1" a="1"/>
  <c r="BE11" i="1" s="1"/>
  <c r="BC11" i="1" a="1"/>
  <c r="BC11" i="1" s="1"/>
  <c r="BD11" i="1" a="1"/>
  <c r="BD11" i="1" s="1"/>
  <c r="AY11" i="1" a="1"/>
  <c r="AY11" i="1" s="1"/>
  <c r="AU11" i="1" a="1"/>
  <c r="AU11" i="1" s="1"/>
  <c r="AP11" i="1" a="1"/>
  <c r="AP11" i="1" s="1"/>
  <c r="BB11" i="1" a="1"/>
  <c r="BB11" i="1" s="1"/>
  <c r="AT11" i="1" a="1"/>
  <c r="AT11" i="1" s="1"/>
  <c r="AS11" i="1" a="1"/>
  <c r="AS11" i="1" s="1"/>
  <c r="AO11" i="1" a="1"/>
  <c r="AO11" i="1" s="1"/>
  <c r="AH11" i="1" a="1"/>
  <c r="AH11" i="1" s="1"/>
  <c r="AR11" i="1" a="1"/>
  <c r="AR11" i="1" s="1"/>
  <c r="BG11" i="1" a="1"/>
  <c r="BG11" i="1" s="1"/>
  <c r="BG12" i="2" s="1"/>
  <c r="AM11" i="1" a="1"/>
  <c r="AM11" i="1" s="1"/>
  <c r="AQ11" i="1" a="1"/>
  <c r="AQ11" i="1" s="1"/>
  <c r="AN11" i="1" a="1"/>
  <c r="AN11" i="1" s="1"/>
  <c r="BM11" i="1" a="1"/>
  <c r="BM11" i="1" s="1"/>
  <c r="BM12" i="2" s="1"/>
  <c r="BL11" i="1" a="1"/>
  <c r="BL11" i="1" s="1"/>
  <c r="BL12" i="2" s="1"/>
  <c r="AX11" i="1" a="1"/>
  <c r="AX11" i="1" s="1"/>
  <c r="AJ11" i="1" a="1"/>
  <c r="AJ11" i="1" s="1"/>
  <c r="BK11" i="1" a="1"/>
  <c r="BK11" i="1" s="1"/>
  <c r="BK12" i="2" s="1"/>
  <c r="AV11" i="1" a="1"/>
  <c r="AV11" i="1" s="1"/>
  <c r="AL11" i="1" a="1"/>
  <c r="AL11" i="1" s="1"/>
  <c r="AK11" i="1" a="1"/>
  <c r="AK11" i="1" s="1"/>
  <c r="Y11" i="1" a="1"/>
  <c r="Y11" i="1" s="1"/>
  <c r="G11" i="1" a="1"/>
  <c r="G11" i="1" s="1"/>
  <c r="AA11" i="1" a="1"/>
  <c r="AA11" i="1" s="1"/>
  <c r="J11" i="1" a="1"/>
  <c r="J11" i="1" s="1"/>
  <c r="V11" i="1" a="1"/>
  <c r="V11" i="1" s="1"/>
  <c r="B11" i="1" a="1"/>
  <c r="B11" i="1" s="1"/>
  <c r="N11" i="1" a="1"/>
  <c r="N11" i="1" s="1"/>
  <c r="X11" i="1" a="1"/>
  <c r="X11" i="1" s="1"/>
  <c r="Q11" i="1" a="1"/>
  <c r="Q11" i="1" s="1"/>
  <c r="W11" i="1" a="1"/>
  <c r="W11" i="1" s="1"/>
  <c r="U11" i="1" a="1"/>
  <c r="U11" i="1" s="1"/>
  <c r="AD11" i="1" a="1"/>
  <c r="AD11" i="1" s="1"/>
  <c r="AB11" i="1" a="1"/>
  <c r="AB11" i="1" s="1"/>
  <c r="T11" i="1" a="1"/>
  <c r="T11" i="1" s="1"/>
  <c r="Z11" i="1" a="1"/>
  <c r="Z11" i="1" s="1"/>
  <c r="AC11" i="1" a="1"/>
  <c r="AC11" i="1" s="1"/>
  <c r="K11" i="1" a="1"/>
  <c r="K11" i="1" s="1"/>
  <c r="I11" i="1" a="1"/>
  <c r="I11" i="1" s="1"/>
  <c r="F11" i="1" a="1"/>
  <c r="F11" i="1" s="1"/>
  <c r="C11" i="1" a="1"/>
  <c r="C11" i="1" s="1"/>
  <c r="E11" i="1" a="1"/>
  <c r="E11" i="1" s="1"/>
  <c r="M11" i="1" a="1"/>
  <c r="M11" i="1" s="1"/>
  <c r="L11" i="1" a="1"/>
  <c r="L11" i="1" s="1"/>
  <c r="O11" i="1" a="1"/>
  <c r="O11" i="1" s="1"/>
  <c r="AG11" i="1" a="1"/>
  <c r="AG11" i="1" s="1"/>
  <c r="AF11" i="1" a="1"/>
  <c r="AF11" i="1" s="1"/>
  <c r="R11" i="1" a="1"/>
  <c r="R11" i="1" s="1"/>
  <c r="D11" i="1" a="1"/>
  <c r="D11" i="1" s="1"/>
  <c r="P11" i="1" a="1"/>
  <c r="P11" i="1" s="1"/>
  <c r="S11" i="1" a="1"/>
  <c r="S11" i="1" s="1"/>
  <c r="H11" i="1" a="1"/>
  <c r="H11" i="1" s="1"/>
  <c r="AE11" i="1" a="1"/>
  <c r="AE11" i="1" s="1"/>
  <c r="AQ10" i="1" a="1"/>
  <c r="AQ10" i="1" s="1"/>
  <c r="AX10" i="1" a="1"/>
  <c r="AX10" i="1" s="1"/>
  <c r="AP10" i="1" a="1"/>
  <c r="AP10" i="1" s="1"/>
  <c r="BJ10" i="1" a="1"/>
  <c r="BJ10" i="1" s="1"/>
  <c r="BJ11" i="2" s="1"/>
  <c r="BB10" i="1" a="1"/>
  <c r="BB10" i="1" s="1"/>
  <c r="BA10" i="1" a="1"/>
  <c r="BA10" i="1" s="1"/>
  <c r="AW10" i="1" a="1"/>
  <c r="AW10" i="1" s="1"/>
  <c r="BI10" i="1" a="1"/>
  <c r="BI10" i="1" s="1"/>
  <c r="BI11" i="2" s="1"/>
  <c r="BD10" i="1" a="1"/>
  <c r="BD10" i="1" s="1"/>
  <c r="AZ10" i="1" a="1"/>
  <c r="AZ10" i="1" s="1"/>
  <c r="BH10" i="1" a="1"/>
  <c r="BH10" i="1" s="1"/>
  <c r="BH11" i="2" s="1"/>
  <c r="BE10" i="1" a="1"/>
  <c r="BE10" i="1" s="1"/>
  <c r="AU10" i="1" a="1"/>
  <c r="AU10" i="1" s="1"/>
  <c r="AO10" i="1" a="1"/>
  <c r="AO10" i="1" s="1"/>
  <c r="BM10" i="1" a="1"/>
  <c r="BM10" i="1" s="1"/>
  <c r="BM11" i="2" s="1"/>
  <c r="AY10" i="1" a="1"/>
  <c r="AY10" i="1" s="1"/>
  <c r="AR10" i="1" a="1"/>
  <c r="AR10" i="1" s="1"/>
  <c r="BK10" i="1" a="1"/>
  <c r="BK10" i="1" s="1"/>
  <c r="BK11" i="2" s="1"/>
  <c r="BC10" i="1" a="1"/>
  <c r="BC10" i="1" s="1"/>
  <c r="BG10" i="1" a="1"/>
  <c r="BG10" i="1" s="1"/>
  <c r="BG11" i="2" s="1"/>
  <c r="BP10" i="1" a="1"/>
  <c r="BP10" i="1" s="1"/>
  <c r="BO10" i="1" a="1"/>
  <c r="BO10" i="1" s="1"/>
  <c r="BO11" i="2" s="1"/>
  <c r="BN10" i="1" a="1"/>
  <c r="BN10" i="1" s="1"/>
  <c r="BN11" i="2" s="1"/>
  <c r="AM10" i="1" a="1"/>
  <c r="AM10" i="1" s="1"/>
  <c r="AN10" i="1" a="1"/>
  <c r="AN10" i="1" s="1"/>
  <c r="AS10" i="1" a="1"/>
  <c r="AS10" i="1" s="1"/>
  <c r="BL10" i="1" a="1"/>
  <c r="BL10" i="1" s="1"/>
  <c r="BL11" i="2" s="1"/>
  <c r="BF10" i="1" a="1"/>
  <c r="BF10" i="1" s="1"/>
  <c r="AV10" i="1" a="1"/>
  <c r="AV10" i="1" s="1"/>
  <c r="AT10" i="1" a="1"/>
  <c r="AT10" i="1" s="1"/>
  <c r="AL10" i="1" a="1"/>
  <c r="AL10" i="1" s="1"/>
  <c r="AF10" i="1" a="1"/>
  <c r="AF10" i="1" s="1"/>
  <c r="M10" i="1" a="1"/>
  <c r="M10" i="1" s="1"/>
  <c r="U10" i="1" a="1"/>
  <c r="U10" i="1" s="1"/>
  <c r="W10" i="1" a="1"/>
  <c r="W10" i="1" s="1"/>
  <c r="J10" i="1" a="1"/>
  <c r="J10" i="1" s="1"/>
  <c r="S10" i="1" a="1"/>
  <c r="S10" i="1" s="1"/>
  <c r="AA10" i="1" a="1"/>
  <c r="AA10" i="1" s="1"/>
  <c r="O10" i="1" a="1"/>
  <c r="O10" i="1" s="1"/>
  <c r="L10" i="1" a="1"/>
  <c r="L10" i="1" s="1"/>
  <c r="K10" i="1" a="1"/>
  <c r="K10" i="1" s="1"/>
  <c r="I10" i="1" a="1"/>
  <c r="I10" i="1" s="1"/>
  <c r="AH10" i="1" a="1"/>
  <c r="AH10" i="1" s="1"/>
  <c r="P10" i="1" a="1"/>
  <c r="P10" i="1" s="1"/>
  <c r="H10" i="1" a="1"/>
  <c r="H10" i="1" s="1"/>
  <c r="N10" i="1" a="1"/>
  <c r="N10" i="1" s="1"/>
  <c r="AC10" i="1" a="1"/>
  <c r="AC10" i="1" s="1"/>
  <c r="R10" i="1" a="1"/>
  <c r="R10" i="1" s="1"/>
  <c r="Q10" i="1" a="1"/>
  <c r="Q10" i="1" s="1"/>
  <c r="V10" i="1" a="1"/>
  <c r="V10" i="1" s="1"/>
  <c r="AK10" i="1" a="1"/>
  <c r="AK10" i="1" s="1"/>
  <c r="AB10" i="1" a="1"/>
  <c r="AB10" i="1" s="1"/>
  <c r="T10" i="1" a="1"/>
  <c r="T10" i="1" s="1"/>
  <c r="AD10" i="1" a="1"/>
  <c r="AD10" i="1" s="1"/>
  <c r="AJ10" i="1" a="1"/>
  <c r="AJ10" i="1" s="1"/>
  <c r="AI10" i="1" a="1"/>
  <c r="AI10" i="1" s="1"/>
  <c r="AG10" i="1" a="1"/>
  <c r="AG10" i="1" s="1"/>
  <c r="AE10" i="1" a="1"/>
  <c r="AE10" i="1" s="1"/>
  <c r="X10" i="1" a="1"/>
  <c r="X10" i="1" s="1"/>
  <c r="F10" i="1" a="1"/>
  <c r="F10" i="1" s="1"/>
  <c r="Z10" i="1" a="1"/>
  <c r="Z10" i="1" s="1"/>
  <c r="G10" i="1" a="1"/>
  <c r="G10" i="1" s="1"/>
  <c r="Y10" i="1" a="1"/>
  <c r="Y10" i="1" s="1"/>
  <c r="AQ9" i="1" a="1"/>
  <c r="AQ9" i="1" s="1"/>
  <c r="AU9" i="1" a="1"/>
  <c r="AU9" i="1" s="1"/>
  <c r="BD9" i="1" a="1"/>
  <c r="BD9" i="1" s="1"/>
  <c r="BB9" i="1" a="1"/>
  <c r="BB9" i="1" s="1"/>
  <c r="AP9" i="1" a="1"/>
  <c r="AP9" i="1" s="1"/>
  <c r="AV9" i="1" a="1"/>
  <c r="AV9" i="1" s="1"/>
  <c r="BA9" i="1" a="1"/>
  <c r="BA9" i="1" s="1"/>
  <c r="BE9" i="1" a="1"/>
  <c r="BE9" i="1" s="1"/>
  <c r="BP9" i="1" a="1"/>
  <c r="BP9" i="1" s="1"/>
  <c r="BC9" i="1" a="1"/>
  <c r="BC9" i="1" s="1"/>
  <c r="AS9" i="1" a="1"/>
  <c r="AS9" i="1" s="1"/>
  <c r="BM9" i="1" a="1"/>
  <c r="BM9" i="1" s="1"/>
  <c r="BM10" i="2" s="1"/>
  <c r="BI9" i="1" a="1"/>
  <c r="BI9" i="1" s="1"/>
  <c r="BI10" i="2" s="1"/>
  <c r="AT9" i="1" a="1"/>
  <c r="AT9" i="1" s="1"/>
  <c r="BL9" i="1" a="1"/>
  <c r="BL9" i="1" s="1"/>
  <c r="BL10" i="2" s="1"/>
  <c r="AZ9" i="1" a="1"/>
  <c r="AZ9" i="1" s="1"/>
  <c r="BK9" i="1" a="1"/>
  <c r="BK9" i="1" s="1"/>
  <c r="BK10" i="2" s="1"/>
  <c r="BH9" i="1" a="1"/>
  <c r="BH9" i="1" s="1"/>
  <c r="BH10" i="2" s="1"/>
  <c r="BJ9" i="1" a="1"/>
  <c r="BJ9" i="1" s="1"/>
  <c r="BJ10" i="2" s="1"/>
  <c r="E10" i="1" a="1"/>
  <c r="E10" i="1" s="1"/>
  <c r="BF9" i="1" a="1"/>
  <c r="BF9" i="1" s="1"/>
  <c r="D10" i="1" a="1"/>
  <c r="D10" i="1" s="1"/>
  <c r="C10" i="1" a="1"/>
  <c r="C10" i="1" s="1"/>
  <c r="AX9" i="1" a="1"/>
  <c r="AX9" i="1" s="1"/>
  <c r="BG9" i="1" a="1"/>
  <c r="BG9" i="1" s="1"/>
  <c r="BG10" i="2" s="1"/>
  <c r="BN9" i="1" a="1"/>
  <c r="BN9" i="1" s="1"/>
  <c r="BN10" i="2" s="1"/>
  <c r="B10" i="1" a="1"/>
  <c r="B10" i="1" s="1"/>
  <c r="AW9" i="1" a="1"/>
  <c r="AW9" i="1" s="1"/>
  <c r="AY9" i="1" a="1"/>
  <c r="AY9" i="1" s="1"/>
  <c r="BO9" i="1" a="1"/>
  <c r="BO9" i="1" s="1"/>
  <c r="BO10" i="2" s="1"/>
  <c r="AR9" i="1" a="1"/>
  <c r="AR9" i="1" s="1"/>
  <c r="J9" i="1" a="1"/>
  <c r="J9" i="1" s="1"/>
  <c r="AG9" i="1" a="1"/>
  <c r="AG9" i="1" s="1"/>
  <c r="Q9" i="1" a="1"/>
  <c r="Q9" i="1" s="1"/>
  <c r="O9" i="1" a="1"/>
  <c r="O9" i="1" s="1"/>
  <c r="U9" i="1" a="1"/>
  <c r="U9" i="1" s="1"/>
  <c r="T9" i="1" a="1"/>
  <c r="T9" i="1" s="1"/>
  <c r="P9" i="1" a="1"/>
  <c r="P9" i="1" s="1"/>
  <c r="AJ9" i="1" a="1"/>
  <c r="AJ9" i="1" s="1"/>
  <c r="W9" i="1" a="1"/>
  <c r="W9" i="1" s="1"/>
  <c r="S9" i="1" a="1"/>
  <c r="S9" i="1" s="1"/>
  <c r="AB9" i="1" a="1"/>
  <c r="AB9" i="1" s="1"/>
  <c r="AA9" i="1" a="1"/>
  <c r="AA9" i="1" s="1"/>
  <c r="X9" i="1" a="1"/>
  <c r="X9" i="1" s="1"/>
  <c r="N9" i="1" a="1"/>
  <c r="N9" i="1" s="1"/>
  <c r="AE9" i="1" a="1"/>
  <c r="AE9" i="1" s="1"/>
  <c r="R9" i="1" a="1"/>
  <c r="R9" i="1" s="1"/>
  <c r="K9" i="1" a="1"/>
  <c r="K9" i="1" s="1"/>
  <c r="AD9" i="1" a="1"/>
  <c r="AD9" i="1" s="1"/>
  <c r="V9" i="1" a="1"/>
  <c r="V9" i="1" s="1"/>
  <c r="Z9" i="1" a="1"/>
  <c r="Z9" i="1" s="1"/>
  <c r="AF9" i="1" a="1"/>
  <c r="AF9" i="1" s="1"/>
  <c r="AC9" i="1" a="1"/>
  <c r="AC9" i="1" s="1"/>
  <c r="AO9" i="1" a="1"/>
  <c r="AO9" i="1" s="1"/>
  <c r="AN9" i="1" a="1"/>
  <c r="AN9" i="1" s="1"/>
  <c r="AM9" i="1" a="1"/>
  <c r="AM9" i="1" s="1"/>
  <c r="AI9" i="1" a="1"/>
  <c r="AI9" i="1" s="1"/>
  <c r="L9" i="1" a="1"/>
  <c r="L9" i="1" s="1"/>
  <c r="AL9" i="1" a="1"/>
  <c r="AL9" i="1" s="1"/>
  <c r="AK9" i="1" a="1"/>
  <c r="AK9" i="1" s="1"/>
  <c r="AH9" i="1" a="1"/>
  <c r="AH9" i="1" s="1"/>
  <c r="Y9" i="1" a="1"/>
  <c r="Y9" i="1" s="1"/>
  <c r="M9" i="1" a="1"/>
  <c r="M9" i="1" s="1"/>
  <c r="BA8" i="1" a="1"/>
  <c r="BA8" i="1" s="1"/>
  <c r="BB8" i="1" a="1"/>
  <c r="BB8" i="1" s="1"/>
  <c r="H9" i="1" a="1"/>
  <c r="H9" i="1" s="1"/>
  <c r="BL8" i="1" a="1"/>
  <c r="BL8" i="1" s="1"/>
  <c r="BL9" i="2" s="1"/>
  <c r="BC8" i="1" a="1"/>
  <c r="BC8" i="1" s="1"/>
  <c r="AT8" i="1" a="1"/>
  <c r="AT8" i="1" s="1"/>
  <c r="AU8" i="1" a="1"/>
  <c r="AU8" i="1" s="1"/>
  <c r="F9" i="1" a="1"/>
  <c r="F9" i="1" s="1"/>
  <c r="D9" i="1" a="1"/>
  <c r="D9" i="1" s="1"/>
  <c r="BP8" i="1" a="1"/>
  <c r="BP8" i="1" s="1"/>
  <c r="BD8" i="1" a="1"/>
  <c r="BD8" i="1" s="1"/>
  <c r="BO8" i="1" a="1"/>
  <c r="BO8" i="1" s="1"/>
  <c r="BO9" i="2" s="1"/>
  <c r="BG8" i="1" a="1"/>
  <c r="BG8" i="1" s="1"/>
  <c r="BG9" i="2" s="1"/>
  <c r="BM8" i="1" a="1"/>
  <c r="BM8" i="1" s="1"/>
  <c r="BM9" i="2" s="1"/>
  <c r="BI8" i="1" a="1"/>
  <c r="BI8" i="1" s="1"/>
  <c r="BI9" i="2" s="1"/>
  <c r="AX8" i="1" a="1"/>
  <c r="AX8" i="1" s="1"/>
  <c r="BE8" i="1" a="1"/>
  <c r="BE8" i="1" s="1"/>
  <c r="BK8" i="1" a="1"/>
  <c r="BK8" i="1" s="1"/>
  <c r="BK9" i="2" s="1"/>
  <c r="AW8" i="1" a="1"/>
  <c r="AW8" i="1" s="1"/>
  <c r="BH8" i="1" a="1"/>
  <c r="BH8" i="1" s="1"/>
  <c r="BH9" i="2" s="1"/>
  <c r="AY8" i="1" a="1"/>
  <c r="AY8" i="1" s="1"/>
  <c r="AV8" i="1" a="1"/>
  <c r="AV8" i="1" s="1"/>
  <c r="BF8" i="1" a="1"/>
  <c r="BF8" i="1" s="1"/>
  <c r="B9" i="1" a="1"/>
  <c r="B9" i="1" s="1"/>
  <c r="G9" i="1" a="1"/>
  <c r="G9" i="1" s="1"/>
  <c r="I9" i="1" a="1"/>
  <c r="I9" i="1" s="1"/>
  <c r="E9" i="1" a="1"/>
  <c r="E9" i="1" s="1"/>
  <c r="C9" i="1" a="1"/>
  <c r="C9" i="1" s="1"/>
  <c r="BN8" i="1" a="1"/>
  <c r="BN8" i="1" s="1"/>
  <c r="BN9" i="2" s="1"/>
  <c r="BJ8" i="1" a="1"/>
  <c r="BJ8" i="1" s="1"/>
  <c r="BJ9" i="2" s="1"/>
  <c r="AZ8" i="1" a="1"/>
  <c r="AZ8" i="1" s="1"/>
  <c r="AJ8" i="1" a="1"/>
  <c r="AJ8" i="1" s="1"/>
  <c r="AB8" i="1" a="1"/>
  <c r="AB8" i="1" s="1"/>
  <c r="X8" i="1" a="1"/>
  <c r="X8" i="1" s="1"/>
  <c r="AA8" i="1" a="1"/>
  <c r="AA8" i="1" s="1"/>
  <c r="Q8" i="1" a="1"/>
  <c r="Q8" i="1" s="1"/>
  <c r="P8" i="1" a="1"/>
  <c r="P8" i="1" s="1"/>
  <c r="R8" i="1" a="1"/>
  <c r="R8" i="1" s="1"/>
  <c r="AI8" i="1" a="1"/>
  <c r="AI8" i="1" s="1"/>
  <c r="AD8" i="1" a="1"/>
  <c r="AD8" i="1" s="1"/>
  <c r="Z8" i="1" a="1"/>
  <c r="Z8" i="1" s="1"/>
  <c r="AH8" i="1" a="1"/>
  <c r="AH8" i="1" s="1"/>
  <c r="T8" i="1" a="1"/>
  <c r="T8" i="1" s="1"/>
  <c r="O8" i="1" a="1"/>
  <c r="O8" i="1" s="1"/>
  <c r="AE8" i="1" a="1"/>
  <c r="AE8" i="1" s="1"/>
  <c r="AO8" i="1" a="1"/>
  <c r="AO8" i="1" s="1"/>
  <c r="AM8" i="1" a="1"/>
  <c r="AM8" i="1" s="1"/>
  <c r="Y8" i="1" a="1"/>
  <c r="Y8" i="1" s="1"/>
  <c r="AK8" i="1" a="1"/>
  <c r="AK8" i="1" s="1"/>
  <c r="AC8" i="1" a="1"/>
  <c r="AC8" i="1" s="1"/>
  <c r="AG8" i="1" a="1"/>
  <c r="AG8" i="1" s="1"/>
  <c r="AQ8" i="1" a="1"/>
  <c r="AQ8" i="1" s="1"/>
  <c r="W8" i="1" a="1"/>
  <c r="W8" i="1" s="1"/>
  <c r="S8" i="1" a="1"/>
  <c r="S8" i="1" s="1"/>
  <c r="U8" i="1" a="1"/>
  <c r="U8" i="1" s="1"/>
  <c r="AS8" i="1" a="1"/>
  <c r="AS8" i="1" s="1"/>
  <c r="N8" i="1" a="1"/>
  <c r="N8" i="1" s="1"/>
  <c r="AR8" i="1" a="1"/>
  <c r="AR8" i="1" s="1"/>
  <c r="V8" i="1" a="1"/>
  <c r="V8" i="1" s="1"/>
  <c r="AP8" i="1" a="1"/>
  <c r="AP8" i="1" s="1"/>
  <c r="AN8" i="1" a="1"/>
  <c r="AN8" i="1" s="1"/>
  <c r="AL8" i="1" a="1"/>
  <c r="AL8" i="1" s="1"/>
  <c r="AF8" i="1" a="1"/>
  <c r="AF8" i="1" s="1"/>
  <c r="G8" i="1" a="1"/>
  <c r="G8" i="1" s="1"/>
  <c r="BF7" i="1" a="1"/>
  <c r="BF7" i="1" s="1"/>
  <c r="BP7" i="1" a="1"/>
  <c r="BP7" i="1" s="1"/>
  <c r="BO7" i="1" a="1"/>
  <c r="BO7" i="1" s="1"/>
  <c r="BO8" i="2" s="1"/>
  <c r="BM7" i="1" a="1"/>
  <c r="BM7" i="1" s="1"/>
  <c r="BM8" i="2" s="1"/>
  <c r="BG7" i="1" a="1"/>
  <c r="BG7" i="1" s="1"/>
  <c r="BG8" i="2" s="1"/>
  <c r="BL7" i="1" a="1"/>
  <c r="BL7" i="1" s="1"/>
  <c r="BL8" i="2" s="1"/>
  <c r="BN7" i="1" a="1"/>
  <c r="BN7" i="1" s="1"/>
  <c r="BN8" i="2" s="1"/>
  <c r="AY7" i="1" a="1"/>
  <c r="AY7" i="1" s="1"/>
  <c r="BD7" i="1" a="1"/>
  <c r="BD7" i="1" s="1"/>
  <c r="BC7" i="1" a="1"/>
  <c r="BC7" i="1" s="1"/>
  <c r="D8" i="1" a="1"/>
  <c r="D8" i="1" s="1"/>
  <c r="BE7" i="1" a="1"/>
  <c r="BE7" i="1" s="1"/>
  <c r="BB7" i="1" a="1"/>
  <c r="BB7" i="1" s="1"/>
  <c r="M8" i="1" a="1"/>
  <c r="M8" i="1" s="1"/>
  <c r="BK7" i="1" a="1"/>
  <c r="BK7" i="1" s="1"/>
  <c r="BK8" i="2" s="1"/>
  <c r="L8" i="1" a="1"/>
  <c r="L8" i="1" s="1"/>
  <c r="C8" i="1" a="1"/>
  <c r="C8" i="1" s="1"/>
  <c r="E8" i="1" a="1"/>
  <c r="E8" i="1" s="1"/>
  <c r="K8" i="1" a="1"/>
  <c r="K8" i="1" s="1"/>
  <c r="J8" i="1" a="1"/>
  <c r="J8" i="1" s="1"/>
  <c r="I8" i="1" a="1"/>
  <c r="I8" i="1" s="1"/>
  <c r="F8" i="1" a="1"/>
  <c r="F8" i="1" s="1"/>
  <c r="BI7" i="1" a="1"/>
  <c r="BI7" i="1" s="1"/>
  <c r="BI8" i="2" s="1"/>
  <c r="B8" i="1" a="1"/>
  <c r="B8" i="1" s="1"/>
  <c r="BH7" i="1" a="1"/>
  <c r="BH7" i="1" s="1"/>
  <c r="BH8" i="2" s="1"/>
  <c r="AZ7" i="1" a="1"/>
  <c r="AZ7" i="1" s="1"/>
  <c r="AX7" i="1" a="1"/>
  <c r="AX7" i="1" s="1"/>
  <c r="BJ7" i="1" a="1"/>
  <c r="BJ7" i="1" s="1"/>
  <c r="BJ8" i="2" s="1"/>
  <c r="BA7" i="1" a="1"/>
  <c r="BA7" i="1" s="1"/>
  <c r="H8" i="1" a="1"/>
  <c r="H8" i="1" s="1"/>
  <c r="AL7" i="1" a="1"/>
  <c r="AL7" i="1" s="1"/>
  <c r="AJ7" i="1" a="1"/>
  <c r="AJ7" i="1" s="1"/>
  <c r="AI7" i="1" a="1"/>
  <c r="AI7" i="1" s="1"/>
  <c r="AH7" i="1" a="1"/>
  <c r="AH7" i="1" s="1"/>
  <c r="Z7" i="1" a="1"/>
  <c r="Z7" i="1" s="1"/>
  <c r="X7" i="1" a="1"/>
  <c r="X7" i="1" s="1"/>
  <c r="W7" i="1" a="1"/>
  <c r="W7" i="1" s="1"/>
  <c r="AA7" i="1" a="1"/>
  <c r="AA7" i="1" s="1"/>
  <c r="R7" i="1" a="1"/>
  <c r="R7" i="1" s="1"/>
  <c r="Y7" i="1" a="1"/>
  <c r="Y7" i="1" s="1"/>
  <c r="AW7" i="1" a="1"/>
  <c r="AW7" i="1" s="1"/>
  <c r="AK7" i="1" a="1"/>
  <c r="AK7" i="1" s="1"/>
  <c r="AE7" i="1" a="1"/>
  <c r="AE7" i="1" s="1"/>
  <c r="AS7" i="1" a="1"/>
  <c r="AS7" i="1" s="1"/>
  <c r="AQ7" i="1" a="1"/>
  <c r="AQ7" i="1" s="1"/>
  <c r="V7" i="1" a="1"/>
  <c r="V7" i="1" s="1"/>
  <c r="AN7" i="1" a="1"/>
  <c r="AN7" i="1" s="1"/>
  <c r="AD7" i="1" a="1"/>
  <c r="AD7" i="1" s="1"/>
  <c r="AF7" i="1" a="1"/>
  <c r="AF7" i="1" s="1"/>
  <c r="AM7" i="1" a="1"/>
  <c r="AM7" i="1" s="1"/>
  <c r="AB7" i="1" a="1"/>
  <c r="AB7" i="1" s="1"/>
  <c r="AV7" i="1" a="1"/>
  <c r="AV7" i="1" s="1"/>
  <c r="AT7" i="1" a="1"/>
  <c r="AT7" i="1" s="1"/>
  <c r="AG7" i="1" a="1"/>
  <c r="AG7" i="1" s="1"/>
  <c r="T7" i="1" a="1"/>
  <c r="T7" i="1" s="1"/>
  <c r="AC7" i="1" a="1"/>
  <c r="AC7" i="1" s="1"/>
  <c r="AU7" i="1" a="1"/>
  <c r="AU7" i="1" s="1"/>
  <c r="AR7" i="1" a="1"/>
  <c r="AR7" i="1" s="1"/>
  <c r="S7" i="1" a="1"/>
  <c r="S7" i="1" s="1"/>
  <c r="U7" i="1" a="1"/>
  <c r="U7" i="1" s="1"/>
  <c r="AP7" i="1" a="1"/>
  <c r="AP7" i="1" s="1"/>
  <c r="AO7" i="1" a="1"/>
  <c r="AO7" i="1" s="1"/>
  <c r="K7" i="1" a="1"/>
  <c r="K7" i="1" s="1"/>
  <c r="C7" i="1" a="1"/>
  <c r="C7" i="1" s="1"/>
  <c r="I7" i="1" a="1"/>
  <c r="I7" i="1" s="1"/>
  <c r="BD6" i="1" a="1"/>
  <c r="BD6" i="1" s="1"/>
  <c r="BP6" i="1" a="1"/>
  <c r="BP6" i="1" s="1"/>
  <c r="E7" i="1" a="1"/>
  <c r="E7" i="1" s="1"/>
  <c r="BH6" i="1" a="1"/>
  <c r="BH6" i="1" s="1"/>
  <c r="BH7" i="2" s="1"/>
  <c r="B7" i="1" a="1"/>
  <c r="B7" i="1" s="1"/>
  <c r="BK6" i="1" a="1"/>
  <c r="BK6" i="1" s="1"/>
  <c r="BK7" i="2" s="1"/>
  <c r="BO6" i="1" a="1"/>
  <c r="BO6" i="1" s="1"/>
  <c r="BO7" i="2" s="1"/>
  <c r="M7" i="1" a="1"/>
  <c r="M7" i="1" s="1"/>
  <c r="F7" i="1" a="1"/>
  <c r="F7" i="1" s="1"/>
  <c r="BN6" i="1" a="1"/>
  <c r="BN6" i="1" s="1"/>
  <c r="BN7" i="2" s="1"/>
  <c r="D7" i="1" a="1"/>
  <c r="D7" i="1" s="1"/>
  <c r="L7" i="1" a="1"/>
  <c r="L7" i="1" s="1"/>
  <c r="H7" i="1" a="1"/>
  <c r="H7" i="1" s="1"/>
  <c r="G7" i="1" a="1"/>
  <c r="G7" i="1" s="1"/>
  <c r="BE6" i="1" a="1"/>
  <c r="BE6" i="1" s="1"/>
  <c r="BC6" i="1" a="1"/>
  <c r="BC6" i="1" s="1"/>
  <c r="N7" i="1" a="1"/>
  <c r="N7" i="1" s="1"/>
  <c r="J7" i="1" a="1"/>
  <c r="J7" i="1" s="1"/>
  <c r="BF6" i="1" a="1"/>
  <c r="BF6" i="1" s="1"/>
  <c r="BI6" i="1" a="1"/>
  <c r="BI6" i="1" s="1"/>
  <c r="BI7" i="2" s="1"/>
  <c r="Q7" i="1" a="1"/>
  <c r="Q7" i="1" s="1"/>
  <c r="P7" i="1" a="1"/>
  <c r="P7" i="1" s="1"/>
  <c r="BL6" i="1" a="1"/>
  <c r="BL6" i="1" s="1"/>
  <c r="BL7" i="2" s="1"/>
  <c r="BJ6" i="1" a="1"/>
  <c r="BJ6" i="1" s="1"/>
  <c r="BJ7" i="2" s="1"/>
  <c r="BG6" i="1" a="1"/>
  <c r="BG6" i="1" s="1"/>
  <c r="BG7" i="2" s="1"/>
  <c r="BM6" i="1" a="1"/>
  <c r="BM6" i="1" s="1"/>
  <c r="BM7" i="2" s="1"/>
  <c r="BB6" i="1" a="1"/>
  <c r="BB6" i="1" s="1"/>
  <c r="O7" i="1" a="1"/>
  <c r="O7" i="1" s="1"/>
  <c r="Y6" i="1" a="1"/>
  <c r="Y6" i="1" s="1"/>
  <c r="AZ6" i="1" a="1"/>
  <c r="AZ6" i="1" s="1"/>
  <c r="AX6" i="1" a="1"/>
  <c r="AX6" i="1" s="1"/>
  <c r="AC6" i="1" a="1"/>
  <c r="AC6" i="1" s="1"/>
  <c r="AV6" i="1" a="1"/>
  <c r="AV6" i="1" s="1"/>
  <c r="AT6" i="1" a="1"/>
  <c r="AT6" i="1" s="1"/>
  <c r="AD6" i="1" a="1"/>
  <c r="AD6" i="1" s="1"/>
  <c r="AA6" i="1" a="1"/>
  <c r="AA6" i="1" s="1"/>
  <c r="AP6" i="1" a="1"/>
  <c r="AP6" i="1" s="1"/>
  <c r="AI6" i="1" a="1"/>
  <c r="AI6" i="1" s="1"/>
  <c r="AK6" i="1" a="1"/>
  <c r="AK6" i="1" s="1"/>
  <c r="AF6" i="1" a="1"/>
  <c r="AF6" i="1" s="1"/>
  <c r="AO6" i="1" a="1"/>
  <c r="AO6" i="1" s="1"/>
  <c r="AM6" i="1" a="1"/>
  <c r="AM6" i="1" s="1"/>
  <c r="AJ6" i="1" a="1"/>
  <c r="AJ6" i="1" s="1"/>
  <c r="AL6" i="1" a="1"/>
  <c r="AL6" i="1" s="1"/>
  <c r="W6" i="1" a="1"/>
  <c r="W6" i="1" s="1"/>
  <c r="AN6" i="1" a="1"/>
  <c r="AN6" i="1" s="1"/>
  <c r="V6" i="1" a="1"/>
  <c r="V6" i="1" s="1"/>
  <c r="BA6" i="1" a="1"/>
  <c r="BA6" i="1" s="1"/>
  <c r="AY6" i="1" a="1"/>
  <c r="AY6" i="1" s="1"/>
  <c r="AW6" i="1" a="1"/>
  <c r="AW6" i="1" s="1"/>
  <c r="AS6" i="1" a="1"/>
  <c r="AS6" i="1" s="1"/>
  <c r="AR6" i="1" a="1"/>
  <c r="AR6" i="1" s="1"/>
  <c r="AH6" i="1" a="1"/>
  <c r="AH6" i="1" s="1"/>
  <c r="X6" i="1" a="1"/>
  <c r="X6" i="1" s="1"/>
  <c r="AE6" i="1" a="1"/>
  <c r="AE6" i="1" s="1"/>
  <c r="Z6" i="1" a="1"/>
  <c r="Z6" i="1" s="1"/>
  <c r="AU6" i="1" a="1"/>
  <c r="AU6" i="1" s="1"/>
  <c r="AQ6" i="1" a="1"/>
  <c r="AQ6" i="1" s="1"/>
  <c r="AB6" i="1" a="1"/>
  <c r="AB6" i="1" s="1"/>
  <c r="AG6" i="1" a="1"/>
  <c r="AG6" i="1" s="1"/>
  <c r="BN5" i="1" a="1"/>
  <c r="BN5" i="1" s="1"/>
  <c r="BN6" i="2" s="1"/>
  <c r="B6" i="1" a="1"/>
  <c r="B6" i="1" s="1"/>
  <c r="K6" i="1" a="1"/>
  <c r="K6" i="1" s="1"/>
  <c r="J6" i="1" a="1"/>
  <c r="J6" i="1" s="1"/>
  <c r="I6" i="1" a="1"/>
  <c r="I6" i="1" s="1"/>
  <c r="C6" i="1" a="1"/>
  <c r="C6" i="1" s="1"/>
  <c r="H6" i="1" a="1"/>
  <c r="H6" i="1" s="1"/>
  <c r="BJ5" i="1" a="1"/>
  <c r="BJ5" i="1" s="1"/>
  <c r="BJ6" i="2" s="1"/>
  <c r="BI5" i="1" a="1"/>
  <c r="BI5" i="1" s="1"/>
  <c r="BI6" i="2" s="1"/>
  <c r="BG5" i="1" a="1"/>
  <c r="BG5" i="1" s="1"/>
  <c r="BG6" i="2" s="1"/>
  <c r="BP5" i="1" a="1"/>
  <c r="BP5" i="1" s="1"/>
  <c r="S6" i="1" a="1"/>
  <c r="S6" i="1" s="1"/>
  <c r="R6" i="1" a="1"/>
  <c r="R6" i="1" s="1"/>
  <c r="U6" i="1" a="1"/>
  <c r="U6" i="1" s="1"/>
  <c r="G6" i="1" a="1"/>
  <c r="G6" i="1" s="1"/>
  <c r="T6" i="1" a="1"/>
  <c r="T6" i="1" s="1"/>
  <c r="P6" i="1" a="1"/>
  <c r="P6" i="1" s="1"/>
  <c r="M6" i="1" a="1"/>
  <c r="M6" i="1" s="1"/>
  <c r="BM5" i="1" a="1"/>
  <c r="BM5" i="1" s="1"/>
  <c r="BM6" i="2" s="1"/>
  <c r="BH5" i="1" a="1"/>
  <c r="BH5" i="1" s="1"/>
  <c r="BH6" i="2" s="1"/>
  <c r="Q6" i="1" a="1"/>
  <c r="Q6" i="1" s="1"/>
  <c r="O6" i="1" a="1"/>
  <c r="O6" i="1" s="1"/>
  <c r="N6" i="1" a="1"/>
  <c r="N6" i="1" s="1"/>
  <c r="E6" i="1" a="1"/>
  <c r="E6" i="1" s="1"/>
  <c r="BL5" i="1" a="1"/>
  <c r="BL5" i="1" s="1"/>
  <c r="BL6" i="2" s="1"/>
  <c r="BF5" i="1" a="1"/>
  <c r="BF5" i="1" s="1"/>
  <c r="BK5" i="1" a="1"/>
  <c r="BK5" i="1" s="1"/>
  <c r="BK6" i="2" s="1"/>
  <c r="D6" i="1" a="1"/>
  <c r="D6" i="1" s="1"/>
  <c r="F6" i="1" a="1"/>
  <c r="F6" i="1" s="1"/>
  <c r="L6" i="1" a="1"/>
  <c r="L6" i="1" s="1"/>
  <c r="BO5" i="1" a="1"/>
  <c r="BO5" i="1" s="1"/>
  <c r="BO6" i="2" s="1"/>
  <c r="AS5" i="1" a="1"/>
  <c r="AS5" i="1" s="1"/>
  <c r="AQ5" i="1" a="1"/>
  <c r="AQ5" i="1" s="1"/>
  <c r="AL5" i="1" a="1"/>
  <c r="AL5" i="1" s="1"/>
  <c r="AK5" i="1" a="1"/>
  <c r="AK5" i="1" s="1"/>
  <c r="AA5" i="1" a="1"/>
  <c r="AA5" i="1" s="1"/>
  <c r="AJ5" i="1" a="1"/>
  <c r="AJ5" i="1" s="1"/>
  <c r="AP5" i="1" a="1"/>
  <c r="AP5" i="1" s="1"/>
  <c r="AO5" i="1" a="1"/>
  <c r="AO5" i="1" s="1"/>
  <c r="AI5" i="1" a="1"/>
  <c r="AI5" i="1" s="1"/>
  <c r="AB5" i="1" a="1"/>
  <c r="AB5" i="1" s="1"/>
  <c r="Z5" i="1" a="1"/>
  <c r="Z5" i="1" s="1"/>
  <c r="AH5" i="1" a="1"/>
  <c r="AH5" i="1" s="1"/>
  <c r="AF5" i="1" a="1"/>
  <c r="AF5" i="1" s="1"/>
  <c r="AD5" i="1" a="1"/>
  <c r="AD5" i="1" s="1"/>
  <c r="BE5" i="1" a="1"/>
  <c r="BE5" i="1" s="1"/>
  <c r="BA5" i="1" a="1"/>
  <c r="BA5" i="1" s="1"/>
  <c r="AW5" i="1" a="1"/>
  <c r="AW5" i="1" s="1"/>
  <c r="AR5" i="1" a="1"/>
  <c r="AR5" i="1" s="1"/>
  <c r="AN5" i="1" a="1"/>
  <c r="AN5" i="1" s="1"/>
  <c r="BD5" i="1" a="1"/>
  <c r="BD5" i="1" s="1"/>
  <c r="BC5" i="1" a="1"/>
  <c r="BC5" i="1" s="1"/>
  <c r="AC5" i="1" a="1"/>
  <c r="AC5" i="1" s="1"/>
  <c r="AV5" i="1" a="1"/>
  <c r="AV5" i="1" s="1"/>
  <c r="AM5" i="1" a="1"/>
  <c r="AM5" i="1" s="1"/>
  <c r="BB5" i="1" a="1"/>
  <c r="BB5" i="1" s="1"/>
  <c r="AZ5" i="1" a="1"/>
  <c r="AZ5" i="1" s="1"/>
  <c r="AY5" i="1" a="1"/>
  <c r="AY5" i="1" s="1"/>
  <c r="AE5" i="1" a="1"/>
  <c r="AE5" i="1" s="1"/>
  <c r="AG5" i="1" a="1"/>
  <c r="AG5" i="1" s="1"/>
  <c r="AX5" i="1" a="1"/>
  <c r="AX5" i="1" s="1"/>
  <c r="AU5" i="1" a="1"/>
  <c r="AU5" i="1" s="1"/>
  <c r="AT5" i="1" a="1"/>
  <c r="AT5" i="1" s="1"/>
  <c r="BN4" i="1" a="1"/>
  <c r="BN4" i="1" s="1"/>
  <c r="BN5" i="2" s="1"/>
  <c r="BO4" i="1" a="1"/>
  <c r="BO4" i="1" s="1"/>
  <c r="BO5" i="2" s="1"/>
  <c r="O5" i="1" a="1"/>
  <c r="O5" i="1" s="1"/>
  <c r="BJ4" i="1" a="1"/>
  <c r="BJ4" i="1" s="1"/>
  <c r="BJ5" i="2" s="1"/>
  <c r="BP4" i="1" a="1"/>
  <c r="BP4" i="1" s="1"/>
  <c r="Y5" i="1" a="1"/>
  <c r="Y5" i="1" s="1"/>
  <c r="S5" i="1" a="1"/>
  <c r="S5" i="1" s="1"/>
  <c r="I5" i="1" a="1"/>
  <c r="I5" i="1" s="1"/>
  <c r="V5" i="1" a="1"/>
  <c r="V5" i="1" s="1"/>
  <c r="X5" i="1" a="1"/>
  <c r="X5" i="1" s="1"/>
  <c r="W5" i="1" a="1"/>
  <c r="W5" i="1" s="1"/>
  <c r="U5" i="1" a="1"/>
  <c r="U5" i="1" s="1"/>
  <c r="D5" i="1" a="1"/>
  <c r="D5" i="1" s="1"/>
  <c r="T5" i="1" a="1"/>
  <c r="T5" i="1" s="1"/>
  <c r="P5" i="1" a="1"/>
  <c r="P5" i="1" s="1"/>
  <c r="BK4" i="1" a="1"/>
  <c r="BK4" i="1" s="1"/>
  <c r="BK5" i="2" s="1"/>
  <c r="B5" i="1" a="1"/>
  <c r="B5" i="1" s="1"/>
  <c r="K5" i="1" a="1"/>
  <c r="K5" i="1" s="1"/>
  <c r="N5" i="1" a="1"/>
  <c r="N5" i="1" s="1"/>
  <c r="J5" i="1" a="1"/>
  <c r="J5" i="1" s="1"/>
  <c r="Q5" i="1" a="1"/>
  <c r="Q5" i="1" s="1"/>
  <c r="BL4" i="1" a="1"/>
  <c r="BL4" i="1" s="1"/>
  <c r="BL5" i="2" s="1"/>
  <c r="C5" i="1" a="1"/>
  <c r="C5" i="1" s="1"/>
  <c r="R5" i="1" a="1"/>
  <c r="R5" i="1" s="1"/>
  <c r="G5" i="1" a="1"/>
  <c r="G5" i="1" s="1"/>
  <c r="M5" i="1" a="1"/>
  <c r="M5" i="1" s="1"/>
  <c r="F5" i="1" a="1"/>
  <c r="F5" i="1" s="1"/>
  <c r="E5" i="1" a="1"/>
  <c r="E5" i="1" s="1"/>
  <c r="L5" i="1" a="1"/>
  <c r="L5" i="1" s="1"/>
  <c r="H5" i="1" a="1"/>
  <c r="H5" i="1" s="1"/>
  <c r="BM4" i="1" a="1"/>
  <c r="BM4" i="1" s="1"/>
  <c r="BM5" i="2" s="1"/>
  <c r="AP14" i="1" a="1"/>
  <c r="AP14" i="1" s="1"/>
  <c r="AM14" i="1" a="1"/>
  <c r="AM14" i="1" s="1"/>
  <c r="AH14" i="1" a="1"/>
  <c r="AH14" i="1" s="1"/>
  <c r="AF14" i="1" a="1"/>
  <c r="AF14" i="1" s="1"/>
  <c r="AE14" i="1" a="1"/>
  <c r="AE14" i="1" s="1"/>
  <c r="AD14" i="1" a="1"/>
  <c r="AD14" i="1" s="1"/>
  <c r="AT14" i="1" a="1"/>
  <c r="AT14" i="1" s="1"/>
  <c r="AO14" i="1" a="1"/>
  <c r="AO14" i="1" s="1"/>
  <c r="AI14" i="1" a="1"/>
  <c r="AI14" i="1" s="1"/>
  <c r="AJ14" i="1" a="1"/>
  <c r="AJ14" i="1" s="1"/>
  <c r="AQ14" i="1" a="1"/>
  <c r="AQ14" i="1" s="1"/>
  <c r="BI14" i="1" a="1"/>
  <c r="BI14" i="1" s="1"/>
  <c r="BI15" i="2" s="1"/>
  <c r="BH14" i="1" a="1"/>
  <c r="BH14" i="1" s="1"/>
  <c r="BH15" i="2" s="1"/>
  <c r="BF14" i="1" a="1"/>
  <c r="BF14" i="1" s="1"/>
  <c r="BB14" i="1" a="1"/>
  <c r="BB14" i="1" s="1"/>
  <c r="BG14" i="1" a="1"/>
  <c r="BG14" i="1" s="1"/>
  <c r="BG15" i="2" s="1"/>
  <c r="BE14" i="1" a="1"/>
  <c r="BE14" i="1" s="1"/>
  <c r="AL14" i="1" a="1"/>
  <c r="AL14" i="1" s="1"/>
  <c r="BD14" i="1" a="1"/>
  <c r="BD14" i="1" s="1"/>
  <c r="AS14" i="1" a="1"/>
  <c r="AS14" i="1" s="1"/>
  <c r="AN14" i="1" a="1"/>
  <c r="AN14" i="1" s="1"/>
  <c r="AK14" i="1" a="1"/>
  <c r="AK14" i="1" s="1"/>
  <c r="BC14" i="1" a="1"/>
  <c r="BC14" i="1" s="1"/>
  <c r="AG14" i="1" a="1"/>
  <c r="AG14" i="1" s="1"/>
  <c r="BA14" i="1" a="1"/>
  <c r="BA14" i="1" s="1"/>
  <c r="AZ14" i="1" a="1"/>
  <c r="AZ14" i="1" s="1"/>
  <c r="AY14" i="1" a="1"/>
  <c r="AY14" i="1" s="1"/>
  <c r="AW14" i="1" a="1"/>
  <c r="AW14" i="1" s="1"/>
  <c r="AR14" i="1" a="1"/>
  <c r="AR14" i="1" s="1"/>
  <c r="AX14" i="1" a="1"/>
  <c r="AX14" i="1" s="1"/>
  <c r="AV14" i="1" a="1"/>
  <c r="AV14" i="1" s="1"/>
  <c r="AU14" i="1" a="1"/>
  <c r="AU14" i="1" s="1"/>
  <c r="M14" i="1" a="1"/>
  <c r="M14" i="1" s="1"/>
  <c r="P14" i="1" a="1"/>
  <c r="P14" i="1" s="1"/>
  <c r="F14" i="1" a="1"/>
  <c r="F14" i="1" s="1"/>
  <c r="E14" i="1" a="1"/>
  <c r="E14" i="1" s="1"/>
  <c r="BN13" i="1" a="1"/>
  <c r="BN13" i="1" s="1"/>
  <c r="BN14" i="2" s="1"/>
  <c r="BO13" i="1" a="1"/>
  <c r="BO13" i="1" s="1"/>
  <c r="BO14" i="2" s="1"/>
  <c r="D14" i="1" a="1"/>
  <c r="D14" i="1" s="1"/>
  <c r="R14" i="1" a="1"/>
  <c r="R14" i="1" s="1"/>
  <c r="G14" i="1" a="1"/>
  <c r="G14" i="1" s="1"/>
  <c r="B14" i="1" a="1"/>
  <c r="B14" i="1" s="1"/>
  <c r="I14" i="1" a="1"/>
  <c r="I14" i="1" s="1"/>
  <c r="H14" i="1" a="1"/>
  <c r="H14" i="1" s="1"/>
  <c r="Q14" i="1" a="1"/>
  <c r="Q14" i="1" s="1"/>
  <c r="AC14" i="1" a="1"/>
  <c r="AC14" i="1" s="1"/>
  <c r="T14" i="1" a="1"/>
  <c r="T14" i="1" s="1"/>
  <c r="O14" i="1" a="1"/>
  <c r="O14" i="1" s="1"/>
  <c r="N14" i="1" a="1"/>
  <c r="N14" i="1" s="1"/>
  <c r="L14" i="1" a="1"/>
  <c r="L14" i="1" s="1"/>
  <c r="J14" i="1" a="1"/>
  <c r="J14" i="1" s="1"/>
  <c r="C14" i="1" a="1"/>
  <c r="C14" i="1" s="1"/>
  <c r="K14" i="1" a="1"/>
  <c r="K14" i="1" s="1"/>
  <c r="BP13" i="1" a="1"/>
  <c r="BP13" i="1" s="1"/>
  <c r="AB14" i="1" a="1"/>
  <c r="AB14" i="1" s="1"/>
  <c r="AA14" i="1" a="1"/>
  <c r="AA14" i="1" s="1"/>
  <c r="Z14" i="1" a="1"/>
  <c r="Z14" i="1" s="1"/>
  <c r="Y14" i="1" a="1"/>
  <c r="Y14" i="1" s="1"/>
  <c r="X14" i="1" a="1"/>
  <c r="X14" i="1" s="1"/>
  <c r="W14" i="1" a="1"/>
  <c r="W14" i="1" s="1"/>
  <c r="V14" i="1" a="1"/>
  <c r="V14" i="1" s="1"/>
  <c r="U14" i="1" a="1"/>
  <c r="U14" i="1" s="1"/>
  <c r="S14" i="1" a="1"/>
  <c r="S14" i="1" s="1"/>
  <c r="AD23" i="1" a="1"/>
  <c r="AD23" i="1" s="1"/>
  <c r="AC23" i="1" a="1"/>
  <c r="AC23" i="1" s="1"/>
  <c r="AB23" i="1" a="1"/>
  <c r="AB23" i="1" s="1"/>
  <c r="Z23" i="1" a="1"/>
  <c r="Z23" i="1" s="1"/>
  <c r="AA23" i="1" a="1"/>
  <c r="AA23" i="1" s="1"/>
  <c r="AE23" i="1" a="1"/>
  <c r="AE23" i="1" s="1"/>
  <c r="AG23" i="1" a="1"/>
  <c r="AG23" i="1" s="1"/>
  <c r="AF23" i="1" a="1"/>
  <c r="AF23" i="1" s="1"/>
  <c r="X23" i="1" a="1"/>
  <c r="X23" i="1" s="1"/>
  <c r="W23" i="1" a="1"/>
  <c r="W23" i="1" s="1"/>
  <c r="N23" i="1" a="1"/>
  <c r="N23" i="1" s="1"/>
  <c r="L23" i="1" a="1"/>
  <c r="L23" i="1" s="1"/>
  <c r="K23" i="1" a="1"/>
  <c r="K23" i="1" s="1"/>
  <c r="G23" i="1" a="1"/>
  <c r="G23" i="1" s="1"/>
  <c r="I23" i="1" a="1"/>
  <c r="I23" i="1" s="1"/>
  <c r="V23" i="1" a="1"/>
  <c r="V23" i="1" s="1"/>
  <c r="T23" i="1" a="1"/>
  <c r="T23" i="1" s="1"/>
  <c r="B23" i="1" a="1"/>
  <c r="B23" i="1" s="1"/>
  <c r="S23" i="1" a="1"/>
  <c r="S23" i="1" s="1"/>
  <c r="Q23" i="1" a="1"/>
  <c r="Q23" i="1" s="1"/>
  <c r="F23" i="1" a="1"/>
  <c r="F23" i="1" s="1"/>
  <c r="BM22" i="1" a="1"/>
  <c r="BM22" i="1" s="1"/>
  <c r="BM23" i="2" s="1"/>
  <c r="P23" i="1" a="1"/>
  <c r="P23" i="1" s="1"/>
  <c r="J23" i="1" a="1"/>
  <c r="J23" i="1" s="1"/>
  <c r="BP22" i="1" a="1"/>
  <c r="BP22" i="1" s="1"/>
  <c r="BL22" i="1" a="1"/>
  <c r="BL22" i="1" s="1"/>
  <c r="BL23" i="2" s="1"/>
  <c r="BO22" i="1" a="1"/>
  <c r="BO22" i="1" s="1"/>
  <c r="BO23" i="2" s="1"/>
  <c r="O23" i="1" a="1"/>
  <c r="O23" i="1" s="1"/>
  <c r="BJ22" i="1" a="1"/>
  <c r="BJ22" i="1" s="1"/>
  <c r="BJ23" i="2" s="1"/>
  <c r="BN22" i="1" a="1"/>
  <c r="BN22" i="1" s="1"/>
  <c r="BN23" i="2" s="1"/>
  <c r="BK22" i="1" a="1"/>
  <c r="BK22" i="1" s="1"/>
  <c r="BK23" i="2" s="1"/>
  <c r="M23" i="1" a="1"/>
  <c r="M23" i="1" s="1"/>
  <c r="H23" i="1" a="1"/>
  <c r="H23" i="1" s="1"/>
  <c r="E23" i="1" a="1"/>
  <c r="E23" i="1" s="1"/>
  <c r="D23" i="1" a="1"/>
  <c r="D23" i="1" s="1"/>
  <c r="Y23" i="1" a="1"/>
  <c r="Y23" i="1" s="1"/>
  <c r="R23" i="1" a="1"/>
  <c r="R23" i="1" s="1"/>
  <c r="C23" i="1" a="1"/>
  <c r="C23" i="1" s="1"/>
  <c r="U23" i="1" a="1"/>
  <c r="U23" i="1" s="1"/>
  <c r="AY22" i="1" a="1"/>
  <c r="AY22" i="1" s="1"/>
  <c r="AQ22" i="1" a="1"/>
  <c r="AQ22" i="1" s="1"/>
  <c r="AW22" i="1" a="1"/>
  <c r="AW22" i="1" s="1"/>
  <c r="AR22" i="1" a="1"/>
  <c r="AR22" i="1" s="1"/>
  <c r="AN22" i="1" a="1"/>
  <c r="AN22" i="1" s="1"/>
  <c r="AS22" i="1" a="1"/>
  <c r="AS22" i="1" s="1"/>
  <c r="AF22" i="1" a="1"/>
  <c r="AF22" i="1" s="1"/>
  <c r="AP22" i="1" a="1"/>
  <c r="AP22" i="1" s="1"/>
  <c r="AI22" i="1" a="1"/>
  <c r="AI22" i="1" s="1"/>
  <c r="AO22" i="1" a="1"/>
  <c r="AO22" i="1" s="1"/>
  <c r="AM22" i="1" a="1"/>
  <c r="AM22" i="1" s="1"/>
  <c r="BI22" i="1" a="1"/>
  <c r="BI22" i="1" s="1"/>
  <c r="BI23" i="2" s="1"/>
  <c r="AT22" i="1" a="1"/>
  <c r="AT22" i="1" s="1"/>
  <c r="AL22" i="1" a="1"/>
  <c r="AL22" i="1" s="1"/>
  <c r="BH22" i="1" a="1"/>
  <c r="BH22" i="1" s="1"/>
  <c r="BH23" i="2" s="1"/>
  <c r="BG22" i="1" a="1"/>
  <c r="BG22" i="1" s="1"/>
  <c r="BG23" i="2" s="1"/>
  <c r="AV22" i="1" a="1"/>
  <c r="AV22" i="1" s="1"/>
  <c r="AU22" i="1" a="1"/>
  <c r="AU22" i="1" s="1"/>
  <c r="AZ22" i="1" a="1"/>
  <c r="AZ22" i="1" s="1"/>
  <c r="BD22" i="1" a="1"/>
  <c r="BD22" i="1" s="1"/>
  <c r="AX22" i="1" a="1"/>
  <c r="AX22" i="1" s="1"/>
  <c r="AE22" i="1" a="1"/>
  <c r="AE22" i="1" s="1"/>
  <c r="AD22" i="1" a="1"/>
  <c r="AD22" i="1" s="1"/>
  <c r="AG22" i="1" a="1"/>
  <c r="AG22" i="1" s="1"/>
  <c r="BF22" i="1" a="1"/>
  <c r="BF22" i="1" s="1"/>
  <c r="BE22" i="1" a="1"/>
  <c r="BE22" i="1" s="1"/>
  <c r="BB22" i="1" a="1"/>
  <c r="BB22" i="1" s="1"/>
  <c r="AJ22" i="1" a="1"/>
  <c r="AJ22" i="1" s="1"/>
  <c r="AH22" i="1" a="1"/>
  <c r="AH22" i="1" s="1"/>
  <c r="BC22" i="1" a="1"/>
  <c r="BC22" i="1" s="1"/>
  <c r="AK22" i="1" a="1"/>
  <c r="AK22" i="1" s="1"/>
  <c r="BA22" i="1" a="1"/>
  <c r="BA22" i="1" s="1"/>
  <c r="BN21" i="1" a="1"/>
  <c r="BN21" i="1" s="1"/>
  <c r="BN22" i="2" s="1"/>
  <c r="Y22" i="1" a="1"/>
  <c r="Y22" i="1" s="1"/>
  <c r="Z22" i="1" a="1"/>
  <c r="Z22" i="1" s="1"/>
  <c r="AB22" i="1" a="1"/>
  <c r="AB22" i="1" s="1"/>
  <c r="BP21" i="1" a="1"/>
  <c r="BP21" i="1" s="1"/>
  <c r="Q22" i="1" a="1"/>
  <c r="Q22" i="1" s="1"/>
  <c r="S22" i="1" a="1"/>
  <c r="S22" i="1" s="1"/>
  <c r="X22" i="1" a="1"/>
  <c r="X22" i="1" s="1"/>
  <c r="U22" i="1" a="1"/>
  <c r="U22" i="1" s="1"/>
  <c r="L22" i="1" a="1"/>
  <c r="L22" i="1" s="1"/>
  <c r="T22" i="1" a="1"/>
  <c r="T22" i="1" s="1"/>
  <c r="P22" i="1" a="1"/>
  <c r="P22" i="1" s="1"/>
  <c r="G22" i="1" a="1"/>
  <c r="G22" i="1" s="1"/>
  <c r="BO21" i="1" a="1"/>
  <c r="BO21" i="1" s="1"/>
  <c r="BO22" i="2" s="1"/>
  <c r="C22" i="1" a="1"/>
  <c r="C22" i="1" s="1"/>
  <c r="B22" i="1" a="1"/>
  <c r="B22" i="1" s="1"/>
  <c r="J22" i="1" a="1"/>
  <c r="J22" i="1" s="1"/>
  <c r="K22" i="1" a="1"/>
  <c r="K22" i="1" s="1"/>
  <c r="F22" i="1" a="1"/>
  <c r="F22" i="1" s="1"/>
  <c r="I22" i="1" a="1"/>
  <c r="I22" i="1" s="1"/>
  <c r="W22" i="1" a="1"/>
  <c r="W22" i="1" s="1"/>
  <c r="D22" i="1" a="1"/>
  <c r="D22" i="1" s="1"/>
  <c r="H22" i="1" a="1"/>
  <c r="H22" i="1" s="1"/>
  <c r="E22" i="1" a="1"/>
  <c r="E22" i="1" s="1"/>
  <c r="R22" i="1" a="1"/>
  <c r="R22" i="1" s="1"/>
  <c r="O22" i="1" a="1"/>
  <c r="O22" i="1" s="1"/>
  <c r="N22" i="1" a="1"/>
  <c r="N22" i="1" s="1"/>
  <c r="AA22" i="1" a="1"/>
  <c r="AA22" i="1" s="1"/>
  <c r="AC22" i="1" a="1"/>
  <c r="AC22" i="1" s="1"/>
  <c r="M22" i="1" a="1"/>
  <c r="M22" i="1" s="1"/>
  <c r="V22" i="1" a="1"/>
  <c r="V22" i="1" s="1"/>
  <c r="AW21" i="1" a="1"/>
  <c r="AW21" i="1" s="1"/>
  <c r="AM21" i="1" a="1"/>
  <c r="AM21" i="1" s="1"/>
  <c r="BA21" i="1" a="1"/>
  <c r="BA21" i="1" s="1"/>
  <c r="AQ21" i="1" a="1"/>
  <c r="AQ21" i="1" s="1"/>
  <c r="AU21" i="1" a="1"/>
  <c r="AU21" i="1" s="1"/>
  <c r="AP21" i="1" a="1"/>
  <c r="AP21" i="1" s="1"/>
  <c r="BG21" i="1" a="1"/>
  <c r="BG21" i="1" s="1"/>
  <c r="BG22" i="2" s="1"/>
  <c r="AS21" i="1" a="1"/>
  <c r="AS21" i="1" s="1"/>
  <c r="BI21" i="1" a="1"/>
  <c r="BI21" i="1" s="1"/>
  <c r="BI22" i="2" s="1"/>
  <c r="BK21" i="1" a="1"/>
  <c r="BK21" i="1" s="1"/>
  <c r="BK22" i="2" s="1"/>
  <c r="AX21" i="1" a="1"/>
  <c r="AX21" i="1" s="1"/>
  <c r="AI21" i="1" a="1"/>
  <c r="AI21" i="1" s="1"/>
  <c r="AH21" i="1" a="1"/>
  <c r="AH21" i="1" s="1"/>
  <c r="AV21" i="1" a="1"/>
  <c r="AV21" i="1" s="1"/>
  <c r="AT21" i="1" a="1"/>
  <c r="AT21" i="1" s="1"/>
  <c r="BE21" i="1" a="1"/>
  <c r="BE21" i="1" s="1"/>
  <c r="AY21" i="1" a="1"/>
  <c r="AY21" i="1" s="1"/>
  <c r="AN21" i="1" a="1"/>
  <c r="AN21" i="1" s="1"/>
  <c r="AL21" i="1" a="1"/>
  <c r="AL21" i="1" s="1"/>
  <c r="AJ21" i="1" a="1"/>
  <c r="AJ21" i="1" s="1"/>
  <c r="BC21" i="1" a="1"/>
  <c r="BC21" i="1" s="1"/>
  <c r="AO21" i="1" a="1"/>
  <c r="AO21" i="1" s="1"/>
  <c r="AK21" i="1" a="1"/>
  <c r="AK21" i="1" s="1"/>
  <c r="BL21" i="1" a="1"/>
  <c r="BL21" i="1" s="1"/>
  <c r="BL22" i="2" s="1"/>
  <c r="BF21" i="1" a="1"/>
  <c r="BF21" i="1" s="1"/>
  <c r="BM21" i="1" a="1"/>
  <c r="BM21" i="1" s="1"/>
  <c r="BM22" i="2" s="1"/>
  <c r="BD21" i="1" a="1"/>
  <c r="BD21" i="1" s="1"/>
  <c r="BJ21" i="1" a="1"/>
  <c r="BJ21" i="1" s="1"/>
  <c r="BJ22" i="2" s="1"/>
  <c r="BB21" i="1" a="1"/>
  <c r="BB21" i="1" s="1"/>
  <c r="BH21" i="1" a="1"/>
  <c r="BH21" i="1" s="1"/>
  <c r="BH22" i="2" s="1"/>
  <c r="AR21" i="1" a="1"/>
  <c r="AR21" i="1" s="1"/>
  <c r="AZ21" i="1" a="1"/>
  <c r="AZ21" i="1" s="1"/>
  <c r="V21" i="1" a="1"/>
  <c r="V21" i="1" s="1"/>
  <c r="O21" i="1" a="1"/>
  <c r="O21" i="1" s="1"/>
  <c r="T21" i="1" a="1"/>
  <c r="T21" i="1" s="1"/>
  <c r="R21" i="1" a="1"/>
  <c r="R21" i="1" s="1"/>
  <c r="L21" i="1" a="1"/>
  <c r="L21" i="1" s="1"/>
  <c r="P21" i="1" a="1"/>
  <c r="P21" i="1" s="1"/>
  <c r="D21" i="1" a="1"/>
  <c r="D21" i="1" s="1"/>
  <c r="N21" i="1" a="1"/>
  <c r="N21" i="1" s="1"/>
  <c r="G21" i="1" a="1"/>
  <c r="G21" i="1" s="1"/>
  <c r="M21" i="1" a="1"/>
  <c r="M21" i="1" s="1"/>
  <c r="K21" i="1" a="1"/>
  <c r="K21" i="1" s="1"/>
  <c r="AG21" i="1" a="1"/>
  <c r="AG21" i="1" s="1"/>
  <c r="W21" i="1" a="1"/>
  <c r="W21" i="1" s="1"/>
  <c r="J21" i="1" a="1"/>
  <c r="J21" i="1" s="1"/>
  <c r="S21" i="1" a="1"/>
  <c r="S21" i="1" s="1"/>
  <c r="AF21" i="1" a="1"/>
  <c r="AF21" i="1" s="1"/>
  <c r="AC21" i="1" a="1"/>
  <c r="AC21" i="1" s="1"/>
  <c r="Z21" i="1" a="1"/>
  <c r="Z21" i="1" s="1"/>
  <c r="Q21" i="1" a="1"/>
  <c r="Q21" i="1" s="1"/>
  <c r="Y21" i="1" a="1"/>
  <c r="Y21" i="1" s="1"/>
  <c r="U21" i="1" a="1"/>
  <c r="U21" i="1" s="1"/>
  <c r="C21" i="1" a="1"/>
  <c r="C21" i="1" s="1"/>
  <c r="B21" i="1" a="1"/>
  <c r="B21" i="1" s="1"/>
  <c r="E21" i="1" a="1"/>
  <c r="E21" i="1" s="1"/>
  <c r="AE21" i="1" a="1"/>
  <c r="AE21" i="1" s="1"/>
  <c r="AD21" i="1" a="1"/>
  <c r="AD21" i="1" s="1"/>
  <c r="AB21" i="1" a="1"/>
  <c r="AB21" i="1" s="1"/>
  <c r="H21" i="1" a="1"/>
  <c r="H21" i="1" s="1"/>
  <c r="F21" i="1" a="1"/>
  <c r="F21" i="1" s="1"/>
  <c r="AA21" i="1" a="1"/>
  <c r="AA21" i="1" s="1"/>
  <c r="I21" i="1" a="1"/>
  <c r="I21" i="1" s="1"/>
  <c r="X21" i="1" a="1"/>
  <c r="X21" i="1" s="1"/>
  <c r="AS20" i="1" a="1"/>
  <c r="AS20" i="1" s="1"/>
  <c r="AO20" i="1" a="1"/>
  <c r="AO20" i="1" s="1"/>
  <c r="BE20" i="1" a="1"/>
  <c r="BE20" i="1" s="1"/>
  <c r="BD20" i="1" a="1"/>
  <c r="BD20" i="1" s="1"/>
  <c r="AU20" i="1" a="1"/>
  <c r="AU20" i="1" s="1"/>
  <c r="AR20" i="1" a="1"/>
  <c r="AR20" i="1" s="1"/>
  <c r="AM20" i="1" a="1"/>
  <c r="AM20" i="1" s="1"/>
  <c r="AL20" i="1" a="1"/>
  <c r="AL20" i="1" s="1"/>
  <c r="AN20" i="1" a="1"/>
  <c r="AN20" i="1" s="1"/>
  <c r="AW20" i="1" a="1"/>
  <c r="AW20" i="1" s="1"/>
  <c r="BC20" i="1" a="1"/>
  <c r="BC20" i="1" s="1"/>
  <c r="AY20" i="1" a="1"/>
  <c r="AY20" i="1" s="1"/>
  <c r="BA20" i="1" a="1"/>
  <c r="BA20" i="1" s="1"/>
  <c r="AT20" i="1" a="1"/>
  <c r="AT20" i="1" s="1"/>
  <c r="AX20" i="1" a="1"/>
  <c r="AX20" i="1" s="1"/>
  <c r="BJ20" i="1" a="1"/>
  <c r="BJ20" i="1" s="1"/>
  <c r="BJ21" i="2" s="1"/>
  <c r="AZ20" i="1" a="1"/>
  <c r="AZ20" i="1" s="1"/>
  <c r="BB20" i="1" a="1"/>
  <c r="BB20" i="1" s="1"/>
  <c r="AP20" i="1" a="1"/>
  <c r="AP20" i="1" s="1"/>
  <c r="BP20" i="1" a="1"/>
  <c r="BP20" i="1" s="1"/>
  <c r="BL20" i="1" a="1"/>
  <c r="BL20" i="1" s="1"/>
  <c r="BL21" i="2" s="1"/>
  <c r="AV20" i="1" a="1"/>
  <c r="AV20" i="1" s="1"/>
  <c r="BF20" i="1" a="1"/>
  <c r="BF20" i="1" s="1"/>
  <c r="AQ20" i="1" a="1"/>
  <c r="AQ20" i="1" s="1"/>
  <c r="BK20" i="1" a="1"/>
  <c r="BK20" i="1" s="1"/>
  <c r="BK21" i="2" s="1"/>
  <c r="BO20" i="1" a="1"/>
  <c r="BO20" i="1" s="1"/>
  <c r="BO21" i="2" s="1"/>
  <c r="BN20" i="1" a="1"/>
  <c r="BN20" i="1" s="1"/>
  <c r="BN21" i="2" s="1"/>
  <c r="BG20" i="1" a="1"/>
  <c r="BG20" i="1" s="1"/>
  <c r="BG21" i="2" s="1"/>
  <c r="BM20" i="1" a="1"/>
  <c r="BM20" i="1" s="1"/>
  <c r="BM21" i="2" s="1"/>
  <c r="BI20" i="1" a="1"/>
  <c r="BI20" i="1" s="1"/>
  <c r="BI21" i="2" s="1"/>
  <c r="BH20" i="1" a="1"/>
  <c r="BH20" i="1" s="1"/>
  <c r="BH21" i="2" s="1"/>
  <c r="V20" i="1" a="1"/>
  <c r="V20" i="1" s="1"/>
  <c r="M20" i="1" a="1"/>
  <c r="M20" i="1" s="1"/>
  <c r="I20" i="1" a="1"/>
  <c r="I20" i="1" s="1"/>
  <c r="O20" i="1" a="1"/>
  <c r="O20" i="1" s="1"/>
  <c r="AK20" i="1" a="1"/>
  <c r="AK20" i="1" s="1"/>
  <c r="G20" i="1" a="1"/>
  <c r="G20" i="1" s="1"/>
  <c r="AJ20" i="1" a="1"/>
  <c r="AJ20" i="1" s="1"/>
  <c r="AH20" i="1" a="1"/>
  <c r="AH20" i="1" s="1"/>
  <c r="T20" i="1" a="1"/>
  <c r="T20" i="1" s="1"/>
  <c r="U20" i="1" a="1"/>
  <c r="U20" i="1" s="1"/>
  <c r="AA20" i="1" a="1"/>
  <c r="AA20" i="1" s="1"/>
  <c r="K20" i="1" a="1"/>
  <c r="K20" i="1" s="1"/>
  <c r="Y20" i="1" a="1"/>
  <c r="Y20" i="1" s="1"/>
  <c r="R20" i="1" a="1"/>
  <c r="R20" i="1" s="1"/>
  <c r="P20" i="1" a="1"/>
  <c r="P20" i="1" s="1"/>
  <c r="N20" i="1" a="1"/>
  <c r="N20" i="1" s="1"/>
  <c r="F20" i="1" a="1"/>
  <c r="F20" i="1" s="1"/>
  <c r="L20" i="1" a="1"/>
  <c r="L20" i="1" s="1"/>
  <c r="J20" i="1" a="1"/>
  <c r="J20" i="1" s="1"/>
  <c r="S20" i="1" a="1"/>
  <c r="S20" i="1" s="1"/>
  <c r="AC20" i="1" a="1"/>
  <c r="AC20" i="1" s="1"/>
  <c r="H20" i="1" a="1"/>
  <c r="H20" i="1" s="1"/>
  <c r="W20" i="1" a="1"/>
  <c r="W20" i="1" s="1"/>
  <c r="Z20" i="1" a="1"/>
  <c r="Z20" i="1" s="1"/>
  <c r="AE20" i="1" a="1"/>
  <c r="AE20" i="1" s="1"/>
  <c r="AI20" i="1" a="1"/>
  <c r="AI20" i="1" s="1"/>
  <c r="AG20" i="1" a="1"/>
  <c r="AG20" i="1" s="1"/>
  <c r="AF20" i="1" a="1"/>
  <c r="AF20" i="1" s="1"/>
  <c r="AD20" i="1" a="1"/>
  <c r="AD20" i="1" s="1"/>
  <c r="AB20" i="1" a="1"/>
  <c r="AB20" i="1" s="1"/>
  <c r="X20" i="1" a="1"/>
  <c r="X20" i="1" s="1"/>
  <c r="Q20" i="1" a="1"/>
  <c r="Q20" i="1" s="1"/>
  <c r="AV19" i="1" a="1"/>
  <c r="AV19" i="1" s="1"/>
  <c r="AY19" i="1" a="1"/>
  <c r="AY19" i="1" s="1"/>
  <c r="BN19" i="1" a="1"/>
  <c r="BN19" i="1" s="1"/>
  <c r="BN20" i="2" s="1"/>
  <c r="BB19" i="1" a="1"/>
  <c r="BB19" i="1" s="1"/>
  <c r="AR19" i="1" a="1"/>
  <c r="AR19" i="1" s="1"/>
  <c r="AT19" i="1" a="1"/>
  <c r="AT19" i="1" s="1"/>
  <c r="BF19" i="1" a="1"/>
  <c r="BF19" i="1" s="1"/>
  <c r="BO19" i="1" a="1"/>
  <c r="BO19" i="1" s="1"/>
  <c r="BO20" i="2" s="1"/>
  <c r="BI19" i="1" a="1"/>
  <c r="BI19" i="1" s="1"/>
  <c r="BI20" i="2" s="1"/>
  <c r="AU19" i="1" a="1"/>
  <c r="AU19" i="1" s="1"/>
  <c r="BM19" i="1" a="1"/>
  <c r="BM19" i="1" s="1"/>
  <c r="BM20" i="2" s="1"/>
  <c r="E20" i="1" a="1"/>
  <c r="E20" i="1" s="1"/>
  <c r="D20" i="1" a="1"/>
  <c r="D20" i="1" s="1"/>
  <c r="BL19" i="1" a="1"/>
  <c r="BL19" i="1" s="1"/>
  <c r="BL20" i="2" s="1"/>
  <c r="C20" i="1" a="1"/>
  <c r="C20" i="1" s="1"/>
  <c r="BE19" i="1" a="1"/>
  <c r="BE19" i="1" s="1"/>
  <c r="BC19" i="1" a="1"/>
  <c r="BC19" i="1" s="1"/>
  <c r="AX19" i="1" a="1"/>
  <c r="AX19" i="1" s="1"/>
  <c r="AP19" i="1" a="1"/>
  <c r="AP19" i="1" s="1"/>
  <c r="AW19" i="1" a="1"/>
  <c r="AW19" i="1" s="1"/>
  <c r="AQ19" i="1" a="1"/>
  <c r="AQ19" i="1" s="1"/>
  <c r="BD19" i="1" a="1"/>
  <c r="BD19" i="1" s="1"/>
  <c r="AZ19" i="1" a="1"/>
  <c r="AZ19" i="1" s="1"/>
  <c r="BG19" i="1" a="1"/>
  <c r="BG19" i="1" s="1"/>
  <c r="BG20" i="2" s="1"/>
  <c r="B20" i="1" a="1"/>
  <c r="B20" i="1" s="1"/>
  <c r="BJ19" i="1" a="1"/>
  <c r="BJ19" i="1" s="1"/>
  <c r="BJ20" i="2" s="1"/>
  <c r="BH19" i="1" a="1"/>
  <c r="BH19" i="1" s="1"/>
  <c r="BH20" i="2" s="1"/>
  <c r="BA19" i="1" a="1"/>
  <c r="BA19" i="1" s="1"/>
  <c r="BP19" i="1" a="1"/>
  <c r="BP19" i="1" s="1"/>
  <c r="BK19" i="1" a="1"/>
  <c r="BK19" i="1" s="1"/>
  <c r="BK20" i="2" s="1"/>
  <c r="AS19" i="1" a="1"/>
  <c r="AS19" i="1" s="1"/>
  <c r="L19" i="1" a="1"/>
  <c r="L19" i="1" s="1"/>
  <c r="AF19" i="1" a="1"/>
  <c r="AF19" i="1" s="1"/>
  <c r="P19" i="1" a="1"/>
  <c r="P19" i="1" s="1"/>
  <c r="AD19" i="1" a="1"/>
  <c r="AD19" i="1" s="1"/>
  <c r="T19" i="1" a="1"/>
  <c r="T19" i="1" s="1"/>
  <c r="S19" i="1" a="1"/>
  <c r="S19" i="1" s="1"/>
  <c r="O19" i="1" a="1"/>
  <c r="O19" i="1" s="1"/>
  <c r="AA19" i="1" a="1"/>
  <c r="AA19" i="1" s="1"/>
  <c r="V19" i="1" a="1"/>
  <c r="V19" i="1" s="1"/>
  <c r="R19" i="1" a="1"/>
  <c r="R19" i="1" s="1"/>
  <c r="J19" i="1" a="1"/>
  <c r="J19" i="1" s="1"/>
  <c r="Z19" i="1" a="1"/>
  <c r="Z19" i="1" s="1"/>
  <c r="W19" i="1" a="1"/>
  <c r="W19" i="1" s="1"/>
  <c r="M19" i="1" a="1"/>
  <c r="M19" i="1" s="1"/>
  <c r="AG19" i="1" a="1"/>
  <c r="AG19" i="1" s="1"/>
  <c r="AE19" i="1" a="1"/>
  <c r="AE19" i="1" s="1"/>
  <c r="Q19" i="1" a="1"/>
  <c r="Q19" i="1" s="1"/>
  <c r="AC19" i="1" a="1"/>
  <c r="AC19" i="1" s="1"/>
  <c r="U19" i="1" a="1"/>
  <c r="U19" i="1" s="1"/>
  <c r="Y19" i="1" a="1"/>
  <c r="Y19" i="1" s="1"/>
  <c r="AI19" i="1" a="1"/>
  <c r="AI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K19" i="1" a="1"/>
  <c r="K19" i="1" s="1"/>
  <c r="AJ19" i="1" a="1"/>
  <c r="AJ19" i="1" s="1"/>
  <c r="AH19" i="1" a="1"/>
  <c r="AH19" i="1" s="1"/>
  <c r="AB19" i="1" a="1"/>
  <c r="AB19" i="1" s="1"/>
  <c r="X19" i="1" a="1"/>
  <c r="X19" i="1" s="1"/>
  <c r="N19" i="1" a="1"/>
  <c r="N19" i="1" s="1"/>
  <c r="H19" i="1" a="1"/>
  <c r="H19" i="1" s="1"/>
  <c r="E19" i="1" a="1"/>
  <c r="E19" i="1" s="1"/>
  <c r="C19" i="1" a="1"/>
  <c r="C19" i="1" s="1"/>
  <c r="BH18" i="1" a="1"/>
  <c r="BH18" i="1" s="1"/>
  <c r="BH19" i="2" s="1"/>
  <c r="BE18" i="1" a="1"/>
  <c r="BE18" i="1" s="1"/>
  <c r="BA18" i="1" a="1"/>
  <c r="BA18" i="1" s="1"/>
  <c r="BF18" i="1" a="1"/>
  <c r="BF18" i="1" s="1"/>
  <c r="D19" i="1" a="1"/>
  <c r="D19" i="1" s="1"/>
  <c r="B19" i="1" a="1"/>
  <c r="B19" i="1" s="1"/>
  <c r="AV18" i="1" a="1"/>
  <c r="AV18" i="1" s="1"/>
  <c r="BN18" i="1" a="1"/>
  <c r="BN18" i="1" s="1"/>
  <c r="BN19" i="2" s="1"/>
  <c r="AZ18" i="1" a="1"/>
  <c r="AZ18" i="1" s="1"/>
  <c r="BM18" i="1" a="1"/>
  <c r="BM18" i="1" s="1"/>
  <c r="BM19" i="2" s="1"/>
  <c r="BP18" i="1" a="1"/>
  <c r="BP18" i="1" s="1"/>
  <c r="BD18" i="1" a="1"/>
  <c r="BD18" i="1" s="1"/>
  <c r="AT18" i="1" a="1"/>
  <c r="AT18" i="1" s="1"/>
  <c r="AU18" i="1" a="1"/>
  <c r="AU18" i="1" s="1"/>
  <c r="G19" i="1" a="1"/>
  <c r="G19" i="1" s="1"/>
  <c r="F19" i="1" a="1"/>
  <c r="F19" i="1" s="1"/>
  <c r="BC18" i="1" a="1"/>
  <c r="BC18" i="1" s="1"/>
  <c r="BK18" i="1" a="1"/>
  <c r="BK18" i="1" s="1"/>
  <c r="BK19" i="2" s="1"/>
  <c r="BJ18" i="1" a="1"/>
  <c r="BJ18" i="1" s="1"/>
  <c r="BJ19" i="2" s="1"/>
  <c r="BI18" i="1" a="1"/>
  <c r="BI18" i="1" s="1"/>
  <c r="BI19" i="2" s="1"/>
  <c r="BG18" i="1" a="1"/>
  <c r="BG18" i="1" s="1"/>
  <c r="BG19" i="2" s="1"/>
  <c r="BB18" i="1" a="1"/>
  <c r="BB18" i="1" s="1"/>
  <c r="AY18" i="1" a="1"/>
  <c r="AY18" i="1" s="1"/>
  <c r="AX18" i="1" a="1"/>
  <c r="AX18" i="1" s="1"/>
  <c r="I19" i="1" a="1"/>
  <c r="I19" i="1" s="1"/>
  <c r="BL18" i="1" a="1"/>
  <c r="BL18" i="1" s="1"/>
  <c r="BL19" i="2" s="1"/>
  <c r="AW18" i="1" a="1"/>
  <c r="AW18" i="1" s="1"/>
  <c r="BO18" i="1" a="1"/>
  <c r="BO18" i="1" s="1"/>
  <c r="BO19" i="2" s="1"/>
  <c r="AG18" i="1" a="1"/>
  <c r="AG18" i="1" s="1"/>
  <c r="AE18" i="1" a="1"/>
  <c r="AE18" i="1" s="1"/>
  <c r="V18" i="1" a="1"/>
  <c r="V18" i="1" s="1"/>
  <c r="X18" i="1" a="1"/>
  <c r="X18" i="1" s="1"/>
  <c r="AD18" i="1" a="1"/>
  <c r="AD18" i="1" s="1"/>
  <c r="AC18" i="1" a="1"/>
  <c r="AC18" i="1" s="1"/>
  <c r="AB18" i="1" a="1"/>
  <c r="AB18" i="1" s="1"/>
  <c r="AA18" i="1" a="1"/>
  <c r="AA18" i="1" s="1"/>
  <c r="Y18" i="1" a="1"/>
  <c r="Y18" i="1" s="1"/>
  <c r="W18" i="1" a="1"/>
  <c r="W18" i="1" s="1"/>
  <c r="T18" i="1" a="1"/>
  <c r="T18" i="1" s="1"/>
  <c r="U18" i="1" a="1"/>
  <c r="U18" i="1" s="1"/>
  <c r="Q18" i="1" a="1"/>
  <c r="Q18" i="1" s="1"/>
  <c r="P18" i="1" a="1"/>
  <c r="P18" i="1" s="1"/>
  <c r="AM18" i="1" a="1"/>
  <c r="AM18" i="1" s="1"/>
  <c r="AL18" i="1" a="1"/>
  <c r="AL18" i="1" s="1"/>
  <c r="S18" i="1" a="1"/>
  <c r="S18" i="1" s="1"/>
  <c r="AS18" i="1" a="1"/>
  <c r="AS18" i="1" s="1"/>
  <c r="AP18" i="1" a="1"/>
  <c r="AP18" i="1" s="1"/>
  <c r="AR18" i="1" a="1"/>
  <c r="AR18" i="1" s="1"/>
  <c r="AO18" i="1" a="1"/>
  <c r="AO18" i="1" s="1"/>
  <c r="AN18" i="1" a="1"/>
  <c r="AN18" i="1" s="1"/>
  <c r="N18" i="1" a="1"/>
  <c r="N18" i="1" s="1"/>
  <c r="AF18" i="1" a="1"/>
  <c r="AF18" i="1" s="1"/>
  <c r="AQ18" i="1" a="1"/>
  <c r="AQ18" i="1" s="1"/>
  <c r="AJ18" i="1" a="1"/>
  <c r="AJ18" i="1" s="1"/>
  <c r="AK18" i="1" a="1"/>
  <c r="AK18" i="1" s="1"/>
  <c r="AI18" i="1" a="1"/>
  <c r="AI18" i="1" s="1"/>
  <c r="Z18" i="1" a="1"/>
  <c r="Z18" i="1" s="1"/>
  <c r="AH18" i="1" a="1"/>
  <c r="AH18" i="1" s="1"/>
  <c r="O18" i="1" a="1"/>
  <c r="O18" i="1" s="1"/>
  <c r="R18" i="1" a="1"/>
  <c r="R18" i="1" s="1"/>
  <c r="BK17" i="1" a="1"/>
  <c r="BK17" i="1" s="1"/>
  <c r="BK18" i="2" s="1"/>
  <c r="BN17" i="1" a="1"/>
  <c r="BN17" i="1" s="1"/>
  <c r="BN18" i="2" s="1"/>
  <c r="D18" i="1" a="1"/>
  <c r="D18" i="1" s="1"/>
  <c r="BG17" i="1" a="1"/>
  <c r="BG17" i="1" s="1"/>
  <c r="BG18" i="2" s="1"/>
  <c r="AY17" i="1" a="1"/>
  <c r="AY17" i="1" s="1"/>
  <c r="BI17" i="1" a="1"/>
  <c r="BI17" i="1" s="1"/>
  <c r="BI18" i="2" s="1"/>
  <c r="I18" i="1" a="1"/>
  <c r="I18" i="1" s="1"/>
  <c r="AZ17" i="1" a="1"/>
  <c r="AZ17" i="1" s="1"/>
  <c r="BJ17" i="1" a="1"/>
  <c r="BJ17" i="1" s="1"/>
  <c r="BJ18" i="2" s="1"/>
  <c r="AX17" i="1" a="1"/>
  <c r="AX17" i="1" s="1"/>
  <c r="M18" i="1" a="1"/>
  <c r="M18" i="1" s="1"/>
  <c r="C18" i="1" a="1"/>
  <c r="C18" i="1" s="1"/>
  <c r="BD17" i="1" a="1"/>
  <c r="BD17" i="1" s="1"/>
  <c r="G18" i="1" a="1"/>
  <c r="G18" i="1" s="1"/>
  <c r="F18" i="1" a="1"/>
  <c r="F18" i="1" s="1"/>
  <c r="BM17" i="1" a="1"/>
  <c r="BM17" i="1" s="1"/>
  <c r="BM18" i="2" s="1"/>
  <c r="BL17" i="1" a="1"/>
  <c r="BL17" i="1" s="1"/>
  <c r="BL18" i="2" s="1"/>
  <c r="BC17" i="1" a="1"/>
  <c r="BC17" i="1" s="1"/>
  <c r="BE17" i="1" a="1"/>
  <c r="BE17" i="1" s="1"/>
  <c r="BF17" i="1" a="1"/>
  <c r="BF17" i="1" s="1"/>
  <c r="BA17" i="1" a="1"/>
  <c r="BA17" i="1" s="1"/>
  <c r="L18" i="1" a="1"/>
  <c r="L18" i="1" s="1"/>
  <c r="BO17" i="1" a="1"/>
  <c r="BO17" i="1" s="1"/>
  <c r="BO18" i="2" s="1"/>
  <c r="J18" i="1" a="1"/>
  <c r="J18" i="1" s="1"/>
  <c r="E18" i="1" a="1"/>
  <c r="E18" i="1" s="1"/>
  <c r="BB17" i="1" a="1"/>
  <c r="BB17" i="1" s="1"/>
  <c r="B18" i="1" a="1"/>
  <c r="B18" i="1" s="1"/>
  <c r="BP17" i="1" a="1"/>
  <c r="BP17" i="1" s="1"/>
  <c r="K18" i="1" a="1"/>
  <c r="K18" i="1" s="1"/>
  <c r="H18" i="1" a="1"/>
  <c r="H18" i="1" s="1"/>
  <c r="BH17" i="1" a="1"/>
  <c r="BH17" i="1" s="1"/>
  <c r="BH18" i="2" s="1"/>
  <c r="AB17" i="1" a="1"/>
  <c r="AB17" i="1" s="1"/>
  <c r="AI17" i="1" a="1"/>
  <c r="AI17" i="1" s="1"/>
  <c r="X17" i="1" a="1"/>
  <c r="X17" i="1" s="1"/>
  <c r="AH17" i="1" a="1"/>
  <c r="AH17" i="1" s="1"/>
  <c r="Y17" i="1" a="1"/>
  <c r="Y17" i="1" s="1"/>
  <c r="AE17" i="1" a="1"/>
  <c r="AE17" i="1" s="1"/>
  <c r="R17" i="1" a="1"/>
  <c r="R17" i="1" s="1"/>
  <c r="AG17" i="1" a="1"/>
  <c r="AG17" i="1" s="1"/>
  <c r="AF17" i="1" a="1"/>
  <c r="AF17" i="1" s="1"/>
  <c r="AN17" i="1" a="1"/>
  <c r="AN17" i="1" s="1"/>
  <c r="Z17" i="1" a="1"/>
  <c r="Z17" i="1" s="1"/>
  <c r="AO17" i="1" a="1"/>
  <c r="AO17" i="1" s="1"/>
  <c r="S17" i="1" a="1"/>
  <c r="S17" i="1" s="1"/>
  <c r="AC17" i="1" a="1"/>
  <c r="AC17" i="1" s="1"/>
  <c r="AW17" i="1" a="1"/>
  <c r="AW17" i="1" s="1"/>
  <c r="AU17" i="1" a="1"/>
  <c r="AU17" i="1" s="1"/>
  <c r="AV17" i="1" a="1"/>
  <c r="AV17" i="1" s="1"/>
  <c r="U17" i="1" a="1"/>
  <c r="U17" i="1" s="1"/>
  <c r="AT17" i="1" a="1"/>
  <c r="AT17" i="1" s="1"/>
  <c r="AS17" i="1" a="1"/>
  <c r="AS17" i="1" s="1"/>
  <c r="AR17" i="1" a="1"/>
  <c r="AR17" i="1" s="1"/>
  <c r="AQ17" i="1" a="1"/>
  <c r="AQ17" i="1" s="1"/>
  <c r="AP17" i="1" a="1"/>
  <c r="AP17" i="1" s="1"/>
  <c r="W17" i="1" a="1"/>
  <c r="W17" i="1" s="1"/>
  <c r="AM17" i="1" a="1"/>
  <c r="AM17" i="1" s="1"/>
  <c r="V17" i="1" a="1"/>
  <c r="V17" i="1" s="1"/>
  <c r="AA17" i="1" a="1"/>
  <c r="AA17" i="1" s="1"/>
  <c r="AJ17" i="1" a="1"/>
  <c r="AJ17" i="1" s="1"/>
  <c r="AL17" i="1" a="1"/>
  <c r="AL17" i="1" s="1"/>
  <c r="AK17" i="1" a="1"/>
  <c r="AK17" i="1" s="1"/>
  <c r="AD17" i="1" a="1"/>
  <c r="AD17" i="1" s="1"/>
  <c r="T17" i="1" a="1"/>
  <c r="T17" i="1" s="1"/>
  <c r="F17" i="1" a="1"/>
  <c r="F17" i="1" s="1"/>
  <c r="I17" i="1" a="1"/>
  <c r="I17" i="1" s="1"/>
  <c r="N17" i="1" a="1"/>
  <c r="N17" i="1" s="1"/>
  <c r="K17" i="1" a="1"/>
  <c r="K17" i="1" s="1"/>
  <c r="D17" i="1" a="1"/>
  <c r="D17" i="1" s="1"/>
  <c r="L17" i="1" a="1"/>
  <c r="L17" i="1" s="1"/>
  <c r="G17" i="1" a="1"/>
  <c r="G17" i="1" s="1"/>
  <c r="B17" i="1" a="1"/>
  <c r="B17" i="1" s="1"/>
  <c r="E17" i="1" a="1"/>
  <c r="E17" i="1" s="1"/>
  <c r="BP16" i="1" a="1"/>
  <c r="BP16" i="1" s="1"/>
  <c r="BO16" i="1" a="1"/>
  <c r="BO16" i="1" s="1"/>
  <c r="BO17" i="2" s="1"/>
  <c r="BK16" i="1" a="1"/>
  <c r="BK16" i="1" s="1"/>
  <c r="BK17" i="2" s="1"/>
  <c r="BG16" i="1" a="1"/>
  <c r="BG16" i="1" s="1"/>
  <c r="BG17" i="2" s="1"/>
  <c r="BB16" i="1" a="1"/>
  <c r="BB16" i="1" s="1"/>
  <c r="C17" i="1" a="1"/>
  <c r="C17" i="1" s="1"/>
  <c r="H17" i="1" a="1"/>
  <c r="H17" i="1" s="1"/>
  <c r="BE16" i="1" a="1"/>
  <c r="BE16" i="1" s="1"/>
  <c r="BF16" i="1" a="1"/>
  <c r="BF16" i="1" s="1"/>
  <c r="J17" i="1" a="1"/>
  <c r="J17" i="1" s="1"/>
  <c r="BD16" i="1" a="1"/>
  <c r="BD16" i="1" s="1"/>
  <c r="Q17" i="1" a="1"/>
  <c r="Q17" i="1" s="1"/>
  <c r="BM16" i="1" a="1"/>
  <c r="BM16" i="1" s="1"/>
  <c r="BM17" i="2" s="1"/>
  <c r="BC16" i="1" a="1"/>
  <c r="BC16" i="1" s="1"/>
  <c r="P17" i="1" a="1"/>
  <c r="P17" i="1" s="1"/>
  <c r="O17" i="1" a="1"/>
  <c r="O17" i="1" s="1"/>
  <c r="BL16" i="1" a="1"/>
  <c r="BL16" i="1" s="1"/>
  <c r="BL17" i="2" s="1"/>
  <c r="BJ16" i="1" a="1"/>
  <c r="BJ16" i="1" s="1"/>
  <c r="BJ17" i="2" s="1"/>
  <c r="BI16" i="1" a="1"/>
  <c r="BI16" i="1" s="1"/>
  <c r="BI17" i="2" s="1"/>
  <c r="M17" i="1" a="1"/>
  <c r="M17" i="1" s="1"/>
  <c r="BN16" i="1" a="1"/>
  <c r="BN16" i="1" s="1"/>
  <c r="BN17" i="2" s="1"/>
  <c r="BH16" i="1" a="1"/>
  <c r="BH16" i="1" s="1"/>
  <c r="BH17" i="2" s="1"/>
  <c r="AS16" i="1" a="1"/>
  <c r="AS16" i="1" s="1"/>
  <c r="AO16" i="1" a="1"/>
  <c r="AO16" i="1" s="1"/>
  <c r="AF16" i="1" a="1"/>
  <c r="AF16" i="1" s="1"/>
  <c r="AZ16" i="1" a="1"/>
  <c r="AZ16" i="1" s="1"/>
  <c r="AU16" i="1" a="1"/>
  <c r="AU16" i="1" s="1"/>
  <c r="AR16" i="1" a="1"/>
  <c r="AR16" i="1" s="1"/>
  <c r="AM16" i="1" a="1"/>
  <c r="AM16" i="1" s="1"/>
  <c r="AL16" i="1" a="1"/>
  <c r="AL16" i="1" s="1"/>
  <c r="AN16" i="1" a="1"/>
  <c r="AN16" i="1" s="1"/>
  <c r="AY16" i="1" a="1"/>
  <c r="AY16" i="1" s="1"/>
  <c r="AX16" i="1" a="1"/>
  <c r="AX16" i="1" s="1"/>
  <c r="AT16" i="1" a="1"/>
  <c r="AT16" i="1" s="1"/>
  <c r="X16" i="1" a="1"/>
  <c r="X16" i="1" s="1"/>
  <c r="AA16" i="1" a="1"/>
  <c r="AA16" i="1" s="1"/>
  <c r="AW16" i="1" a="1"/>
  <c r="AW16" i="1" s="1"/>
  <c r="AV16" i="1" a="1"/>
  <c r="AV16" i="1" s="1"/>
  <c r="V16" i="1" a="1"/>
  <c r="V16" i="1" s="1"/>
  <c r="W16" i="1" a="1"/>
  <c r="W16" i="1" s="1"/>
  <c r="AJ16" i="1" a="1"/>
  <c r="AJ16" i="1" s="1"/>
  <c r="AP16" i="1" a="1"/>
  <c r="AP16" i="1" s="1"/>
  <c r="AH16" i="1" a="1"/>
  <c r="AH16" i="1" s="1"/>
  <c r="AC16" i="1" a="1"/>
  <c r="AC16" i="1" s="1"/>
  <c r="AQ16" i="1" a="1"/>
  <c r="AQ16" i="1" s="1"/>
  <c r="AK16" i="1" a="1"/>
  <c r="AK16" i="1" s="1"/>
  <c r="AE16" i="1" a="1"/>
  <c r="AE16" i="1" s="1"/>
  <c r="AI16" i="1" a="1"/>
  <c r="AI16" i="1" s="1"/>
  <c r="AG16" i="1" a="1"/>
  <c r="AG16" i="1" s="1"/>
  <c r="Z16" i="1" a="1"/>
  <c r="Z16" i="1" s="1"/>
  <c r="AD16" i="1" a="1"/>
  <c r="AD16" i="1" s="1"/>
  <c r="AB16" i="1" a="1"/>
  <c r="AB16" i="1" s="1"/>
  <c r="Y16" i="1" a="1"/>
  <c r="Y16" i="1" s="1"/>
  <c r="BA16" i="1" a="1"/>
  <c r="BA16" i="1" s="1"/>
  <c r="J16" i="1" a="1"/>
  <c r="J16" i="1" s="1"/>
  <c r="F16" i="1" a="1"/>
  <c r="F16" i="1" s="1"/>
  <c r="BM15" i="1" a="1"/>
  <c r="BM15" i="1" s="1"/>
  <c r="BM16" i="2" s="1"/>
  <c r="L16" i="1" a="1"/>
  <c r="L16" i="1" s="1"/>
  <c r="I16" i="1" a="1"/>
  <c r="I16" i="1" s="1"/>
  <c r="BF15" i="1" a="1"/>
  <c r="BF15" i="1" s="1"/>
  <c r="D16" i="1" a="1"/>
  <c r="D16" i="1" s="1"/>
  <c r="C16" i="1" a="1"/>
  <c r="C16" i="1" s="1"/>
  <c r="E16" i="1" a="1"/>
  <c r="E16" i="1" s="1"/>
  <c r="S16" i="1" a="1"/>
  <c r="S16" i="1" s="1"/>
  <c r="R16" i="1" a="1"/>
  <c r="R16" i="1" s="1"/>
  <c r="Q16" i="1" a="1"/>
  <c r="Q16" i="1" s="1"/>
  <c r="K16" i="1" a="1"/>
  <c r="K16" i="1" s="1"/>
  <c r="BH15" i="1" a="1"/>
  <c r="BH15" i="1" s="1"/>
  <c r="BH16" i="2" s="1"/>
  <c r="O16" i="1" a="1"/>
  <c r="O16" i="1" s="1"/>
  <c r="N16" i="1" a="1"/>
  <c r="N16" i="1" s="1"/>
  <c r="P16" i="1" a="1"/>
  <c r="P16" i="1" s="1"/>
  <c r="H16" i="1" a="1"/>
  <c r="H16" i="1" s="1"/>
  <c r="G16" i="1" a="1"/>
  <c r="G16" i="1" s="1"/>
  <c r="BO15" i="1" a="1"/>
  <c r="BO15" i="1" s="1"/>
  <c r="BO16" i="2" s="1"/>
  <c r="BJ15" i="1" a="1"/>
  <c r="BJ15" i="1" s="1"/>
  <c r="BJ16" i="2" s="1"/>
  <c r="B16" i="1" a="1"/>
  <c r="B16" i="1" s="1"/>
  <c r="BG15" i="1" a="1"/>
  <c r="BG15" i="1" s="1"/>
  <c r="BG16" i="2" s="1"/>
  <c r="BL15" i="1" a="1"/>
  <c r="BL15" i="1" s="1"/>
  <c r="BL16" i="2" s="1"/>
  <c r="U16" i="1" a="1"/>
  <c r="U16" i="1" s="1"/>
  <c r="BP15" i="1" a="1"/>
  <c r="BP15" i="1" s="1"/>
  <c r="M16" i="1" a="1"/>
  <c r="M16" i="1" s="1"/>
  <c r="BN15" i="1" a="1"/>
  <c r="BN15" i="1" s="1"/>
  <c r="BN16" i="2" s="1"/>
  <c r="BK15" i="1" a="1"/>
  <c r="BK15" i="1" s="1"/>
  <c r="BK16" i="2" s="1"/>
  <c r="BI15" i="1" a="1"/>
  <c r="BI15" i="1" s="1"/>
  <c r="BI16" i="2" s="1"/>
  <c r="T16" i="1" a="1"/>
  <c r="T16" i="1" s="1"/>
  <c r="BC15" i="1" a="1"/>
  <c r="BC15" i="1" s="1"/>
  <c r="BB15" i="1" a="1"/>
  <c r="BB15" i="1" s="1"/>
  <c r="BA15" i="1" a="1"/>
  <c r="BA15" i="1" s="1"/>
  <c r="AZ15" i="1" a="1"/>
  <c r="AZ15" i="1" s="1"/>
  <c r="AW15" i="1" a="1"/>
  <c r="AW15" i="1" s="1"/>
  <c r="AT15" i="1" a="1"/>
  <c r="AT15" i="1" s="1"/>
  <c r="AC15" i="1" a="1"/>
  <c r="AC15" i="1" s="1"/>
  <c r="AY15" i="1" a="1"/>
  <c r="AY15" i="1" s="1"/>
  <c r="AX15" i="1" a="1"/>
  <c r="AX15" i="1" s="1"/>
  <c r="AV15" i="1" a="1"/>
  <c r="AV15" i="1" s="1"/>
  <c r="AS15" i="1" a="1"/>
  <c r="AS15" i="1" s="1"/>
  <c r="AO15" i="1" a="1"/>
  <c r="AO15" i="1" s="1"/>
  <c r="AJ15" i="1" a="1"/>
  <c r="AJ15" i="1" s="1"/>
  <c r="AF15" i="1" a="1"/>
  <c r="AF15" i="1" s="1"/>
  <c r="AE15" i="1" a="1"/>
  <c r="AE15" i="1" s="1"/>
  <c r="AB15" i="1" a="1"/>
  <c r="AB15" i="1" s="1"/>
  <c r="AM15" i="1" a="1"/>
  <c r="AM15" i="1" s="1"/>
  <c r="AN15" i="1" a="1"/>
  <c r="AN15" i="1" s="1"/>
  <c r="AI15" i="1" a="1"/>
  <c r="AI15" i="1" s="1"/>
  <c r="AL15" i="1" a="1"/>
  <c r="AL15" i="1" s="1"/>
  <c r="AU15" i="1" a="1"/>
  <c r="AU15" i="1" s="1"/>
  <c r="AG15" i="1" a="1"/>
  <c r="AG15" i="1" s="1"/>
  <c r="AK15" i="1" a="1"/>
  <c r="AK15" i="1" s="1"/>
  <c r="AH15" i="1" a="1"/>
  <c r="AH15" i="1" s="1"/>
  <c r="Z15" i="1" a="1"/>
  <c r="Z15" i="1" s="1"/>
  <c r="AR15" i="1" a="1"/>
  <c r="AR15" i="1" s="1"/>
  <c r="AQ15" i="1" a="1"/>
  <c r="AQ15" i="1" s="1"/>
  <c r="AD15" i="1" a="1"/>
  <c r="AD15" i="1" s="1"/>
  <c r="BE15" i="1" a="1"/>
  <c r="BE15" i="1" s="1"/>
  <c r="AA15" i="1" a="1"/>
  <c r="AA15" i="1" s="1"/>
  <c r="AP15" i="1" a="1"/>
  <c r="AP15" i="1" s="1"/>
  <c r="BD15" i="1" a="1"/>
  <c r="BD15" i="1" s="1"/>
  <c r="BN14" i="1" a="1"/>
  <c r="BN14" i="1" s="1"/>
  <c r="BN15" i="2" s="1"/>
  <c r="T15" i="1" a="1"/>
  <c r="T15" i="1" s="1"/>
  <c r="BJ14" i="1" a="1"/>
  <c r="BJ14" i="1" s="1"/>
  <c r="BJ15" i="2" s="1"/>
  <c r="L15" i="1" a="1"/>
  <c r="L15" i="1" s="1"/>
  <c r="BP14" i="1" a="1"/>
  <c r="BP14" i="1" s="1"/>
  <c r="S15" i="1" a="1"/>
  <c r="S15" i="1" s="1"/>
  <c r="M15" i="1" a="1"/>
  <c r="M15" i="1" s="1"/>
  <c r="J15" i="1" a="1"/>
  <c r="J15" i="1" s="1"/>
  <c r="R15" i="1" a="1"/>
  <c r="R15" i="1" s="1"/>
  <c r="O15" i="1" a="1"/>
  <c r="O15" i="1" s="1"/>
  <c r="C15" i="1" a="1"/>
  <c r="C15" i="1" s="1"/>
  <c r="F15" i="1" a="1"/>
  <c r="F15" i="1" s="1"/>
  <c r="D15" i="1" a="1"/>
  <c r="D15" i="1" s="1"/>
  <c r="BO14" i="1" a="1"/>
  <c r="BO14" i="1" s="1"/>
  <c r="BO15" i="2" s="1"/>
  <c r="BL14" i="1" a="1"/>
  <c r="BL14" i="1" s="1"/>
  <c r="BL15" i="2" s="1"/>
  <c r="BK14" i="1" a="1"/>
  <c r="BK14" i="1" s="1"/>
  <c r="BK15" i="2" s="1"/>
  <c r="B15" i="1" a="1"/>
  <c r="B15" i="1" s="1"/>
  <c r="Y15" i="1" a="1"/>
  <c r="Y15" i="1" s="1"/>
  <c r="X15" i="1" a="1"/>
  <c r="X15" i="1" s="1"/>
  <c r="E15" i="1" a="1"/>
  <c r="E15" i="1" s="1"/>
  <c r="W15" i="1" a="1"/>
  <c r="W15" i="1" s="1"/>
  <c r="V15" i="1" a="1"/>
  <c r="V15" i="1" s="1"/>
  <c r="U15" i="1" a="1"/>
  <c r="U15" i="1" s="1"/>
  <c r="Q15" i="1" a="1"/>
  <c r="Q15" i="1" s="1"/>
  <c r="G15" i="1" a="1"/>
  <c r="G15" i="1" s="1"/>
  <c r="N15" i="1" a="1"/>
  <c r="N15" i="1" s="1"/>
  <c r="I15" i="1" a="1"/>
  <c r="I15" i="1" s="1"/>
  <c r="P15" i="1" a="1"/>
  <c r="P15" i="1" s="1"/>
  <c r="K15" i="1" a="1"/>
  <c r="K15" i="1" s="1"/>
  <c r="H15" i="1" a="1"/>
  <c r="H15" i="1" s="1"/>
  <c r="BM14" i="1" a="1"/>
  <c r="BM14" i="1" s="1"/>
  <c r="BM15" i="2" s="1"/>
  <c r="AG24" i="1" a="1"/>
  <c r="AG24" i="1" s="1"/>
  <c r="AJ24" i="1" a="1"/>
  <c r="AJ24" i="1" s="1"/>
  <c r="AK24" i="1" a="1"/>
  <c r="AK24" i="1" s="1"/>
  <c r="AM24" i="1" a="1"/>
  <c r="AM24" i="1" s="1"/>
  <c r="AE24" i="1" a="1"/>
  <c r="AE24" i="1" s="1"/>
  <c r="AD24" i="1" a="1"/>
  <c r="AD24" i="1" s="1"/>
  <c r="AQ24" i="1" a="1"/>
  <c r="AQ24" i="1" s="1"/>
  <c r="BB24" i="1" a="1"/>
  <c r="BB24" i="1" s="1"/>
  <c r="AT24" i="1" a="1"/>
  <c r="AT24" i="1" s="1"/>
  <c r="AF24" i="1" a="1"/>
  <c r="AF24" i="1" s="1"/>
  <c r="AY24" i="1" a="1"/>
  <c r="AY24" i="1" s="1"/>
  <c r="AZ24" i="1" a="1"/>
  <c r="AZ24" i="1" s="1"/>
  <c r="AV24" i="1" a="1"/>
  <c r="AV24" i="1" s="1"/>
  <c r="AU24" i="1" a="1"/>
  <c r="AU24" i="1" s="1"/>
  <c r="BI24" i="1" a="1"/>
  <c r="BI24" i="1" s="1"/>
  <c r="BI25" i="2" s="1"/>
  <c r="BH24" i="1" a="1"/>
  <c r="BH24" i="1" s="1"/>
  <c r="BH25" i="2" s="1"/>
  <c r="AX24" i="1" a="1"/>
  <c r="AX24" i="1" s="1"/>
  <c r="AI24" i="1" a="1"/>
  <c r="AI24" i="1" s="1"/>
  <c r="BG24" i="1" a="1"/>
  <c r="BG24" i="1" s="1"/>
  <c r="BG25" i="2" s="1"/>
  <c r="AN24" i="1" a="1"/>
  <c r="AN24" i="1" s="1"/>
  <c r="AH24" i="1" a="1"/>
  <c r="AH24" i="1" s="1"/>
  <c r="AP24" i="1" a="1"/>
  <c r="AP24" i="1" s="1"/>
  <c r="AO24" i="1" a="1"/>
  <c r="AO24" i="1" s="1"/>
  <c r="AR24" i="1" a="1"/>
  <c r="AR24" i="1" s="1"/>
  <c r="BF24" i="1" a="1"/>
  <c r="BF24" i="1" s="1"/>
  <c r="BE24" i="1" a="1"/>
  <c r="BE24" i="1" s="1"/>
  <c r="BD24" i="1" a="1"/>
  <c r="BD24" i="1" s="1"/>
  <c r="AS24" i="1" a="1"/>
  <c r="AS24" i="1" s="1"/>
  <c r="AL24" i="1" a="1"/>
  <c r="AL24" i="1" s="1"/>
  <c r="BC24" i="1" a="1"/>
  <c r="BC24" i="1" s="1"/>
  <c r="BA24" i="1" a="1"/>
  <c r="BA24" i="1" s="1"/>
  <c r="AW24" i="1" a="1"/>
  <c r="AW24" i="1" s="1"/>
  <c r="BO23" i="1" a="1"/>
  <c r="BO23" i="1" s="1"/>
  <c r="BO24" i="2" s="1"/>
  <c r="Q24" i="1" a="1"/>
  <c r="Q24" i="1" s="1"/>
  <c r="O24" i="1" a="1"/>
  <c r="O24" i="1" s="1"/>
  <c r="E24" i="1" a="1"/>
  <c r="E24" i="1" s="1"/>
  <c r="D24" i="1" a="1"/>
  <c r="D24" i="1" s="1"/>
  <c r="BP23" i="1" a="1"/>
  <c r="BP23" i="1" s="1"/>
  <c r="L24" i="1" a="1"/>
  <c r="L24" i="1" s="1"/>
  <c r="G24" i="1" a="1"/>
  <c r="G24" i="1" s="1"/>
  <c r="C24" i="1" a="1"/>
  <c r="C24" i="1" s="1"/>
  <c r="V24" i="1" a="1"/>
  <c r="V24" i="1" s="1"/>
  <c r="K24" i="1" a="1"/>
  <c r="K24" i="1" s="1"/>
  <c r="H24" i="1" a="1"/>
  <c r="H24" i="1" s="1"/>
  <c r="BN23" i="1" a="1"/>
  <c r="BN23" i="1" s="1"/>
  <c r="BN24" i="2" s="1"/>
  <c r="R24" i="1" a="1"/>
  <c r="R24" i="1" s="1"/>
  <c r="P24" i="1" a="1"/>
  <c r="P24" i="1" s="1"/>
  <c r="B24" i="1" a="1"/>
  <c r="B24" i="1" s="1"/>
  <c r="N24" i="1" a="1"/>
  <c r="N24" i="1" s="1"/>
  <c r="F24" i="1" a="1"/>
  <c r="F24" i="1" s="1"/>
  <c r="J24" i="1" a="1"/>
  <c r="J24" i="1" s="1"/>
  <c r="T24" i="1" a="1"/>
  <c r="T24" i="1" s="1"/>
  <c r="AC24" i="1" a="1"/>
  <c r="AC24" i="1" s="1"/>
  <c r="Y24" i="1" a="1"/>
  <c r="Y24" i="1" s="1"/>
  <c r="AB24" i="1" a="1"/>
  <c r="AB24" i="1" s="1"/>
  <c r="AA24" i="1" a="1"/>
  <c r="AA24" i="1" s="1"/>
  <c r="Z24" i="1" a="1"/>
  <c r="Z24" i="1" s="1"/>
  <c r="X24" i="1" a="1"/>
  <c r="X24" i="1" s="1"/>
  <c r="W24" i="1" a="1"/>
  <c r="W24" i="1" s="1"/>
  <c r="U24" i="1" a="1"/>
  <c r="U24" i="1" s="1"/>
  <c r="S24" i="1" a="1"/>
  <c r="S24" i="1" s="1"/>
  <c r="M24" i="1" a="1"/>
  <c r="M24" i="1" s="1"/>
  <c r="I24" i="1" a="1"/>
  <c r="I24" i="1" s="1"/>
  <c r="BA23" i="1" a="1"/>
  <c r="BA23" i="1" s="1"/>
  <c r="AW23" i="1" a="1"/>
  <c r="AW23" i="1" s="1"/>
  <c r="AN23" i="1" a="1"/>
  <c r="AN23" i="1" s="1"/>
  <c r="BL23" i="1" a="1"/>
  <c r="BL23" i="1" s="1"/>
  <c r="BL24" i="2" s="1"/>
  <c r="BC23" i="1" a="1"/>
  <c r="BC23" i="1" s="1"/>
  <c r="AZ23" i="1" a="1"/>
  <c r="AZ23" i="1" s="1"/>
  <c r="AU23" i="1" a="1"/>
  <c r="AU23" i="1" s="1"/>
  <c r="AT23" i="1" a="1"/>
  <c r="AT23" i="1" s="1"/>
  <c r="AV23" i="1" a="1"/>
  <c r="AV23" i="1" s="1"/>
  <c r="BK23" i="1" a="1"/>
  <c r="BK23" i="1" s="1"/>
  <c r="BK24" i="2" s="1"/>
  <c r="BJ23" i="1" a="1"/>
  <c r="BJ23" i="1" s="1"/>
  <c r="BJ24" i="2" s="1"/>
  <c r="BI23" i="1" a="1"/>
  <c r="BI23" i="1" s="1"/>
  <c r="BI24" i="2" s="1"/>
  <c r="BB23" i="1" a="1"/>
  <c r="BB23" i="1" s="1"/>
  <c r="AI23" i="1" a="1"/>
  <c r="AI23" i="1" s="1"/>
  <c r="BF23" i="1" a="1"/>
  <c r="BF23" i="1" s="1"/>
  <c r="BE23" i="1" a="1"/>
  <c r="BE23" i="1" s="1"/>
  <c r="BH23" i="1" a="1"/>
  <c r="BH23" i="1" s="1"/>
  <c r="BH24" i="2" s="1"/>
  <c r="BG23" i="1" a="1"/>
  <c r="BG23" i="1" s="1"/>
  <c r="BG24" i="2" s="1"/>
  <c r="AR23" i="1" a="1"/>
  <c r="AR23" i="1" s="1"/>
  <c r="AX23" i="1" a="1"/>
  <c r="AX23" i="1" s="1"/>
  <c r="AP23" i="1" a="1"/>
  <c r="AP23" i="1" s="1"/>
  <c r="AY23" i="1" a="1"/>
  <c r="AY23" i="1" s="1"/>
  <c r="AS23" i="1" a="1"/>
  <c r="AS23" i="1" s="1"/>
  <c r="AH23" i="1" a="1"/>
  <c r="AH23" i="1" s="1"/>
  <c r="AM23" i="1" a="1"/>
  <c r="AM23" i="1" s="1"/>
  <c r="BD23" i="1" a="1"/>
  <c r="BD23" i="1" s="1"/>
  <c r="AQ23" i="1" a="1"/>
  <c r="AQ23" i="1" s="1"/>
  <c r="AO23" i="1" a="1"/>
  <c r="AO23" i="1" s="1"/>
  <c r="AL23" i="1" a="1"/>
  <c r="AL23" i="1" s="1"/>
  <c r="AK23" i="1" a="1"/>
  <c r="AK23" i="1" s="1"/>
  <c r="AJ23" i="1" a="1"/>
  <c r="AJ23" i="1" s="1"/>
  <c r="BM23" i="1" a="1"/>
  <c r="BM23" i="1" s="1"/>
  <c r="BM24" i="2" s="1"/>
  <c r="BM89" i="1" a="1"/>
  <c r="BM89" i="1" s="1"/>
  <c r="BM90" i="2" s="1"/>
  <c r="BK89" i="1" a="1"/>
  <c r="BK89" i="1" s="1"/>
  <c r="BK90" i="2" s="1"/>
  <c r="BI89" i="1" a="1"/>
  <c r="BI89" i="1" s="1"/>
  <c r="BI90" i="2" s="1"/>
  <c r="BJ89" i="1" a="1"/>
  <c r="BJ89" i="1" s="1"/>
  <c r="BJ90" i="2" s="1"/>
  <c r="BF89" i="1" a="1"/>
  <c r="BF89" i="1" s="1"/>
  <c r="BB89" i="1" a="1"/>
  <c r="BB89" i="1" s="1"/>
  <c r="BG89" i="1" a="1"/>
  <c r="BG89" i="1" s="1"/>
  <c r="BG90" i="2" s="1"/>
  <c r="AT89" i="1" a="1"/>
  <c r="AT89" i="1" s="1"/>
  <c r="BA89" i="1" a="1"/>
  <c r="BA89" i="1" s="1"/>
  <c r="BP89" i="1" a="1"/>
  <c r="BP89" i="1" s="1"/>
  <c r="AZ89" i="1" a="1"/>
  <c r="AZ89" i="1" s="1"/>
  <c r="BD89" i="1" a="1"/>
  <c r="BD89" i="1" s="1"/>
  <c r="AR89" i="1" a="1"/>
  <c r="AR89" i="1" s="1"/>
  <c r="BN89" i="1" a="1"/>
  <c r="BN89" i="1" s="1"/>
  <c r="BN90" i="2" s="1"/>
  <c r="AY89" i="1" a="1"/>
  <c r="AY89" i="1" s="1"/>
  <c r="AX89" i="1" a="1"/>
  <c r="AX89" i="1" s="1"/>
  <c r="AU89" i="1" a="1"/>
  <c r="AU89" i="1" s="1"/>
  <c r="AW89" i="1" a="1"/>
  <c r="AW89" i="1" s="1"/>
  <c r="BH89" i="1" a="1"/>
  <c r="BH89" i="1" s="1"/>
  <c r="BH90" i="2" s="1"/>
  <c r="AS89" i="1" a="1"/>
  <c r="AS89" i="1" s="1"/>
  <c r="AV89" i="1" a="1"/>
  <c r="AV89" i="1" s="1"/>
  <c r="BE89" i="1" a="1"/>
  <c r="BE89" i="1" s="1"/>
  <c r="BO89" i="1" a="1"/>
  <c r="BO89" i="1" s="1"/>
  <c r="BO90" i="2" s="1"/>
  <c r="BC89" i="1" a="1"/>
  <c r="BC89" i="1" s="1"/>
  <c r="BL89" i="1" a="1"/>
  <c r="BL89" i="1" s="1"/>
  <c r="BL90" i="2" s="1"/>
  <c r="AG89" i="1" a="1"/>
  <c r="AG89" i="1" s="1"/>
  <c r="V89" i="1" a="1"/>
  <c r="V89" i="1" s="1"/>
  <c r="X89" i="1" a="1"/>
  <c r="X89" i="1" s="1"/>
  <c r="M89" i="1" a="1"/>
  <c r="M89" i="1" s="1"/>
  <c r="Q89" i="1" a="1"/>
  <c r="Q89" i="1" s="1"/>
  <c r="AL89" i="1" a="1"/>
  <c r="AL89" i="1" s="1"/>
  <c r="AC89" i="1" a="1"/>
  <c r="AC89" i="1" s="1"/>
  <c r="Z89" i="1" a="1"/>
  <c r="Z89" i="1" s="1"/>
  <c r="S89" i="1" a="1"/>
  <c r="S89" i="1" s="1"/>
  <c r="AJ89" i="1" a="1"/>
  <c r="AJ89" i="1" s="1"/>
  <c r="AD89" i="1" a="1"/>
  <c r="AD89" i="1" s="1"/>
  <c r="T89" i="1" a="1"/>
  <c r="T89" i="1" s="1"/>
  <c r="AH89" i="1" a="1"/>
  <c r="AH89" i="1" s="1"/>
  <c r="AB89" i="1" a="1"/>
  <c r="AB89" i="1" s="1"/>
  <c r="R89" i="1" a="1"/>
  <c r="R89" i="1" s="1"/>
  <c r="AA89" i="1" a="1"/>
  <c r="AA89" i="1" s="1"/>
  <c r="Y89" i="1" a="1"/>
  <c r="Y89" i="1" s="1"/>
  <c r="U89" i="1" a="1"/>
  <c r="U89" i="1" s="1"/>
  <c r="W89" i="1" a="1"/>
  <c r="W89" i="1" s="1"/>
  <c r="AQ89" i="1" a="1"/>
  <c r="AQ89" i="1" s="1"/>
  <c r="AK89" i="1" a="1"/>
  <c r="AK89" i="1" s="1"/>
  <c r="O89" i="1" a="1"/>
  <c r="O89" i="1" s="1"/>
  <c r="L89" i="1" a="1"/>
  <c r="L89" i="1" s="1"/>
  <c r="AP89" i="1" a="1"/>
  <c r="AP89" i="1" s="1"/>
  <c r="AE89" i="1" a="1"/>
  <c r="AE89" i="1" s="1"/>
  <c r="AO89" i="1" a="1"/>
  <c r="AO89" i="1" s="1"/>
  <c r="AN89" i="1" a="1"/>
  <c r="AN89" i="1" s="1"/>
  <c r="AM89" i="1" a="1"/>
  <c r="AM89" i="1" s="1"/>
  <c r="AI89" i="1" a="1"/>
  <c r="AI89" i="1" s="1"/>
  <c r="AF89" i="1" a="1"/>
  <c r="AF89" i="1" s="1"/>
  <c r="P89" i="1" a="1"/>
  <c r="P89" i="1" s="1"/>
  <c r="N89" i="1" a="1"/>
  <c r="N89" i="1" s="1"/>
  <c r="BA88" i="1" a="1"/>
  <c r="BA88" i="1" s="1"/>
  <c r="AY88" i="1" a="1"/>
  <c r="AY88" i="1" s="1"/>
  <c r="F89" i="1" a="1"/>
  <c r="F89" i="1" s="1"/>
  <c r="BF88" i="1" a="1"/>
  <c r="BF88" i="1" s="1"/>
  <c r="E89" i="1" a="1"/>
  <c r="E89" i="1" s="1"/>
  <c r="BP88" i="1" a="1"/>
  <c r="BP88" i="1" s="1"/>
  <c r="BD88" i="1" a="1"/>
  <c r="BD88" i="1" s="1"/>
  <c r="D89" i="1" a="1"/>
  <c r="D89" i="1" s="1"/>
  <c r="B89" i="1" a="1"/>
  <c r="B89" i="1" s="1"/>
  <c r="AV88" i="1" a="1"/>
  <c r="AV88" i="1" s="1"/>
  <c r="BB88" i="1" a="1"/>
  <c r="BB88" i="1" s="1"/>
  <c r="C89" i="1" a="1"/>
  <c r="C89" i="1" s="1"/>
  <c r="BJ88" i="1" a="1"/>
  <c r="BJ88" i="1" s="1"/>
  <c r="BJ89" i="2" s="1"/>
  <c r="K89" i="1" a="1"/>
  <c r="K89" i="1" s="1"/>
  <c r="BI88" i="1" a="1"/>
  <c r="BI88" i="1" s="1"/>
  <c r="BI89" i="2" s="1"/>
  <c r="J89" i="1" a="1"/>
  <c r="J89" i="1" s="1"/>
  <c r="BG88" i="1" a="1"/>
  <c r="BG88" i="1" s="1"/>
  <c r="BG89" i="2" s="1"/>
  <c r="AZ88" i="1" a="1"/>
  <c r="AZ88" i="1" s="1"/>
  <c r="BO88" i="1" a="1"/>
  <c r="BO88" i="1" s="1"/>
  <c r="BO89" i="2" s="1"/>
  <c r="BK88" i="1" a="1"/>
  <c r="BK88" i="1" s="1"/>
  <c r="BK89" i="2" s="1"/>
  <c r="BL88" i="1" a="1"/>
  <c r="BL88" i="1" s="1"/>
  <c r="BL89" i="2" s="1"/>
  <c r="BC88" i="1" a="1"/>
  <c r="BC88" i="1" s="1"/>
  <c r="I89" i="1" a="1"/>
  <c r="I89" i="1" s="1"/>
  <c r="AW88" i="1" a="1"/>
  <c r="AW88" i="1" s="1"/>
  <c r="BN88" i="1" a="1"/>
  <c r="BN88" i="1" s="1"/>
  <c r="BN89" i="2" s="1"/>
  <c r="H89" i="1" a="1"/>
  <c r="H89" i="1" s="1"/>
  <c r="BH88" i="1" a="1"/>
  <c r="BH88" i="1" s="1"/>
  <c r="BH89" i="2" s="1"/>
  <c r="G89" i="1" a="1"/>
  <c r="G89" i="1" s="1"/>
  <c r="BM88" i="1" a="1"/>
  <c r="BM88" i="1" s="1"/>
  <c r="BM89" i="2" s="1"/>
  <c r="AX88" i="1" a="1"/>
  <c r="AX88" i="1" s="1"/>
  <c r="BE88" i="1" a="1"/>
  <c r="BE88" i="1" s="1"/>
  <c r="AG88" i="1" a="1"/>
  <c r="AG88" i="1" s="1"/>
  <c r="Y88" i="1" a="1"/>
  <c r="Y88" i="1" s="1"/>
  <c r="AA88" i="1" a="1"/>
  <c r="AA88" i="1" s="1"/>
  <c r="P88" i="1" a="1"/>
  <c r="P88" i="1" s="1"/>
  <c r="AF88" i="1" a="1"/>
  <c r="AF88" i="1" s="1"/>
  <c r="AC88" i="1" a="1"/>
  <c r="AC88" i="1" s="1"/>
  <c r="T88" i="1" a="1"/>
  <c r="T88" i="1" s="1"/>
  <c r="S88" i="1" a="1"/>
  <c r="S88" i="1" s="1"/>
  <c r="R88" i="1" a="1"/>
  <c r="R88" i="1" s="1"/>
  <c r="AU88" i="1" a="1"/>
  <c r="AU88" i="1" s="1"/>
  <c r="AO88" i="1" a="1"/>
  <c r="AO88" i="1" s="1"/>
  <c r="AM88" i="1" a="1"/>
  <c r="AM88" i="1" s="1"/>
  <c r="U88" i="1" a="1"/>
  <c r="U88" i="1" s="1"/>
  <c r="AE88" i="1" a="1"/>
  <c r="AE88" i="1" s="1"/>
  <c r="AK88" i="1" a="1"/>
  <c r="AK88" i="1" s="1"/>
  <c r="AD88" i="1" a="1"/>
  <c r="AD88" i="1" s="1"/>
  <c r="AB88" i="1" a="1"/>
  <c r="AB88" i="1" s="1"/>
  <c r="Z88" i="1" a="1"/>
  <c r="Z88" i="1" s="1"/>
  <c r="Q88" i="1" a="1"/>
  <c r="Q88" i="1" s="1"/>
  <c r="X88" i="1" a="1"/>
  <c r="X88" i="1" s="1"/>
  <c r="AT88" i="1" a="1"/>
  <c r="AT88" i="1" s="1"/>
  <c r="AS88" i="1" a="1"/>
  <c r="AS88" i="1" s="1"/>
  <c r="AI88" i="1" a="1"/>
  <c r="AI88" i="1" s="1"/>
  <c r="AR88" i="1" a="1"/>
  <c r="AR88" i="1" s="1"/>
  <c r="AQ88" i="1" a="1"/>
  <c r="AQ88" i="1" s="1"/>
  <c r="AP88" i="1" a="1"/>
  <c r="AP88" i="1" s="1"/>
  <c r="AN88" i="1" a="1"/>
  <c r="AN88" i="1" s="1"/>
  <c r="AL88" i="1" a="1"/>
  <c r="AL88" i="1" s="1"/>
  <c r="W88" i="1" a="1"/>
  <c r="W88" i="1" s="1"/>
  <c r="AJ88" i="1" a="1"/>
  <c r="AJ88" i="1" s="1"/>
  <c r="V88" i="1" a="1"/>
  <c r="V88" i="1" s="1"/>
  <c r="AH88" i="1" a="1"/>
  <c r="AH88" i="1" s="1"/>
  <c r="BP87" i="1" a="1"/>
  <c r="BP87" i="1" s="1"/>
  <c r="BE87" i="1" a="1"/>
  <c r="BE87" i="1" s="1"/>
  <c r="BO87" i="1" a="1"/>
  <c r="BO87" i="1" s="1"/>
  <c r="BO88" i="2" s="1"/>
  <c r="BC87" i="1" a="1"/>
  <c r="BC87" i="1" s="1"/>
  <c r="BN87" i="1" a="1"/>
  <c r="BN87" i="1" s="1"/>
  <c r="BN88" i="2" s="1"/>
  <c r="BI87" i="1" a="1"/>
  <c r="BI87" i="1" s="1"/>
  <c r="BI88" i="2" s="1"/>
  <c r="BA87" i="1" a="1"/>
  <c r="BA87" i="1" s="1"/>
  <c r="BH87" i="1" a="1"/>
  <c r="BH87" i="1" s="1"/>
  <c r="BH88" i="2" s="1"/>
  <c r="BM87" i="1" a="1"/>
  <c r="BM87" i="1" s="1"/>
  <c r="BM88" i="2" s="1"/>
  <c r="BL87" i="1" a="1"/>
  <c r="BL87" i="1" s="1"/>
  <c r="BL88" i="2" s="1"/>
  <c r="BJ87" i="1" a="1"/>
  <c r="BJ87" i="1" s="1"/>
  <c r="BJ88" i="2" s="1"/>
  <c r="BD87" i="1" a="1"/>
  <c r="BD87" i="1" s="1"/>
  <c r="BK87" i="1" a="1"/>
  <c r="BK87" i="1" s="1"/>
  <c r="BK88" i="2" s="1"/>
  <c r="BB87" i="1" a="1"/>
  <c r="BB87" i="1" s="1"/>
  <c r="J88" i="1" a="1"/>
  <c r="J88" i="1" s="1"/>
  <c r="O88" i="1" a="1"/>
  <c r="O88" i="1" s="1"/>
  <c r="M88" i="1" a="1"/>
  <c r="M88" i="1" s="1"/>
  <c r="B88" i="1" a="1"/>
  <c r="B88" i="1" s="1"/>
  <c r="AZ87" i="1" a="1"/>
  <c r="AZ87" i="1" s="1"/>
  <c r="N88" i="1" a="1"/>
  <c r="N88" i="1" s="1"/>
  <c r="BG87" i="1" a="1"/>
  <c r="BG87" i="1" s="1"/>
  <c r="BG88" i="2" s="1"/>
  <c r="G88" i="1" a="1"/>
  <c r="G88" i="1" s="1"/>
  <c r="D88" i="1" a="1"/>
  <c r="D88" i="1" s="1"/>
  <c r="L88" i="1" a="1"/>
  <c r="L88" i="1" s="1"/>
  <c r="K88" i="1" a="1"/>
  <c r="K88" i="1" s="1"/>
  <c r="BF87" i="1" a="1"/>
  <c r="BF87" i="1" s="1"/>
  <c r="I88" i="1" a="1"/>
  <c r="I88" i="1" s="1"/>
  <c r="H88" i="1" a="1"/>
  <c r="H88" i="1" s="1"/>
  <c r="F88" i="1" a="1"/>
  <c r="F88" i="1" s="1"/>
  <c r="E88" i="1" a="1"/>
  <c r="E88" i="1" s="1"/>
  <c r="C88" i="1" a="1"/>
  <c r="C88" i="1" s="1"/>
  <c r="AB87" i="1" a="1"/>
  <c r="AB87" i="1" s="1"/>
  <c r="AM87" i="1" a="1"/>
  <c r="AM87" i="1" s="1"/>
  <c r="AI87" i="1" a="1"/>
  <c r="AI87" i="1" s="1"/>
  <c r="V87" i="1" a="1"/>
  <c r="V87" i="1" s="1"/>
  <c r="U87" i="1" a="1"/>
  <c r="U87" i="1" s="1"/>
  <c r="T87" i="1" a="1"/>
  <c r="T87" i="1" s="1"/>
  <c r="AH87" i="1" a="1"/>
  <c r="AH87" i="1" s="1"/>
  <c r="AG87" i="1" a="1"/>
  <c r="AG87" i="1" s="1"/>
  <c r="AF87" i="1" a="1"/>
  <c r="AF87" i="1" s="1"/>
  <c r="AA87" i="1" a="1"/>
  <c r="AA87" i="1" s="1"/>
  <c r="Y87" i="1" a="1"/>
  <c r="Y87" i="1" s="1"/>
  <c r="AJ87" i="1" a="1"/>
  <c r="AJ87" i="1" s="1"/>
  <c r="AY87" i="1" a="1"/>
  <c r="AY87" i="1" s="1"/>
  <c r="AD87" i="1" a="1"/>
  <c r="AD87" i="1" s="1"/>
  <c r="AX87" i="1" a="1"/>
  <c r="AX87" i="1" s="1"/>
  <c r="AT87" i="1" a="1"/>
  <c r="AT87" i="1" s="1"/>
  <c r="AW87" i="1" a="1"/>
  <c r="AW87" i="1" s="1"/>
  <c r="Z87" i="1" a="1"/>
  <c r="Z87" i="1" s="1"/>
  <c r="AV87" i="1" a="1"/>
  <c r="AV87" i="1" s="1"/>
  <c r="AU87" i="1" a="1"/>
  <c r="AU87" i="1" s="1"/>
  <c r="AC87" i="1" a="1"/>
  <c r="AC87" i="1" s="1"/>
  <c r="AS87" i="1" a="1"/>
  <c r="AS87" i="1" s="1"/>
  <c r="AR87" i="1" a="1"/>
  <c r="AR87" i="1" s="1"/>
  <c r="AQ87" i="1" a="1"/>
  <c r="AQ87" i="1" s="1"/>
  <c r="AE87" i="1" a="1"/>
  <c r="AE87" i="1" s="1"/>
  <c r="W87" i="1" a="1"/>
  <c r="W87" i="1" s="1"/>
  <c r="X87" i="1" a="1"/>
  <c r="X87" i="1" s="1"/>
  <c r="AP87" i="1" a="1"/>
  <c r="AP87" i="1" s="1"/>
  <c r="AO87" i="1" a="1"/>
  <c r="AO87" i="1" s="1"/>
  <c r="AN87" i="1" a="1"/>
  <c r="AN87" i="1" s="1"/>
  <c r="AL87" i="1" a="1"/>
  <c r="AL87" i="1" s="1"/>
  <c r="AK87" i="1" a="1"/>
  <c r="AK87" i="1" s="1"/>
  <c r="M87" i="1" a="1"/>
  <c r="M87" i="1" s="1"/>
  <c r="BD86" i="1" a="1"/>
  <c r="BD86" i="1" s="1"/>
  <c r="BH86" i="1" a="1"/>
  <c r="BH86" i="1" s="1"/>
  <c r="BH87" i="2" s="1"/>
  <c r="BP86" i="1" a="1"/>
  <c r="BP86" i="1" s="1"/>
  <c r="I87" i="1" a="1"/>
  <c r="I87" i="1" s="1"/>
  <c r="F87" i="1" a="1"/>
  <c r="F87" i="1" s="1"/>
  <c r="BL86" i="1" a="1"/>
  <c r="BL86" i="1" s="1"/>
  <c r="BL87" i="2" s="1"/>
  <c r="BN86" i="1" a="1"/>
  <c r="BN86" i="1" s="1"/>
  <c r="BN87" i="2" s="1"/>
  <c r="BM86" i="1" a="1"/>
  <c r="BM86" i="1" s="1"/>
  <c r="BM87" i="2" s="1"/>
  <c r="O87" i="1" a="1"/>
  <c r="O87" i="1" s="1"/>
  <c r="E87" i="1" a="1"/>
  <c r="E87" i="1" s="1"/>
  <c r="B87" i="1" a="1"/>
  <c r="B87" i="1" s="1"/>
  <c r="BJ86" i="1" a="1"/>
  <c r="BJ86" i="1" s="1"/>
  <c r="BJ87" i="2" s="1"/>
  <c r="BK86" i="1" a="1"/>
  <c r="BK86" i="1" s="1"/>
  <c r="BK87" i="2" s="1"/>
  <c r="K87" i="1" a="1"/>
  <c r="K87" i="1" s="1"/>
  <c r="D87" i="1" a="1"/>
  <c r="D87" i="1" s="1"/>
  <c r="C87" i="1" a="1"/>
  <c r="C87" i="1" s="1"/>
  <c r="BO86" i="1" a="1"/>
  <c r="BO86" i="1" s="1"/>
  <c r="BO87" i="2" s="1"/>
  <c r="S87" i="1" a="1"/>
  <c r="S87" i="1" s="1"/>
  <c r="L87" i="1" a="1"/>
  <c r="L87" i="1" s="1"/>
  <c r="H87" i="1" a="1"/>
  <c r="H87" i="1" s="1"/>
  <c r="BG86" i="1" a="1"/>
  <c r="BG86" i="1" s="1"/>
  <c r="BG87" i="2" s="1"/>
  <c r="R87" i="1" a="1"/>
  <c r="R87" i="1" s="1"/>
  <c r="Q87" i="1" a="1"/>
  <c r="Q87" i="1" s="1"/>
  <c r="P87" i="1" a="1"/>
  <c r="P87" i="1" s="1"/>
  <c r="BE86" i="1" a="1"/>
  <c r="BE86" i="1" s="1"/>
  <c r="J87" i="1" a="1"/>
  <c r="J87" i="1" s="1"/>
  <c r="BF86" i="1" a="1"/>
  <c r="BF86" i="1" s="1"/>
  <c r="G87" i="1" a="1"/>
  <c r="G87" i="1" s="1"/>
  <c r="BI86" i="1" a="1"/>
  <c r="BI86" i="1" s="1"/>
  <c r="BI87" i="2" s="1"/>
  <c r="N87" i="1" a="1"/>
  <c r="N87" i="1" s="1"/>
  <c r="AM86" i="1" a="1"/>
  <c r="AM86" i="1" s="1"/>
  <c r="AE86" i="1" a="1"/>
  <c r="AE86" i="1" s="1"/>
  <c r="AP86" i="1" a="1"/>
  <c r="AP86" i="1" s="1"/>
  <c r="AG86" i="1" a="1"/>
  <c r="AG86" i="1" s="1"/>
  <c r="Z86" i="1" a="1"/>
  <c r="Z86" i="1" s="1"/>
  <c r="BC86" i="1" a="1"/>
  <c r="BC86" i="1" s="1"/>
  <c r="AL86" i="1" a="1"/>
  <c r="AL86" i="1" s="1"/>
  <c r="AI86" i="1" a="1"/>
  <c r="AI86" i="1" s="1"/>
  <c r="AB86" i="1" a="1"/>
  <c r="AB86" i="1" s="1"/>
  <c r="AU86" i="1" a="1"/>
  <c r="AU86" i="1" s="1"/>
  <c r="AS86" i="1" a="1"/>
  <c r="AS86" i="1" s="1"/>
  <c r="AC86" i="1" a="1"/>
  <c r="AC86" i="1" s="1"/>
  <c r="AQ86" i="1" a="1"/>
  <c r="AQ86" i="1" s="1"/>
  <c r="AK86" i="1" a="1"/>
  <c r="AK86" i="1" s="1"/>
  <c r="AA86" i="1" a="1"/>
  <c r="AA86" i="1" s="1"/>
  <c r="AJ86" i="1" a="1"/>
  <c r="AJ86" i="1" s="1"/>
  <c r="AH86" i="1" a="1"/>
  <c r="AH86" i="1" s="1"/>
  <c r="AD86" i="1" a="1"/>
  <c r="AD86" i="1" s="1"/>
  <c r="AF86" i="1" a="1"/>
  <c r="AF86" i="1" s="1"/>
  <c r="BA86" i="1" a="1"/>
  <c r="BA86" i="1" s="1"/>
  <c r="BB86" i="1" a="1"/>
  <c r="BB86" i="1" s="1"/>
  <c r="AO86" i="1" a="1"/>
  <c r="AO86" i="1" s="1"/>
  <c r="X86" i="1" a="1"/>
  <c r="X86" i="1" s="1"/>
  <c r="AZ86" i="1" a="1"/>
  <c r="AZ86" i="1" s="1"/>
  <c r="AY86" i="1" a="1"/>
  <c r="AY86" i="1" s="1"/>
  <c r="AV86" i="1" a="1"/>
  <c r="AV86" i="1" s="1"/>
  <c r="AT86" i="1" a="1"/>
  <c r="AT86" i="1" s="1"/>
  <c r="AR86" i="1" a="1"/>
  <c r="AR86" i="1" s="1"/>
  <c r="AX86" i="1" a="1"/>
  <c r="AX86" i="1" s="1"/>
  <c r="AW86" i="1" a="1"/>
  <c r="AW86" i="1" s="1"/>
  <c r="Y86" i="1" a="1"/>
  <c r="Y86" i="1" s="1"/>
  <c r="AN86" i="1" a="1"/>
  <c r="AN86" i="1" s="1"/>
  <c r="K86" i="1" a="1"/>
  <c r="K86" i="1" s="1"/>
  <c r="P86" i="1" a="1"/>
  <c r="P86" i="1" s="1"/>
  <c r="O86" i="1" a="1"/>
  <c r="O86" i="1" s="1"/>
  <c r="D86" i="1" a="1"/>
  <c r="D86" i="1" s="1"/>
  <c r="BO85" i="1" a="1"/>
  <c r="BO85" i="1" s="1"/>
  <c r="BO86" i="2" s="1"/>
  <c r="J86" i="1" a="1"/>
  <c r="J86" i="1" s="1"/>
  <c r="B86" i="1" a="1"/>
  <c r="B86" i="1" s="1"/>
  <c r="BP85" i="1" a="1"/>
  <c r="BP85" i="1" s="1"/>
  <c r="I86" i="1" a="1"/>
  <c r="I86" i="1" s="1"/>
  <c r="BN85" i="1" a="1"/>
  <c r="BN85" i="1" s="1"/>
  <c r="BN86" i="2" s="1"/>
  <c r="E86" i="1" a="1"/>
  <c r="E86" i="1" s="1"/>
  <c r="BH85" i="1" a="1"/>
  <c r="BH85" i="1" s="1"/>
  <c r="BH86" i="2" s="1"/>
  <c r="G86" i="1" a="1"/>
  <c r="G86" i="1" s="1"/>
  <c r="C86" i="1" a="1"/>
  <c r="C86" i="1" s="1"/>
  <c r="S86" i="1" a="1"/>
  <c r="S86" i="1" s="1"/>
  <c r="BK85" i="1" a="1"/>
  <c r="BK85" i="1" s="1"/>
  <c r="BK86" i="2" s="1"/>
  <c r="M86" i="1" a="1"/>
  <c r="M86" i="1" s="1"/>
  <c r="L86" i="1" a="1"/>
  <c r="L86" i="1" s="1"/>
  <c r="N86" i="1" a="1"/>
  <c r="N86" i="1" s="1"/>
  <c r="F86" i="1" a="1"/>
  <c r="F86" i="1" s="1"/>
  <c r="U86" i="1" a="1"/>
  <c r="U86" i="1" s="1"/>
  <c r="BM85" i="1" a="1"/>
  <c r="BM85" i="1" s="1"/>
  <c r="BM86" i="2" s="1"/>
  <c r="W86" i="1" a="1"/>
  <c r="W86" i="1" s="1"/>
  <c r="BI85" i="1" a="1"/>
  <c r="BI85" i="1" s="1"/>
  <c r="BI86" i="2" s="1"/>
  <c r="V86" i="1" a="1"/>
  <c r="V86" i="1" s="1"/>
  <c r="T86" i="1" a="1"/>
  <c r="T86" i="1" s="1"/>
  <c r="BL85" i="1" a="1"/>
  <c r="BL85" i="1" s="1"/>
  <c r="BL86" i="2" s="1"/>
  <c r="R86" i="1" a="1"/>
  <c r="R86" i="1" s="1"/>
  <c r="BJ85" i="1" a="1"/>
  <c r="BJ85" i="1" s="1"/>
  <c r="BJ86" i="2" s="1"/>
  <c r="Q86" i="1" a="1"/>
  <c r="Q86" i="1" s="1"/>
  <c r="H86" i="1" a="1"/>
  <c r="H86" i="1" s="1"/>
  <c r="AX85" i="1" a="1"/>
  <c r="AX85" i="1" s="1"/>
  <c r="AW85" i="1" a="1"/>
  <c r="AW85" i="1" s="1"/>
  <c r="AU85" i="1" a="1"/>
  <c r="AU85" i="1" s="1"/>
  <c r="AC85" i="1" a="1"/>
  <c r="AC85" i="1" s="1"/>
  <c r="AS85" i="1" a="1"/>
  <c r="AS85" i="1" s="1"/>
  <c r="AJ85" i="1" a="1"/>
  <c r="AJ85" i="1" s="1"/>
  <c r="AF85" i="1" a="1"/>
  <c r="AF85" i="1" s="1"/>
  <c r="AG85" i="1" a="1"/>
  <c r="AG85" i="1" s="1"/>
  <c r="AQ85" i="1" a="1"/>
  <c r="AQ85" i="1" s="1"/>
  <c r="AO85" i="1" a="1"/>
  <c r="AO85" i="1" s="1"/>
  <c r="AH85" i="1" a="1"/>
  <c r="AH85" i="1" s="1"/>
  <c r="AL85" i="1" a="1"/>
  <c r="AL85" i="1" s="1"/>
  <c r="AT85" i="1" a="1"/>
  <c r="AT85" i="1" s="1"/>
  <c r="AB85" i="1" a="1"/>
  <c r="AB85" i="1" s="1"/>
  <c r="AP85" i="1" a="1"/>
  <c r="AP85" i="1" s="1"/>
  <c r="BG85" i="1" a="1"/>
  <c r="BG85" i="1" s="1"/>
  <c r="BG86" i="2" s="1"/>
  <c r="BF85" i="1" a="1"/>
  <c r="BF85" i="1" s="1"/>
  <c r="BE85" i="1" a="1"/>
  <c r="BE85" i="1" s="1"/>
  <c r="AI85" i="1" a="1"/>
  <c r="AI85" i="1" s="1"/>
  <c r="BD85" i="1" a="1"/>
  <c r="BD85" i="1" s="1"/>
  <c r="BC85" i="1" a="1"/>
  <c r="BC85" i="1" s="1"/>
  <c r="AN85" i="1" a="1"/>
  <c r="AN85" i="1" s="1"/>
  <c r="AE85" i="1" a="1"/>
  <c r="AE85" i="1" s="1"/>
  <c r="AV85" i="1" a="1"/>
  <c r="AV85" i="1" s="1"/>
  <c r="AM85" i="1" a="1"/>
  <c r="AM85" i="1" s="1"/>
  <c r="AD85" i="1" a="1"/>
  <c r="AD85" i="1" s="1"/>
  <c r="AK85" i="1" a="1"/>
  <c r="AK85" i="1" s="1"/>
  <c r="BB85" i="1" a="1"/>
  <c r="BB85" i="1" s="1"/>
  <c r="BA85" i="1" a="1"/>
  <c r="BA85" i="1" s="1"/>
  <c r="AZ85" i="1" a="1"/>
  <c r="AZ85" i="1" s="1"/>
  <c r="AR85" i="1" a="1"/>
  <c r="AR85" i="1" s="1"/>
  <c r="AY85" i="1" a="1"/>
  <c r="AY85" i="1" s="1"/>
  <c r="E85" i="1" a="1"/>
  <c r="E85" i="1" s="1"/>
  <c r="Y85" i="1" a="1"/>
  <c r="Y85" i="1" s="1"/>
  <c r="Q85" i="1" a="1"/>
  <c r="Q85" i="1" s="1"/>
  <c r="BM84" i="1" a="1"/>
  <c r="BM84" i="1" s="1"/>
  <c r="BM85" i="2" s="1"/>
  <c r="L85" i="1" a="1"/>
  <c r="L85" i="1" s="1"/>
  <c r="P85" i="1" a="1"/>
  <c r="P85" i="1" s="1"/>
  <c r="G85" i="1" a="1"/>
  <c r="G85" i="1" s="1"/>
  <c r="D85" i="1" a="1"/>
  <c r="D85" i="1" s="1"/>
  <c r="BO84" i="1" a="1"/>
  <c r="BO84" i="1" s="1"/>
  <c r="BO85" i="2" s="1"/>
  <c r="X85" i="1" a="1"/>
  <c r="X85" i="1" s="1"/>
  <c r="R85" i="1" a="1"/>
  <c r="R85" i="1" s="1"/>
  <c r="V85" i="1" a="1"/>
  <c r="V85" i="1" s="1"/>
  <c r="I85" i="1" a="1"/>
  <c r="I85" i="1" s="1"/>
  <c r="C85" i="1" a="1"/>
  <c r="C85" i="1" s="1"/>
  <c r="S85" i="1" a="1"/>
  <c r="S85" i="1" s="1"/>
  <c r="N85" i="1" a="1"/>
  <c r="N85" i="1" s="1"/>
  <c r="H85" i="1" a="1"/>
  <c r="H85" i="1" s="1"/>
  <c r="F85" i="1" a="1"/>
  <c r="F85" i="1" s="1"/>
  <c r="BN84" i="1" a="1"/>
  <c r="BN84" i="1" s="1"/>
  <c r="BN85" i="2" s="1"/>
  <c r="B85" i="1" a="1"/>
  <c r="B85" i="1" s="1"/>
  <c r="O85" i="1" a="1"/>
  <c r="O85" i="1" s="1"/>
  <c r="K85" i="1" a="1"/>
  <c r="K85" i="1" s="1"/>
  <c r="AA85" i="1" a="1"/>
  <c r="AA85" i="1" s="1"/>
  <c r="Z85" i="1" a="1"/>
  <c r="Z85" i="1" s="1"/>
  <c r="W85" i="1" a="1"/>
  <c r="W85" i="1" s="1"/>
  <c r="T85" i="1" a="1"/>
  <c r="T85" i="1" s="1"/>
  <c r="BL84" i="1" a="1"/>
  <c r="BL84" i="1" s="1"/>
  <c r="BL85" i="2" s="1"/>
  <c r="M85" i="1" a="1"/>
  <c r="M85" i="1" s="1"/>
  <c r="J85" i="1" a="1"/>
  <c r="J85" i="1" s="1"/>
  <c r="BP84" i="1" a="1"/>
  <c r="BP84" i="1" s="1"/>
  <c r="U85" i="1" a="1"/>
  <c r="U85" i="1" s="1"/>
  <c r="AV64" i="1" a="1"/>
  <c r="AV64" i="1" s="1"/>
  <c r="BF64" i="1" a="1"/>
  <c r="BF64" i="1" s="1"/>
  <c r="BC64" i="1" a="1"/>
  <c r="BC64" i="1" s="1"/>
  <c r="BD64" i="1" a="1"/>
  <c r="BD64" i="1" s="1"/>
  <c r="BH64" i="1" a="1"/>
  <c r="BH64" i="1" s="1"/>
  <c r="BH65" i="2" s="1"/>
  <c r="BB64" i="1" a="1"/>
  <c r="BB64" i="1" s="1"/>
  <c r="BG64" i="1" a="1"/>
  <c r="BG64" i="1" s="1"/>
  <c r="BG65" i="2" s="1"/>
  <c r="AU64" i="1" a="1"/>
  <c r="AU64" i="1" s="1"/>
  <c r="AY64" i="1" a="1"/>
  <c r="AY64" i="1" s="1"/>
  <c r="BE64" i="1" a="1"/>
  <c r="BE64" i="1" s="1"/>
  <c r="BJ64" i="1" a="1"/>
  <c r="BJ64" i="1" s="1"/>
  <c r="BJ65" i="2" s="1"/>
  <c r="BA64" i="1" a="1"/>
  <c r="BA64" i="1" s="1"/>
  <c r="AT64" i="1" a="1"/>
  <c r="AT64" i="1" s="1"/>
  <c r="AW64" i="1" a="1"/>
  <c r="AW64" i="1" s="1"/>
  <c r="AZ64" i="1" a="1"/>
  <c r="AZ64" i="1" s="1"/>
  <c r="AX64" i="1" a="1"/>
  <c r="AX64" i="1" s="1"/>
  <c r="BI64" i="1" a="1"/>
  <c r="BI64" i="1" s="1"/>
  <c r="BI65" i="2" s="1"/>
  <c r="AK64" i="1" a="1"/>
  <c r="AK64" i="1" s="1"/>
  <c r="Q64" i="1" a="1"/>
  <c r="Q64" i="1" s="1"/>
  <c r="AJ64" i="1" a="1"/>
  <c r="AJ64" i="1" s="1"/>
  <c r="AH64" i="1" a="1"/>
  <c r="AH64" i="1" s="1"/>
  <c r="Z64" i="1" a="1"/>
  <c r="Z64" i="1" s="1"/>
  <c r="AC64" i="1" a="1"/>
  <c r="AC64" i="1" s="1"/>
  <c r="R64" i="1" a="1"/>
  <c r="R64" i="1" s="1"/>
  <c r="AA64" i="1" a="1"/>
  <c r="AA64" i="1" s="1"/>
  <c r="AF64" i="1" a="1"/>
  <c r="AF64" i="1" s="1"/>
  <c r="Y64" i="1" a="1"/>
  <c r="Y64" i="1" s="1"/>
  <c r="AE64" i="1" a="1"/>
  <c r="AE64" i="1" s="1"/>
  <c r="S64" i="1" a="1"/>
  <c r="S64" i="1" s="1"/>
  <c r="AD64" i="1" a="1"/>
  <c r="AD64" i="1" s="1"/>
  <c r="P64" i="1" a="1"/>
  <c r="P64" i="1" s="1"/>
  <c r="AS64" i="1" a="1"/>
  <c r="AS64" i="1" s="1"/>
  <c r="V64" i="1" a="1"/>
  <c r="V64" i="1" s="1"/>
  <c r="AO64" i="1" a="1"/>
  <c r="AO64" i="1" s="1"/>
  <c r="AN64" i="1" a="1"/>
  <c r="AN64" i="1" s="1"/>
  <c r="AB64" i="1" a="1"/>
  <c r="AB64" i="1" s="1"/>
  <c r="AM64" i="1" a="1"/>
  <c r="AM64" i="1" s="1"/>
  <c r="AG64" i="1" a="1"/>
  <c r="AG64" i="1" s="1"/>
  <c r="AR64" i="1" a="1"/>
  <c r="AR64" i="1" s="1"/>
  <c r="X64" i="1" a="1"/>
  <c r="X64" i="1" s="1"/>
  <c r="AQ64" i="1" a="1"/>
  <c r="AQ64" i="1" s="1"/>
  <c r="T64" i="1" a="1"/>
  <c r="T64" i="1" s="1"/>
  <c r="AP64" i="1" a="1"/>
  <c r="AP64" i="1" s="1"/>
  <c r="AL64" i="1" a="1"/>
  <c r="AL64" i="1" s="1"/>
  <c r="W64" i="1" a="1"/>
  <c r="W64" i="1" s="1"/>
  <c r="AI64" i="1" a="1"/>
  <c r="AI64" i="1" s="1"/>
  <c r="U64" i="1" a="1"/>
  <c r="U64" i="1" s="1"/>
  <c r="O64" i="1" a="1"/>
  <c r="O64" i="1" s="1"/>
  <c r="N64" i="1" a="1"/>
  <c r="N64" i="1" s="1"/>
  <c r="BP63" i="1" a="1"/>
  <c r="BP63" i="1" s="1"/>
  <c r="BN63" i="1" a="1"/>
  <c r="BN63" i="1" s="1"/>
  <c r="BN64" i="2" s="1"/>
  <c r="BG63" i="1" a="1"/>
  <c r="BG63" i="1" s="1"/>
  <c r="BG64" i="2" s="1"/>
  <c r="BK63" i="1" a="1"/>
  <c r="BK63" i="1" s="1"/>
  <c r="BK64" i="2" s="1"/>
  <c r="BD63" i="1" a="1"/>
  <c r="BD63" i="1" s="1"/>
  <c r="AZ63" i="1" a="1"/>
  <c r="AZ63" i="1" s="1"/>
  <c r="BE63" i="1" a="1"/>
  <c r="BE63" i="1" s="1"/>
  <c r="BA63" i="1" a="1"/>
  <c r="BA63" i="1" s="1"/>
  <c r="E64" i="1" a="1"/>
  <c r="E64" i="1" s="1"/>
  <c r="BM63" i="1" a="1"/>
  <c r="BM63" i="1" s="1"/>
  <c r="BM64" i="2" s="1"/>
  <c r="BI63" i="1" a="1"/>
  <c r="BI63" i="1" s="1"/>
  <c r="BI64" i="2" s="1"/>
  <c r="AY63" i="1" a="1"/>
  <c r="AY63" i="1" s="1"/>
  <c r="BL63" i="1" a="1"/>
  <c r="BL63" i="1" s="1"/>
  <c r="BL64" i="2" s="1"/>
  <c r="L64" i="1" a="1"/>
  <c r="L64" i="1" s="1"/>
  <c r="M64" i="1" a="1"/>
  <c r="M64" i="1" s="1"/>
  <c r="K64" i="1" a="1"/>
  <c r="K64" i="1" s="1"/>
  <c r="J64" i="1" a="1"/>
  <c r="J64" i="1" s="1"/>
  <c r="BO63" i="1" a="1"/>
  <c r="BO63" i="1" s="1"/>
  <c r="BO64" i="2" s="1"/>
  <c r="BJ63" i="1" a="1"/>
  <c r="BJ63" i="1" s="1"/>
  <c r="BJ64" i="2" s="1"/>
  <c r="BH63" i="1" a="1"/>
  <c r="BH63" i="1" s="1"/>
  <c r="BH64" i="2" s="1"/>
  <c r="BC63" i="1" a="1"/>
  <c r="BC63" i="1" s="1"/>
  <c r="BB63" i="1" a="1"/>
  <c r="BB63" i="1" s="1"/>
  <c r="I64" i="1" a="1"/>
  <c r="I64" i="1" s="1"/>
  <c r="H64" i="1" a="1"/>
  <c r="H64" i="1" s="1"/>
  <c r="G64" i="1" a="1"/>
  <c r="G64" i="1" s="1"/>
  <c r="F64" i="1" a="1"/>
  <c r="F64" i="1" s="1"/>
  <c r="AX63" i="1" a="1"/>
  <c r="AX63" i="1" s="1"/>
  <c r="BF63" i="1" a="1"/>
  <c r="BF63" i="1" s="1"/>
  <c r="C64" i="1" a="1"/>
  <c r="C64" i="1" s="1"/>
  <c r="D64" i="1" a="1"/>
  <c r="D64" i="1" s="1"/>
  <c r="B64" i="1" a="1"/>
  <c r="B64" i="1" s="1"/>
  <c r="AC63" i="1" a="1"/>
  <c r="AC63" i="1" s="1"/>
  <c r="AA63" i="1" a="1"/>
  <c r="AA63" i="1" s="1"/>
  <c r="S63" i="1" a="1"/>
  <c r="S63" i="1" s="1"/>
  <c r="AO63" i="1" a="1"/>
  <c r="AO63" i="1" s="1"/>
  <c r="AV63" i="1" a="1"/>
  <c r="AV63" i="1" s="1"/>
  <c r="AU63" i="1" a="1"/>
  <c r="AU63" i="1" s="1"/>
  <c r="AM63" i="1" a="1"/>
  <c r="AM63" i="1" s="1"/>
  <c r="AI63" i="1" a="1"/>
  <c r="AI63" i="1" s="1"/>
  <c r="Z63" i="1" a="1"/>
  <c r="Z63" i="1" s="1"/>
  <c r="AK63" i="1" a="1"/>
  <c r="AK63" i="1" s="1"/>
  <c r="AE63" i="1" a="1"/>
  <c r="AE63" i="1" s="1"/>
  <c r="X63" i="1" a="1"/>
  <c r="X63" i="1" s="1"/>
  <c r="AS63" i="1" a="1"/>
  <c r="AS63" i="1" s="1"/>
  <c r="V63" i="1" a="1"/>
  <c r="V63" i="1" s="1"/>
  <c r="AR63" i="1" a="1"/>
  <c r="AR63" i="1" s="1"/>
  <c r="T63" i="1" a="1"/>
  <c r="T63" i="1" s="1"/>
  <c r="AT63" i="1" a="1"/>
  <c r="AT63" i="1" s="1"/>
  <c r="AG63" i="1" a="1"/>
  <c r="AG63" i="1" s="1"/>
  <c r="AP63" i="1" a="1"/>
  <c r="AP63" i="1" s="1"/>
  <c r="AQ63" i="1" a="1"/>
  <c r="AQ63" i="1" s="1"/>
  <c r="AL63" i="1" a="1"/>
  <c r="AL63" i="1" s="1"/>
  <c r="AD63" i="1" a="1"/>
  <c r="AD63" i="1" s="1"/>
  <c r="R63" i="1" a="1"/>
  <c r="R63" i="1" s="1"/>
  <c r="U63" i="1" a="1"/>
  <c r="U63" i="1" s="1"/>
  <c r="AF63" i="1" a="1"/>
  <c r="AF63" i="1" s="1"/>
  <c r="AH63" i="1" a="1"/>
  <c r="AH63" i="1" s="1"/>
  <c r="W63" i="1" a="1"/>
  <c r="W63" i="1" s="1"/>
  <c r="Y63" i="1" a="1"/>
  <c r="Y63" i="1" s="1"/>
  <c r="AB63" i="1" a="1"/>
  <c r="AB63" i="1" s="1"/>
  <c r="AW63" i="1" a="1"/>
  <c r="AW63" i="1" s="1"/>
  <c r="AN63" i="1" a="1"/>
  <c r="AN63" i="1" s="1"/>
  <c r="AJ63" i="1" a="1"/>
  <c r="AJ63" i="1" s="1"/>
  <c r="F63" i="1" a="1"/>
  <c r="F63" i="1" s="1"/>
  <c r="BF62" i="1" a="1"/>
  <c r="BF62" i="1" s="1"/>
  <c r="E63" i="1" a="1"/>
  <c r="E63" i="1" s="1"/>
  <c r="BP62" i="1" a="1"/>
  <c r="BP62" i="1" s="1"/>
  <c r="BC62" i="1" a="1"/>
  <c r="BC62" i="1" s="1"/>
  <c r="BJ62" i="1" a="1"/>
  <c r="BJ62" i="1" s="1"/>
  <c r="BJ63" i="2" s="1"/>
  <c r="BI62" i="1" a="1"/>
  <c r="BI62" i="1" s="1"/>
  <c r="BI63" i="2" s="1"/>
  <c r="BO62" i="1" a="1"/>
  <c r="BO62" i="1" s="1"/>
  <c r="BO63" i="2" s="1"/>
  <c r="BN62" i="1" a="1"/>
  <c r="BN62" i="1" s="1"/>
  <c r="BN63" i="2" s="1"/>
  <c r="BG62" i="1" a="1"/>
  <c r="BG62" i="1" s="1"/>
  <c r="BG63" i="2" s="1"/>
  <c r="BK62" i="1" a="1"/>
  <c r="BK62" i="1" s="1"/>
  <c r="BK63" i="2" s="1"/>
  <c r="BM62" i="1" a="1"/>
  <c r="BM62" i="1" s="1"/>
  <c r="BM63" i="2" s="1"/>
  <c r="B63" i="1" a="1"/>
  <c r="B63" i="1" s="1"/>
  <c r="BB62" i="1" a="1"/>
  <c r="BB62" i="1" s="1"/>
  <c r="K63" i="1" a="1"/>
  <c r="K63" i="1" s="1"/>
  <c r="BL62" i="1" a="1"/>
  <c r="BL62" i="1" s="1"/>
  <c r="BL63" i="2" s="1"/>
  <c r="C63" i="1" a="1"/>
  <c r="C63" i="1" s="1"/>
  <c r="I63" i="1" a="1"/>
  <c r="I63" i="1" s="1"/>
  <c r="BH62" i="1" a="1"/>
  <c r="BH62" i="1" s="1"/>
  <c r="BH63" i="2" s="1"/>
  <c r="BD62" i="1" a="1"/>
  <c r="BD62" i="1" s="1"/>
  <c r="BE62" i="1" a="1"/>
  <c r="BE62" i="1" s="1"/>
  <c r="H63" i="1" a="1"/>
  <c r="H63" i="1" s="1"/>
  <c r="Q63" i="1" a="1"/>
  <c r="Q63" i="1" s="1"/>
  <c r="P63" i="1" a="1"/>
  <c r="P63" i="1" s="1"/>
  <c r="O63" i="1" a="1"/>
  <c r="O63" i="1" s="1"/>
  <c r="N63" i="1" a="1"/>
  <c r="N63" i="1" s="1"/>
  <c r="M63" i="1" a="1"/>
  <c r="M63" i="1" s="1"/>
  <c r="L63" i="1" a="1"/>
  <c r="L63" i="1" s="1"/>
  <c r="J63" i="1" a="1"/>
  <c r="J63" i="1" s="1"/>
  <c r="D63" i="1" a="1"/>
  <c r="D63" i="1" s="1"/>
  <c r="G63" i="1" a="1"/>
  <c r="G63" i="1" s="1"/>
  <c r="AK62" i="1" a="1"/>
  <c r="AK62" i="1" s="1"/>
  <c r="AU62" i="1" a="1"/>
  <c r="AU62" i="1" s="1"/>
  <c r="AR62" i="1" a="1"/>
  <c r="AR62" i="1" s="1"/>
  <c r="AQ62" i="1" a="1"/>
  <c r="AQ62" i="1" s="1"/>
  <c r="AJ62" i="1" a="1"/>
  <c r="AJ62" i="1" s="1"/>
  <c r="AC62" i="1" a="1"/>
  <c r="AC62" i="1" s="1"/>
  <c r="AH62" i="1" a="1"/>
  <c r="AH62" i="1" s="1"/>
  <c r="AE62" i="1" a="1"/>
  <c r="AE62" i="1" s="1"/>
  <c r="AD62" i="1" a="1"/>
  <c r="AD62" i="1" s="1"/>
  <c r="X62" i="1" a="1"/>
  <c r="X62" i="1" s="1"/>
  <c r="Z62" i="1" a="1"/>
  <c r="Z62" i="1" s="1"/>
  <c r="Y62" i="1" a="1"/>
  <c r="Y62" i="1" s="1"/>
  <c r="W62" i="1" a="1"/>
  <c r="W62" i="1" s="1"/>
  <c r="AM62" i="1" a="1"/>
  <c r="AM62" i="1" s="1"/>
  <c r="AB62" i="1" a="1"/>
  <c r="AB62" i="1" s="1"/>
  <c r="BA62" i="1" a="1"/>
  <c r="BA62" i="1" s="1"/>
  <c r="AZ62" i="1" a="1"/>
  <c r="AZ62" i="1" s="1"/>
  <c r="AV62" i="1" a="1"/>
  <c r="AV62" i="1" s="1"/>
  <c r="AT62" i="1" a="1"/>
  <c r="AT62" i="1" s="1"/>
  <c r="AP62" i="1" a="1"/>
  <c r="AP62" i="1" s="1"/>
  <c r="AL62" i="1" a="1"/>
  <c r="AL62" i="1" s="1"/>
  <c r="AI62" i="1" a="1"/>
  <c r="AI62" i="1" s="1"/>
  <c r="AY62" i="1" a="1"/>
  <c r="AY62" i="1" s="1"/>
  <c r="AX62" i="1" a="1"/>
  <c r="AX62" i="1" s="1"/>
  <c r="AW62" i="1" a="1"/>
  <c r="AW62" i="1" s="1"/>
  <c r="AF62" i="1" a="1"/>
  <c r="AF62" i="1" s="1"/>
  <c r="AG62" i="1" a="1"/>
  <c r="AG62" i="1" s="1"/>
  <c r="AN62" i="1" a="1"/>
  <c r="AN62" i="1" s="1"/>
  <c r="V62" i="1" a="1"/>
  <c r="V62" i="1" s="1"/>
  <c r="AA62" i="1" a="1"/>
  <c r="AA62" i="1" s="1"/>
  <c r="AS62" i="1" a="1"/>
  <c r="AS62" i="1" s="1"/>
  <c r="AO62" i="1" a="1"/>
  <c r="AO62" i="1" s="1"/>
  <c r="D62" i="1" a="1"/>
  <c r="D62" i="1" s="1"/>
  <c r="BG61" i="1" a="1"/>
  <c r="BG61" i="1" s="1"/>
  <c r="BG62" i="2" s="1"/>
  <c r="BF61" i="1" a="1"/>
  <c r="BF61" i="1" s="1"/>
  <c r="BL61" i="1" a="1"/>
  <c r="BL61" i="1" s="1"/>
  <c r="BL62" i="2" s="1"/>
  <c r="BP61" i="1" a="1"/>
  <c r="BP61" i="1" s="1"/>
  <c r="BK61" i="1" a="1"/>
  <c r="BK61" i="1" s="1"/>
  <c r="BK62" i="2" s="1"/>
  <c r="E62" i="1" a="1"/>
  <c r="E62" i="1" s="1"/>
  <c r="N62" i="1" a="1"/>
  <c r="N62" i="1" s="1"/>
  <c r="B62" i="1" a="1"/>
  <c r="B62" i="1" s="1"/>
  <c r="M62" i="1" a="1"/>
  <c r="M62" i="1" s="1"/>
  <c r="I62" i="1" a="1"/>
  <c r="I62" i="1" s="1"/>
  <c r="C62" i="1" a="1"/>
  <c r="C62" i="1" s="1"/>
  <c r="L62" i="1" a="1"/>
  <c r="L62" i="1" s="1"/>
  <c r="BH61" i="1" a="1"/>
  <c r="BH61" i="1" s="1"/>
  <c r="BH62" i="2" s="1"/>
  <c r="U62" i="1" a="1"/>
  <c r="U62" i="1" s="1"/>
  <c r="T62" i="1" a="1"/>
  <c r="T62" i="1" s="1"/>
  <c r="BI61" i="1" a="1"/>
  <c r="BI61" i="1" s="1"/>
  <c r="BI62" i="2" s="1"/>
  <c r="S62" i="1" a="1"/>
  <c r="S62" i="1" s="1"/>
  <c r="O62" i="1" a="1"/>
  <c r="O62" i="1" s="1"/>
  <c r="J62" i="1" a="1"/>
  <c r="J62" i="1" s="1"/>
  <c r="H62" i="1" a="1"/>
  <c r="H62" i="1" s="1"/>
  <c r="BN61" i="1" a="1"/>
  <c r="BN61" i="1" s="1"/>
  <c r="BN62" i="2" s="1"/>
  <c r="R62" i="1" a="1"/>
  <c r="R62" i="1" s="1"/>
  <c r="Q62" i="1" a="1"/>
  <c r="Q62" i="1" s="1"/>
  <c r="P62" i="1" a="1"/>
  <c r="P62" i="1" s="1"/>
  <c r="K62" i="1" a="1"/>
  <c r="K62" i="1" s="1"/>
  <c r="G62" i="1" a="1"/>
  <c r="G62" i="1" s="1"/>
  <c r="F62" i="1" a="1"/>
  <c r="F62" i="1" s="1"/>
  <c r="BO61" i="1" a="1"/>
  <c r="BO61" i="1" s="1"/>
  <c r="BO62" i="2" s="1"/>
  <c r="BJ61" i="1" a="1"/>
  <c r="BJ61" i="1" s="1"/>
  <c r="BJ62" i="2" s="1"/>
  <c r="BM61" i="1" a="1"/>
  <c r="BM61" i="1" s="1"/>
  <c r="BM62" i="2" s="1"/>
  <c r="Z61" i="1" a="1"/>
  <c r="Z61" i="1" s="1"/>
  <c r="AE61" i="1" a="1"/>
  <c r="AE61" i="1" s="1"/>
  <c r="AY61" i="1" a="1"/>
  <c r="AY61" i="1" s="1"/>
  <c r="AX61" i="1" a="1"/>
  <c r="AX61" i="1" s="1"/>
  <c r="AU61" i="1" a="1"/>
  <c r="AU61" i="1" s="1"/>
  <c r="AT61" i="1" a="1"/>
  <c r="AT61" i="1" s="1"/>
  <c r="AS61" i="1" a="1"/>
  <c r="AS61" i="1" s="1"/>
  <c r="AM61" i="1" a="1"/>
  <c r="AM61" i="1" s="1"/>
  <c r="AB61" i="1" a="1"/>
  <c r="AB61" i="1" s="1"/>
  <c r="AR61" i="1" a="1"/>
  <c r="AR61" i="1" s="1"/>
  <c r="AQ61" i="1" a="1"/>
  <c r="AQ61" i="1" s="1"/>
  <c r="AP61" i="1" a="1"/>
  <c r="AP61" i="1" s="1"/>
  <c r="AF61" i="1" a="1"/>
  <c r="AF61" i="1" s="1"/>
  <c r="AD61" i="1" a="1"/>
  <c r="AD61" i="1" s="1"/>
  <c r="AK61" i="1" a="1"/>
  <c r="AK61" i="1" s="1"/>
  <c r="AJ61" i="1" a="1"/>
  <c r="AJ61" i="1" s="1"/>
  <c r="AN61" i="1" a="1"/>
  <c r="AN61" i="1" s="1"/>
  <c r="AH61" i="1" a="1"/>
  <c r="AH61" i="1" s="1"/>
  <c r="AC61" i="1" a="1"/>
  <c r="AC61" i="1" s="1"/>
  <c r="AA61" i="1" a="1"/>
  <c r="AA61" i="1" s="1"/>
  <c r="AO61" i="1" a="1"/>
  <c r="AO61" i="1" s="1"/>
  <c r="AL61" i="1" a="1"/>
  <c r="AL61" i="1" s="1"/>
  <c r="AG61" i="1" a="1"/>
  <c r="AG61" i="1" s="1"/>
  <c r="BE61" i="1" a="1"/>
  <c r="BE61" i="1" s="1"/>
  <c r="BD61" i="1" a="1"/>
  <c r="BD61" i="1" s="1"/>
  <c r="AW61" i="1" a="1"/>
  <c r="AW61" i="1" s="1"/>
  <c r="AV61" i="1" a="1"/>
  <c r="AV61" i="1" s="1"/>
  <c r="AI61" i="1" a="1"/>
  <c r="AI61" i="1" s="1"/>
  <c r="BC61" i="1" a="1"/>
  <c r="BC61" i="1" s="1"/>
  <c r="BB61" i="1" a="1"/>
  <c r="BB61" i="1" s="1"/>
  <c r="BA61" i="1" a="1"/>
  <c r="BA61" i="1" s="1"/>
  <c r="AZ61" i="1" a="1"/>
  <c r="AZ61" i="1" s="1"/>
  <c r="G61" i="1" a="1"/>
  <c r="G61" i="1" s="1"/>
  <c r="Y61" i="1" a="1"/>
  <c r="Y61" i="1" s="1"/>
  <c r="X61" i="1" a="1"/>
  <c r="X61" i="1" s="1"/>
  <c r="R61" i="1" a="1"/>
  <c r="R61" i="1" s="1"/>
  <c r="N61" i="1" a="1"/>
  <c r="N61" i="1" s="1"/>
  <c r="Q61" i="1" a="1"/>
  <c r="Q61" i="1" s="1"/>
  <c r="M61" i="1" a="1"/>
  <c r="M61" i="1" s="1"/>
  <c r="T61" i="1" a="1"/>
  <c r="T61" i="1" s="1"/>
  <c r="P61" i="1" a="1"/>
  <c r="P61" i="1" s="1"/>
  <c r="H61" i="1" a="1"/>
  <c r="H61" i="1" s="1"/>
  <c r="B61" i="1" a="1"/>
  <c r="B61" i="1" s="1"/>
  <c r="BK60" i="1" a="1"/>
  <c r="BK60" i="1" s="1"/>
  <c r="BK61" i="2" s="1"/>
  <c r="K61" i="1" a="1"/>
  <c r="K61" i="1" s="1"/>
  <c r="BN60" i="1" a="1"/>
  <c r="BN60" i="1" s="1"/>
  <c r="BN61" i="2" s="1"/>
  <c r="W61" i="1" a="1"/>
  <c r="W61" i="1" s="1"/>
  <c r="S61" i="1" a="1"/>
  <c r="S61" i="1" s="1"/>
  <c r="O61" i="1" a="1"/>
  <c r="O61" i="1" s="1"/>
  <c r="C61" i="1" a="1"/>
  <c r="C61" i="1" s="1"/>
  <c r="L61" i="1" a="1"/>
  <c r="L61" i="1" s="1"/>
  <c r="V61" i="1" a="1"/>
  <c r="V61" i="1" s="1"/>
  <c r="I61" i="1" a="1"/>
  <c r="I61" i="1" s="1"/>
  <c r="F61" i="1" a="1"/>
  <c r="F61" i="1" s="1"/>
  <c r="E61" i="1" a="1"/>
  <c r="E61" i="1" s="1"/>
  <c r="BO60" i="1" a="1"/>
  <c r="BO60" i="1" s="1"/>
  <c r="BO61" i="2" s="1"/>
  <c r="D61" i="1" a="1"/>
  <c r="D61" i="1" s="1"/>
  <c r="BP60" i="1" a="1"/>
  <c r="BP60" i="1" s="1"/>
  <c r="BL60" i="1" a="1"/>
  <c r="BL60" i="1" s="1"/>
  <c r="BL61" i="2" s="1"/>
  <c r="BJ60" i="1" a="1"/>
  <c r="BJ60" i="1" s="1"/>
  <c r="BJ61" i="2" s="1"/>
  <c r="U61" i="1" a="1"/>
  <c r="U61" i="1" s="1"/>
  <c r="BM60" i="1" a="1"/>
  <c r="BM60" i="1" s="1"/>
  <c r="BM61" i="2" s="1"/>
  <c r="J61" i="1" a="1"/>
  <c r="J61" i="1" s="1"/>
  <c r="AX60" i="1" a="1"/>
  <c r="AX60" i="1" s="1"/>
  <c r="AW60" i="1" a="1"/>
  <c r="AW60" i="1" s="1"/>
  <c r="AV60" i="1" a="1"/>
  <c r="AV60" i="1" s="1"/>
  <c r="AT60" i="1" a="1"/>
  <c r="AT60" i="1" s="1"/>
  <c r="AL60" i="1" a="1"/>
  <c r="AL60" i="1" s="1"/>
  <c r="AO60" i="1" a="1"/>
  <c r="AO60" i="1" s="1"/>
  <c r="AD60" i="1" a="1"/>
  <c r="AD60" i="1" s="1"/>
  <c r="AM60" i="1" a="1"/>
  <c r="AM60" i="1" s="1"/>
  <c r="AR60" i="1" a="1"/>
  <c r="AR60" i="1" s="1"/>
  <c r="AK60" i="1" a="1"/>
  <c r="AK60" i="1" s="1"/>
  <c r="AQ60" i="1" a="1"/>
  <c r="AQ60" i="1" s="1"/>
  <c r="AE60" i="1" a="1"/>
  <c r="AE60" i="1" s="1"/>
  <c r="BG60" i="1" a="1"/>
  <c r="BG60" i="1" s="1"/>
  <c r="BG61" i="2" s="1"/>
  <c r="AP60" i="1" a="1"/>
  <c r="AP60" i="1" s="1"/>
  <c r="BE60" i="1" a="1"/>
  <c r="BE60" i="1" s="1"/>
  <c r="AH60" i="1" a="1"/>
  <c r="AH60" i="1" s="1"/>
  <c r="BA60" i="1" a="1"/>
  <c r="BA60" i="1" s="1"/>
  <c r="AZ60" i="1" a="1"/>
  <c r="AZ60" i="1" s="1"/>
  <c r="AN60" i="1" a="1"/>
  <c r="AN60" i="1" s="1"/>
  <c r="AY60" i="1" a="1"/>
  <c r="AY60" i="1" s="1"/>
  <c r="AS60" i="1" a="1"/>
  <c r="AS60" i="1" s="1"/>
  <c r="BF60" i="1" a="1"/>
  <c r="BF60" i="1" s="1"/>
  <c r="AJ60" i="1" a="1"/>
  <c r="AJ60" i="1" s="1"/>
  <c r="BI60" i="1" a="1"/>
  <c r="BI60" i="1" s="1"/>
  <c r="BI61" i="2" s="1"/>
  <c r="AF60" i="1" a="1"/>
  <c r="AF60" i="1" s="1"/>
  <c r="BH60" i="1" a="1"/>
  <c r="BH60" i="1" s="1"/>
  <c r="BH61" i="2" s="1"/>
  <c r="BC60" i="1" a="1"/>
  <c r="BC60" i="1" s="1"/>
  <c r="AI60" i="1" a="1"/>
  <c r="AI60" i="1" s="1"/>
  <c r="BD60" i="1" a="1"/>
  <c r="BD60" i="1" s="1"/>
  <c r="AG60" i="1" a="1"/>
  <c r="AG60" i="1" s="1"/>
  <c r="BB60" i="1" a="1"/>
  <c r="BB60" i="1" s="1"/>
  <c r="AU60" i="1" a="1"/>
  <c r="AU60" i="1" s="1"/>
  <c r="L60" i="1" a="1"/>
  <c r="L60" i="1" s="1"/>
  <c r="E60" i="1" a="1"/>
  <c r="E60" i="1" s="1"/>
  <c r="C60" i="1" a="1"/>
  <c r="C60" i="1" s="1"/>
  <c r="Q60" i="1" a="1"/>
  <c r="Q60" i="1" s="1"/>
  <c r="AA60" i="1" a="1"/>
  <c r="AA60" i="1" s="1"/>
  <c r="W60" i="1" a="1"/>
  <c r="W60" i="1" s="1"/>
  <c r="O60" i="1" a="1"/>
  <c r="O60" i="1" s="1"/>
  <c r="K60" i="1" a="1"/>
  <c r="K60" i="1" s="1"/>
  <c r="B60" i="1" a="1"/>
  <c r="B60" i="1" s="1"/>
  <c r="M60" i="1" a="1"/>
  <c r="M60" i="1" s="1"/>
  <c r="G60" i="1" a="1"/>
  <c r="G60" i="1" s="1"/>
  <c r="BP59" i="1" a="1"/>
  <c r="BP59" i="1" s="1"/>
  <c r="Z60" i="1" a="1"/>
  <c r="Z60" i="1" s="1"/>
  <c r="BN59" i="1" a="1"/>
  <c r="BN59" i="1" s="1"/>
  <c r="BN60" i="2" s="1"/>
  <c r="U60" i="1" a="1"/>
  <c r="U60" i="1" s="1"/>
  <c r="T60" i="1" a="1"/>
  <c r="T60" i="1" s="1"/>
  <c r="X60" i="1" a="1"/>
  <c r="X60" i="1" s="1"/>
  <c r="I60" i="1" a="1"/>
  <c r="I60" i="1" s="1"/>
  <c r="R60" i="1" a="1"/>
  <c r="R60" i="1" s="1"/>
  <c r="Y60" i="1" a="1"/>
  <c r="Y60" i="1" s="1"/>
  <c r="V60" i="1" a="1"/>
  <c r="V60" i="1" s="1"/>
  <c r="S60" i="1" a="1"/>
  <c r="S60" i="1" s="1"/>
  <c r="N60" i="1" a="1"/>
  <c r="N60" i="1" s="1"/>
  <c r="J60" i="1" a="1"/>
  <c r="J60" i="1" s="1"/>
  <c r="H60" i="1" a="1"/>
  <c r="H60" i="1" s="1"/>
  <c r="F60" i="1" a="1"/>
  <c r="F60" i="1" s="1"/>
  <c r="BO59" i="1" a="1"/>
  <c r="BO59" i="1" s="1"/>
  <c r="BO60" i="2" s="1"/>
  <c r="D60" i="1" a="1"/>
  <c r="D60" i="1" s="1"/>
  <c r="AC60" i="1" a="1"/>
  <c r="AC60" i="1" s="1"/>
  <c r="AB60" i="1" a="1"/>
  <c r="AB60" i="1" s="1"/>
  <c r="P60" i="1" a="1"/>
  <c r="P60" i="1" s="1"/>
  <c r="AT59" i="1" a="1"/>
  <c r="AT59" i="1" s="1"/>
  <c r="AM59" i="1" a="1"/>
  <c r="AM59" i="1" s="1"/>
  <c r="AK59" i="1" a="1"/>
  <c r="AK59" i="1" s="1"/>
  <c r="AY59" i="1" a="1"/>
  <c r="AY59" i="1" s="1"/>
  <c r="BL59" i="1" a="1"/>
  <c r="BL59" i="1" s="1"/>
  <c r="BL60" i="2" s="1"/>
  <c r="BE59" i="1" a="1"/>
  <c r="BE59" i="1" s="1"/>
  <c r="AW59" i="1" a="1"/>
  <c r="AW59" i="1" s="1"/>
  <c r="AS59" i="1" a="1"/>
  <c r="AS59" i="1" s="1"/>
  <c r="AJ59" i="1" a="1"/>
  <c r="AJ59" i="1" s="1"/>
  <c r="AU59" i="1" a="1"/>
  <c r="AU59" i="1" s="1"/>
  <c r="AO59" i="1" a="1"/>
  <c r="AO59" i="1" s="1"/>
  <c r="AH59" i="1" a="1"/>
  <c r="AH59" i="1" s="1"/>
  <c r="BH59" i="1" a="1"/>
  <c r="BH59" i="1" s="1"/>
  <c r="BH60" i="2" s="1"/>
  <c r="BJ59" i="1" a="1"/>
  <c r="BJ59" i="1" s="1"/>
  <c r="BJ60" i="2" s="1"/>
  <c r="BC59" i="1" a="1"/>
  <c r="BC59" i="1" s="1"/>
  <c r="BB59" i="1" a="1"/>
  <c r="BB59" i="1" s="1"/>
  <c r="BF59" i="1" a="1"/>
  <c r="BF59" i="1" s="1"/>
  <c r="AQ59" i="1" a="1"/>
  <c r="AQ59" i="1" s="1"/>
  <c r="AZ59" i="1" a="1"/>
  <c r="AZ59" i="1" s="1"/>
  <c r="BI59" i="1" a="1"/>
  <c r="BI59" i="1" s="1"/>
  <c r="BI60" i="2" s="1"/>
  <c r="BG59" i="1" a="1"/>
  <c r="BG59" i="1" s="1"/>
  <c r="BG60" i="2" s="1"/>
  <c r="BD59" i="1" a="1"/>
  <c r="BD59" i="1" s="1"/>
  <c r="AV59" i="1" a="1"/>
  <c r="AV59" i="1" s="1"/>
  <c r="BA59" i="1" a="1"/>
  <c r="BA59" i="1" s="1"/>
  <c r="AP59" i="1" a="1"/>
  <c r="AP59" i="1" s="1"/>
  <c r="AR59" i="1" a="1"/>
  <c r="AR59" i="1" s="1"/>
  <c r="AN59" i="1" a="1"/>
  <c r="AN59" i="1" s="1"/>
  <c r="AI59" i="1" a="1"/>
  <c r="AI59" i="1" s="1"/>
  <c r="AL59" i="1" a="1"/>
  <c r="AL59" i="1" s="1"/>
  <c r="BM59" i="1" a="1"/>
  <c r="BM59" i="1" s="1"/>
  <c r="BM60" i="2" s="1"/>
  <c r="BK59" i="1" a="1"/>
  <c r="BK59" i="1" s="1"/>
  <c r="BK60" i="2" s="1"/>
  <c r="AX59" i="1" a="1"/>
  <c r="AX59" i="1" s="1"/>
  <c r="T59" i="1" a="1"/>
  <c r="T59" i="1" s="1"/>
  <c r="W59" i="1" a="1"/>
  <c r="W59" i="1" s="1"/>
  <c r="S59" i="1" a="1"/>
  <c r="S59" i="1" s="1"/>
  <c r="C59" i="1" a="1"/>
  <c r="C59" i="1" s="1"/>
  <c r="Q59" i="1" a="1"/>
  <c r="Q59" i="1" s="1"/>
  <c r="L59" i="1" a="1"/>
  <c r="L59" i="1" s="1"/>
  <c r="N59" i="1" a="1"/>
  <c r="N59" i="1" s="1"/>
  <c r="M59" i="1" a="1"/>
  <c r="M59" i="1" s="1"/>
  <c r="I59" i="1" a="1"/>
  <c r="I59" i="1" s="1"/>
  <c r="G59" i="1" a="1"/>
  <c r="G59" i="1" s="1"/>
  <c r="H59" i="1" a="1"/>
  <c r="H59" i="1" s="1"/>
  <c r="F59" i="1" a="1"/>
  <c r="F59" i="1" s="1"/>
  <c r="D59" i="1" a="1"/>
  <c r="D59" i="1" s="1"/>
  <c r="V59" i="1" a="1"/>
  <c r="V59" i="1" s="1"/>
  <c r="K59" i="1" a="1"/>
  <c r="K59" i="1" s="1"/>
  <c r="AD59" i="1" a="1"/>
  <c r="AD59" i="1" s="1"/>
  <c r="AG59" i="1" a="1"/>
  <c r="AG59" i="1" s="1"/>
  <c r="AF59" i="1" a="1"/>
  <c r="AF59" i="1" s="1"/>
  <c r="AE59" i="1" a="1"/>
  <c r="AE59" i="1" s="1"/>
  <c r="AC59" i="1" a="1"/>
  <c r="AC59" i="1" s="1"/>
  <c r="U59" i="1" a="1"/>
  <c r="U59" i="1" s="1"/>
  <c r="R59" i="1" a="1"/>
  <c r="R59" i="1" s="1"/>
  <c r="AB59" i="1" a="1"/>
  <c r="AB59" i="1" s="1"/>
  <c r="AA59" i="1" a="1"/>
  <c r="AA59" i="1" s="1"/>
  <c r="Z59" i="1" a="1"/>
  <c r="Z59" i="1" s="1"/>
  <c r="O59" i="1" a="1"/>
  <c r="O59" i="1" s="1"/>
  <c r="P59" i="1" a="1"/>
  <c r="P59" i="1" s="1"/>
  <c r="J59" i="1" a="1"/>
  <c r="J59" i="1" s="1"/>
  <c r="E59" i="1" a="1"/>
  <c r="E59" i="1" s="1"/>
  <c r="B59" i="1" a="1"/>
  <c r="B59" i="1" s="1"/>
  <c r="Y59" i="1" a="1"/>
  <c r="Y59" i="1" s="1"/>
  <c r="X59" i="1" a="1"/>
  <c r="X59" i="1" s="1"/>
  <c r="AZ58" i="1" a="1"/>
  <c r="AZ58" i="1" s="1"/>
  <c r="BF58" i="1" a="1"/>
  <c r="BF58" i="1" s="1"/>
  <c r="BC58" i="1" a="1"/>
  <c r="BC58" i="1" s="1"/>
  <c r="BD58" i="1" a="1"/>
  <c r="BD58" i="1" s="1"/>
  <c r="AY58" i="1" a="1"/>
  <c r="AY58" i="1" s="1"/>
  <c r="AR58" i="1" a="1"/>
  <c r="AR58" i="1" s="1"/>
  <c r="AW58" i="1" a="1"/>
  <c r="AW58" i="1" s="1"/>
  <c r="AT58" i="1" a="1"/>
  <c r="AT58" i="1" s="1"/>
  <c r="AS58" i="1" a="1"/>
  <c r="AS58" i="1" s="1"/>
  <c r="AM58" i="1" a="1"/>
  <c r="AM58" i="1" s="1"/>
  <c r="AO58" i="1" a="1"/>
  <c r="AO58" i="1" s="1"/>
  <c r="AN58" i="1" a="1"/>
  <c r="AN58" i="1" s="1"/>
  <c r="AL58" i="1" a="1"/>
  <c r="AL58" i="1" s="1"/>
  <c r="BB58" i="1" a="1"/>
  <c r="BB58" i="1" s="1"/>
  <c r="AQ58" i="1" a="1"/>
  <c r="AQ58" i="1" s="1"/>
  <c r="BP58" i="1" a="1"/>
  <c r="BP58" i="1" s="1"/>
  <c r="BO58" i="1" a="1"/>
  <c r="BO58" i="1" s="1"/>
  <c r="BO59" i="2" s="1"/>
  <c r="BN58" i="1" a="1"/>
  <c r="BN58" i="1" s="1"/>
  <c r="BN59" i="2" s="1"/>
  <c r="BM58" i="1" a="1"/>
  <c r="BM58" i="1" s="1"/>
  <c r="BM59" i="2" s="1"/>
  <c r="BA58" i="1" a="1"/>
  <c r="BA58" i="1" s="1"/>
  <c r="AX58" i="1" a="1"/>
  <c r="AX58" i="1" s="1"/>
  <c r="BI58" i="1" a="1"/>
  <c r="BI58" i="1" s="1"/>
  <c r="BI59" i="2" s="1"/>
  <c r="BG58" i="1" a="1"/>
  <c r="BG58" i="1" s="1"/>
  <c r="BG59" i="2" s="1"/>
  <c r="BL58" i="1" a="1"/>
  <c r="BL58" i="1" s="1"/>
  <c r="BL59" i="2" s="1"/>
  <c r="AU58" i="1" a="1"/>
  <c r="AU58" i="1" s="1"/>
  <c r="AV58" i="1" a="1"/>
  <c r="AV58" i="1" s="1"/>
  <c r="BK58" i="1" a="1"/>
  <c r="BK58" i="1" s="1"/>
  <c r="BK59" i="2" s="1"/>
  <c r="BE58" i="1" a="1"/>
  <c r="BE58" i="1" s="1"/>
  <c r="AP58" i="1" a="1"/>
  <c r="AP58" i="1" s="1"/>
  <c r="BJ58" i="1" a="1"/>
  <c r="BJ58" i="1" s="1"/>
  <c r="BJ59" i="2" s="1"/>
  <c r="BH58" i="1" a="1"/>
  <c r="BH58" i="1" s="1"/>
  <c r="BH59" i="2" s="1"/>
  <c r="V58" i="1" a="1"/>
  <c r="V58" i="1" s="1"/>
  <c r="T58" i="1" a="1"/>
  <c r="T58" i="1" s="1"/>
  <c r="R58" i="1" a="1"/>
  <c r="R58" i="1" s="1"/>
  <c r="P58" i="1" a="1"/>
  <c r="P58" i="1" s="1"/>
  <c r="O58" i="1" a="1"/>
  <c r="O58" i="1" s="1"/>
  <c r="K58" i="1" a="1"/>
  <c r="K58" i="1" s="1"/>
  <c r="G58" i="1" a="1"/>
  <c r="G58" i="1" s="1"/>
  <c r="L58" i="1" a="1"/>
  <c r="L58" i="1" s="1"/>
  <c r="AF58" i="1" a="1"/>
  <c r="AF58" i="1" s="1"/>
  <c r="F58" i="1" a="1"/>
  <c r="F58" i="1" s="1"/>
  <c r="AB58" i="1" a="1"/>
  <c r="AB58" i="1" s="1"/>
  <c r="X58" i="1" a="1"/>
  <c r="X58" i="1" s="1"/>
  <c r="J58" i="1" a="1"/>
  <c r="J58" i="1" s="1"/>
  <c r="AA58" i="1" a="1"/>
  <c r="AA58" i="1" s="1"/>
  <c r="AK58" i="1" a="1"/>
  <c r="AK58" i="1" s="1"/>
  <c r="AJ58" i="1" a="1"/>
  <c r="AJ58" i="1" s="1"/>
  <c r="AI58" i="1" a="1"/>
  <c r="AI58" i="1" s="1"/>
  <c r="AH58" i="1" a="1"/>
  <c r="AH58" i="1" s="1"/>
  <c r="AD58" i="1" a="1"/>
  <c r="AD58" i="1" s="1"/>
  <c r="Y58" i="1" a="1"/>
  <c r="Y58" i="1" s="1"/>
  <c r="W58" i="1" a="1"/>
  <c r="W58" i="1" s="1"/>
  <c r="N58" i="1" a="1"/>
  <c r="N58" i="1" s="1"/>
  <c r="M58" i="1" a="1"/>
  <c r="M58" i="1" s="1"/>
  <c r="S58" i="1" a="1"/>
  <c r="S58" i="1" s="1"/>
  <c r="AG58" i="1" a="1"/>
  <c r="AG58" i="1" s="1"/>
  <c r="U58" i="1" a="1"/>
  <c r="U58" i="1" s="1"/>
  <c r="I58" i="1" a="1"/>
  <c r="I58" i="1" s="1"/>
  <c r="H58" i="1" a="1"/>
  <c r="H58" i="1" s="1"/>
  <c r="Q58" i="1" a="1"/>
  <c r="Q58" i="1" s="1"/>
  <c r="AE58" i="1" a="1"/>
  <c r="AE58" i="1" s="1"/>
  <c r="AC58" i="1" a="1"/>
  <c r="AC58" i="1" s="1"/>
  <c r="Z58" i="1" a="1"/>
  <c r="Z58" i="1" s="1"/>
  <c r="AW57" i="1" a="1"/>
  <c r="AW57" i="1" s="1"/>
  <c r="BD57" i="1" a="1"/>
  <c r="BD57" i="1" s="1"/>
  <c r="B58" i="1" a="1"/>
  <c r="B58" i="1" s="1"/>
  <c r="BI57" i="1" a="1"/>
  <c r="BI57" i="1" s="1"/>
  <c r="BI58" i="2" s="1"/>
  <c r="BO57" i="1" a="1"/>
  <c r="BO57" i="1" s="1"/>
  <c r="BO58" i="2" s="1"/>
  <c r="BG57" i="1" a="1"/>
  <c r="BG57" i="1" s="1"/>
  <c r="BG58" i="2" s="1"/>
  <c r="BC57" i="1" a="1"/>
  <c r="BC57" i="1" s="1"/>
  <c r="AV57" i="1" a="1"/>
  <c r="AV57" i="1" s="1"/>
  <c r="AQ57" i="1" a="1"/>
  <c r="AQ57" i="1" s="1"/>
  <c r="BP57" i="1" a="1"/>
  <c r="BP57" i="1" s="1"/>
  <c r="AY57" i="1" a="1"/>
  <c r="AY57" i="1" s="1"/>
  <c r="BE57" i="1" a="1"/>
  <c r="BE57" i="1" s="1"/>
  <c r="BM57" i="1" a="1"/>
  <c r="BM57" i="1" s="1"/>
  <c r="BM58" i="2" s="1"/>
  <c r="AU57" i="1" a="1"/>
  <c r="AU57" i="1" s="1"/>
  <c r="BL57" i="1" a="1"/>
  <c r="BL57" i="1" s="1"/>
  <c r="BL58" i="2" s="1"/>
  <c r="BJ57" i="1" a="1"/>
  <c r="BJ57" i="1" s="1"/>
  <c r="BJ58" i="2" s="1"/>
  <c r="BA57" i="1" a="1"/>
  <c r="BA57" i="1" s="1"/>
  <c r="AX57" i="1" a="1"/>
  <c r="AX57" i="1" s="1"/>
  <c r="AP57" i="1" a="1"/>
  <c r="AP57" i="1" s="1"/>
  <c r="AT57" i="1" a="1"/>
  <c r="AT57" i="1" s="1"/>
  <c r="BN57" i="1" a="1"/>
  <c r="BN57" i="1" s="1"/>
  <c r="BN58" i="2" s="1"/>
  <c r="BF57" i="1" a="1"/>
  <c r="BF57" i="1" s="1"/>
  <c r="E58" i="1" a="1"/>
  <c r="E58" i="1" s="1"/>
  <c r="AZ57" i="1" a="1"/>
  <c r="AZ57" i="1" s="1"/>
  <c r="BB57" i="1" a="1"/>
  <c r="BB57" i="1" s="1"/>
  <c r="D58" i="1" a="1"/>
  <c r="D58" i="1" s="1"/>
  <c r="BK57" i="1" a="1"/>
  <c r="BK57" i="1" s="1"/>
  <c r="BK58" i="2" s="1"/>
  <c r="C58" i="1" a="1"/>
  <c r="C58" i="1" s="1"/>
  <c r="AR57" i="1" a="1"/>
  <c r="AR57" i="1" s="1"/>
  <c r="BH57" i="1" a="1"/>
  <c r="BH57" i="1" s="1"/>
  <c r="BH58" i="2" s="1"/>
  <c r="AS57" i="1" a="1"/>
  <c r="AS57" i="1" s="1"/>
  <c r="AD57" i="1" a="1"/>
  <c r="AD57" i="1" s="1"/>
  <c r="AK57" i="1" a="1"/>
  <c r="AK57" i="1" s="1"/>
  <c r="J57" i="1" a="1"/>
  <c r="J57" i="1" s="1"/>
  <c r="AJ57" i="1" a="1"/>
  <c r="AJ57" i="1" s="1"/>
  <c r="AH57" i="1" a="1"/>
  <c r="AH57" i="1" s="1"/>
  <c r="AE57" i="1" a="1"/>
  <c r="AE57" i="1" s="1"/>
  <c r="T57" i="1" a="1"/>
  <c r="T57" i="1" s="1"/>
  <c r="S57" i="1" a="1"/>
  <c r="S57" i="1" s="1"/>
  <c r="Y57" i="1" a="1"/>
  <c r="Y57" i="1" s="1"/>
  <c r="Q57" i="1" a="1"/>
  <c r="Q57" i="1" s="1"/>
  <c r="U57" i="1" a="1"/>
  <c r="U57" i="1" s="1"/>
  <c r="O57" i="1" a="1"/>
  <c r="O57" i="1" s="1"/>
  <c r="R57" i="1" a="1"/>
  <c r="R57" i="1" s="1"/>
  <c r="M57" i="1" a="1"/>
  <c r="M57" i="1" s="1"/>
  <c r="AO57" i="1" a="1"/>
  <c r="AO57" i="1" s="1"/>
  <c r="K57" i="1" a="1"/>
  <c r="K57" i="1" s="1"/>
  <c r="AL57" i="1" a="1"/>
  <c r="AL57" i="1" s="1"/>
  <c r="Z57" i="1" a="1"/>
  <c r="Z57" i="1" s="1"/>
  <c r="AI57" i="1" a="1"/>
  <c r="AI57" i="1" s="1"/>
  <c r="X57" i="1" a="1"/>
  <c r="X57" i="1" s="1"/>
  <c r="AF57" i="1" a="1"/>
  <c r="AF57" i="1" s="1"/>
  <c r="AC57" i="1" a="1"/>
  <c r="AC57" i="1" s="1"/>
  <c r="AB57" i="1" a="1"/>
  <c r="AB57" i="1" s="1"/>
  <c r="L57" i="1" a="1"/>
  <c r="L57" i="1" s="1"/>
  <c r="V57" i="1" a="1"/>
  <c r="V57" i="1" s="1"/>
  <c r="AA57" i="1" a="1"/>
  <c r="AA57" i="1" s="1"/>
  <c r="N57" i="1" a="1"/>
  <c r="N57" i="1" s="1"/>
  <c r="AN57" i="1" a="1"/>
  <c r="AN57" i="1" s="1"/>
  <c r="W57" i="1" a="1"/>
  <c r="W57" i="1" s="1"/>
  <c r="AM57" i="1" a="1"/>
  <c r="AM57" i="1" s="1"/>
  <c r="P57" i="1" a="1"/>
  <c r="P57" i="1" s="1"/>
  <c r="AG57" i="1" a="1"/>
  <c r="AG57" i="1" s="1"/>
  <c r="BO56" i="1" a="1"/>
  <c r="BO56" i="1" s="1"/>
  <c r="BO57" i="2" s="1"/>
  <c r="BP56" i="1" a="1"/>
  <c r="BP56" i="1" s="1"/>
  <c r="BF56" i="1" a="1"/>
  <c r="BF56" i="1" s="1"/>
  <c r="BJ56" i="1" a="1"/>
  <c r="BJ56" i="1" s="1"/>
  <c r="BJ57" i="2" s="1"/>
  <c r="BE56" i="1" a="1"/>
  <c r="BE56" i="1" s="1"/>
  <c r="AT56" i="1" a="1"/>
  <c r="AT56" i="1" s="1"/>
  <c r="BM56" i="1" a="1"/>
  <c r="BM56" i="1" s="1"/>
  <c r="BM57" i="2" s="1"/>
  <c r="BL56" i="1" a="1"/>
  <c r="BL56" i="1" s="1"/>
  <c r="BL57" i="2" s="1"/>
  <c r="AY56" i="1" a="1"/>
  <c r="AY56" i="1" s="1"/>
  <c r="AX56" i="1" a="1"/>
  <c r="AX56" i="1" s="1"/>
  <c r="AU56" i="1" a="1"/>
  <c r="AU56" i="1" s="1"/>
  <c r="AW56" i="1" a="1"/>
  <c r="AW56" i="1" s="1"/>
  <c r="BB56" i="1" a="1"/>
  <c r="BB56" i="1" s="1"/>
  <c r="BK56" i="1" a="1"/>
  <c r="BK56" i="1" s="1"/>
  <c r="BK57" i="2" s="1"/>
  <c r="BN56" i="1" a="1"/>
  <c r="BN56" i="1" s="1"/>
  <c r="BN57" i="2" s="1"/>
  <c r="AV56" i="1" a="1"/>
  <c r="AV56" i="1" s="1"/>
  <c r="BC56" i="1" a="1"/>
  <c r="BC56" i="1" s="1"/>
  <c r="BA56" i="1" a="1"/>
  <c r="BA56" i="1" s="1"/>
  <c r="I57" i="1" a="1"/>
  <c r="I57" i="1" s="1"/>
  <c r="H57" i="1" a="1"/>
  <c r="H57" i="1" s="1"/>
  <c r="BH56" i="1" a="1"/>
  <c r="BH56" i="1" s="1"/>
  <c r="BH57" i="2" s="1"/>
  <c r="AZ56" i="1" a="1"/>
  <c r="AZ56" i="1" s="1"/>
  <c r="G57" i="1" a="1"/>
  <c r="G57" i="1" s="1"/>
  <c r="F57" i="1" a="1"/>
  <c r="F57" i="1" s="1"/>
  <c r="E57" i="1" a="1"/>
  <c r="E57" i="1" s="1"/>
  <c r="D57" i="1" a="1"/>
  <c r="D57" i="1" s="1"/>
  <c r="C57" i="1" a="1"/>
  <c r="C57" i="1" s="1"/>
  <c r="B57" i="1" a="1"/>
  <c r="B57" i="1" s="1"/>
  <c r="BI56" i="1" a="1"/>
  <c r="BI56" i="1" s="1"/>
  <c r="BI57" i="2" s="1"/>
  <c r="BD56" i="1" a="1"/>
  <c r="BD56" i="1" s="1"/>
  <c r="BG56" i="1" a="1"/>
  <c r="BG56" i="1" s="1"/>
  <c r="BG57" i="2" s="1"/>
  <c r="P56" i="1" a="1"/>
  <c r="P56" i="1" s="1"/>
  <c r="AL56" i="1" a="1"/>
  <c r="AL56" i="1" s="1"/>
  <c r="AK56" i="1" a="1"/>
  <c r="AK56" i="1" s="1"/>
  <c r="X56" i="1" a="1"/>
  <c r="X56" i="1" s="1"/>
  <c r="AJ56" i="1" a="1"/>
  <c r="AJ56" i="1" s="1"/>
  <c r="AG56" i="1" a="1"/>
  <c r="AG56" i="1" s="1"/>
  <c r="AE56" i="1" a="1"/>
  <c r="AE56" i="1" s="1"/>
  <c r="AB56" i="1" a="1"/>
  <c r="AB56" i="1" s="1"/>
  <c r="U56" i="1" a="1"/>
  <c r="U56" i="1" s="1"/>
  <c r="AC56" i="1" a="1"/>
  <c r="AC56" i="1" s="1"/>
  <c r="Z56" i="1" a="1"/>
  <c r="Z56" i="1" s="1"/>
  <c r="S56" i="1" a="1"/>
  <c r="S56" i="1" s="1"/>
  <c r="W56" i="1" a="1"/>
  <c r="W56" i="1" s="1"/>
  <c r="V56" i="1" a="1"/>
  <c r="V56" i="1" s="1"/>
  <c r="AD56" i="1" a="1"/>
  <c r="AD56" i="1" s="1"/>
  <c r="Q56" i="1" a="1"/>
  <c r="Q56" i="1" s="1"/>
  <c r="N56" i="1" a="1"/>
  <c r="N56" i="1" s="1"/>
  <c r="T56" i="1" a="1"/>
  <c r="T56" i="1" s="1"/>
  <c r="R56" i="1" a="1"/>
  <c r="R56" i="1" s="1"/>
  <c r="AS56" i="1" a="1"/>
  <c r="AS56" i="1" s="1"/>
  <c r="AR56" i="1" a="1"/>
  <c r="AR56" i="1" s="1"/>
  <c r="AQ56" i="1" a="1"/>
  <c r="AQ56" i="1" s="1"/>
  <c r="AI56" i="1" a="1"/>
  <c r="AI56" i="1" s="1"/>
  <c r="AH56" i="1" a="1"/>
  <c r="AH56" i="1" s="1"/>
  <c r="AF56" i="1" a="1"/>
  <c r="AF56" i="1" s="1"/>
  <c r="Y56" i="1" a="1"/>
  <c r="Y56" i="1" s="1"/>
  <c r="O56" i="1" a="1"/>
  <c r="O56" i="1" s="1"/>
  <c r="AA56" i="1" a="1"/>
  <c r="AA56" i="1" s="1"/>
  <c r="AP56" i="1" a="1"/>
  <c r="AP56" i="1" s="1"/>
  <c r="AO56" i="1" a="1"/>
  <c r="AO56" i="1" s="1"/>
  <c r="AM56" i="1" a="1"/>
  <c r="AM56" i="1" s="1"/>
  <c r="AN56" i="1" a="1"/>
  <c r="AN56" i="1" s="1"/>
  <c r="BK55" i="1" a="1"/>
  <c r="BK55" i="1" s="1"/>
  <c r="BK56" i="2" s="1"/>
  <c r="BP55" i="1" a="1"/>
  <c r="BP55" i="1" s="1"/>
  <c r="BM55" i="1" a="1"/>
  <c r="BM55" i="1" s="1"/>
  <c r="BM56" i="2" s="1"/>
  <c r="BC55" i="1" a="1"/>
  <c r="BC55" i="1" s="1"/>
  <c r="AY55" i="1" a="1"/>
  <c r="AY55" i="1" s="1"/>
  <c r="BB55" i="1" a="1"/>
  <c r="BB55" i="1" s="1"/>
  <c r="AX55" i="1" a="1"/>
  <c r="AX55" i="1" s="1"/>
  <c r="BJ55" i="1" a="1"/>
  <c r="BJ55" i="1" s="1"/>
  <c r="BJ56" i="2" s="1"/>
  <c r="BE55" i="1" a="1"/>
  <c r="BE55" i="1" s="1"/>
  <c r="D56" i="1" a="1"/>
  <c r="D56" i="1" s="1"/>
  <c r="BO55" i="1" a="1"/>
  <c r="BO55" i="1" s="1"/>
  <c r="BO56" i="2" s="1"/>
  <c r="BA55" i="1" a="1"/>
  <c r="BA55" i="1" s="1"/>
  <c r="BI55" i="1" a="1"/>
  <c r="BI55" i="1" s="1"/>
  <c r="BI56" i="2" s="1"/>
  <c r="C56" i="1" a="1"/>
  <c r="C56" i="1" s="1"/>
  <c r="BN55" i="1" a="1"/>
  <c r="BN55" i="1" s="1"/>
  <c r="BN56" i="2" s="1"/>
  <c r="AZ55" i="1" a="1"/>
  <c r="AZ55" i="1" s="1"/>
  <c r="BL55" i="1" a="1"/>
  <c r="BL55" i="1" s="1"/>
  <c r="BL56" i="2" s="1"/>
  <c r="BD55" i="1" a="1"/>
  <c r="BD55" i="1" s="1"/>
  <c r="BH55" i="1" a="1"/>
  <c r="BH55" i="1" s="1"/>
  <c r="BH56" i="2" s="1"/>
  <c r="F56" i="1" a="1"/>
  <c r="F56" i="1" s="1"/>
  <c r="G56" i="1" a="1"/>
  <c r="G56" i="1" s="1"/>
  <c r="B56" i="1" a="1"/>
  <c r="B56" i="1" s="1"/>
  <c r="M56" i="1" a="1"/>
  <c r="M56" i="1" s="1"/>
  <c r="L56" i="1" a="1"/>
  <c r="L56" i="1" s="1"/>
  <c r="K56" i="1" a="1"/>
  <c r="K56" i="1" s="1"/>
  <c r="J56" i="1" a="1"/>
  <c r="J56" i="1" s="1"/>
  <c r="I56" i="1" a="1"/>
  <c r="I56" i="1" s="1"/>
  <c r="H56" i="1" a="1"/>
  <c r="H56" i="1" s="1"/>
  <c r="BF55" i="1" a="1"/>
  <c r="BF55" i="1" s="1"/>
  <c r="E56" i="1" a="1"/>
  <c r="E56" i="1" s="1"/>
  <c r="BG55" i="1" a="1"/>
  <c r="BG55" i="1" s="1"/>
  <c r="BG56" i="2" s="1"/>
  <c r="AR55" i="1" a="1"/>
  <c r="AR55" i="1" s="1"/>
  <c r="AS55" i="1" a="1"/>
  <c r="AS55" i="1" s="1"/>
  <c r="AK55" i="1" a="1"/>
  <c r="AK55" i="1" s="1"/>
  <c r="AJ55" i="1" a="1"/>
  <c r="AJ55" i="1" s="1"/>
  <c r="AI55" i="1" a="1"/>
  <c r="AI55" i="1" s="1"/>
  <c r="AG55" i="1" a="1"/>
  <c r="AG55" i="1" s="1"/>
  <c r="X55" i="1" a="1"/>
  <c r="X55" i="1" s="1"/>
  <c r="U55" i="1" a="1"/>
  <c r="U55" i="1" s="1"/>
  <c r="AE55" i="1" a="1"/>
  <c r="AE55" i="1" s="1"/>
  <c r="AC55" i="1" a="1"/>
  <c r="AC55" i="1" s="1"/>
  <c r="V55" i="1" a="1"/>
  <c r="V55" i="1" s="1"/>
  <c r="Z55" i="1" a="1"/>
  <c r="Z55" i="1" s="1"/>
  <c r="AH55" i="1" a="1"/>
  <c r="AH55" i="1" s="1"/>
  <c r="S55" i="1" a="1"/>
  <c r="S55" i="1" s="1"/>
  <c r="AD55" i="1" a="1"/>
  <c r="AD55" i="1" s="1"/>
  <c r="AW55" i="1" a="1"/>
  <c r="AW55" i="1" s="1"/>
  <c r="AT55" i="1" a="1"/>
  <c r="AT55" i="1" s="1"/>
  <c r="AQ55" i="1" a="1"/>
  <c r="AQ55" i="1" s="1"/>
  <c r="W55" i="1" a="1"/>
  <c r="W55" i="1" s="1"/>
  <c r="AN55" i="1" a="1"/>
  <c r="AN55" i="1" s="1"/>
  <c r="AP55" i="1" a="1"/>
  <c r="AP55" i="1" s="1"/>
  <c r="AO55" i="1" a="1"/>
  <c r="AO55" i="1" s="1"/>
  <c r="AB55" i="1" a="1"/>
  <c r="AB55" i="1" s="1"/>
  <c r="AL55" i="1" a="1"/>
  <c r="AL55" i="1" s="1"/>
  <c r="AA55" i="1" a="1"/>
  <c r="AA55" i="1" s="1"/>
  <c r="R55" i="1" a="1"/>
  <c r="R55" i="1" s="1"/>
  <c r="Y55" i="1" a="1"/>
  <c r="Y55" i="1" s="1"/>
  <c r="T55" i="1" a="1"/>
  <c r="T55" i="1" s="1"/>
  <c r="AM55" i="1" a="1"/>
  <c r="AM55" i="1" s="1"/>
  <c r="AV55" i="1" a="1"/>
  <c r="AV55" i="1" s="1"/>
  <c r="AF55" i="1" a="1"/>
  <c r="AF55" i="1" s="1"/>
  <c r="AU55" i="1" a="1"/>
  <c r="AU55" i="1" s="1"/>
  <c r="BI54" i="1" a="1"/>
  <c r="BI54" i="1" s="1"/>
  <c r="BI55" i="2" s="1"/>
  <c r="BK54" i="1" a="1"/>
  <c r="BK54" i="1" s="1"/>
  <c r="BK55" i="2" s="1"/>
  <c r="BE54" i="1" a="1"/>
  <c r="BE54" i="1" s="1"/>
  <c r="BB54" i="1" a="1"/>
  <c r="BB54" i="1" s="1"/>
  <c r="M55" i="1" a="1"/>
  <c r="M55" i="1" s="1"/>
  <c r="L55" i="1" a="1"/>
  <c r="L55" i="1" s="1"/>
  <c r="B55" i="1" a="1"/>
  <c r="B55" i="1" s="1"/>
  <c r="BG54" i="1" a="1"/>
  <c r="BG54" i="1" s="1"/>
  <c r="BG55" i="2" s="1"/>
  <c r="BD54" i="1" a="1"/>
  <c r="BD54" i="1" s="1"/>
  <c r="BH54" i="1" a="1"/>
  <c r="BH54" i="1" s="1"/>
  <c r="BH55" i="2" s="1"/>
  <c r="J55" i="1" a="1"/>
  <c r="J55" i="1" s="1"/>
  <c r="BP54" i="1" a="1"/>
  <c r="BP54" i="1" s="1"/>
  <c r="BN54" i="1" a="1"/>
  <c r="BN54" i="1" s="1"/>
  <c r="BN55" i="2" s="1"/>
  <c r="BF54" i="1" a="1"/>
  <c r="BF54" i="1" s="1"/>
  <c r="G55" i="1" a="1"/>
  <c r="G55" i="1" s="1"/>
  <c r="BL54" i="1" a="1"/>
  <c r="BL54" i="1" s="1"/>
  <c r="BL55" i="2" s="1"/>
  <c r="F55" i="1" a="1"/>
  <c r="F55" i="1" s="1"/>
  <c r="K55" i="1" a="1"/>
  <c r="K55" i="1" s="1"/>
  <c r="BC54" i="1" a="1"/>
  <c r="BC54" i="1" s="1"/>
  <c r="Q55" i="1" a="1"/>
  <c r="Q55" i="1" s="1"/>
  <c r="P55" i="1" a="1"/>
  <c r="P55" i="1" s="1"/>
  <c r="O55" i="1" a="1"/>
  <c r="O55" i="1" s="1"/>
  <c r="BJ54" i="1" a="1"/>
  <c r="BJ54" i="1" s="1"/>
  <c r="BJ55" i="2" s="1"/>
  <c r="BM54" i="1" a="1"/>
  <c r="BM54" i="1" s="1"/>
  <c r="BM55" i="2" s="1"/>
  <c r="N55" i="1" a="1"/>
  <c r="N55" i="1" s="1"/>
  <c r="H55" i="1" a="1"/>
  <c r="H55" i="1" s="1"/>
  <c r="BO54" i="1" a="1"/>
  <c r="BO54" i="1" s="1"/>
  <c r="BO55" i="2" s="1"/>
  <c r="D55" i="1" a="1"/>
  <c r="D55" i="1" s="1"/>
  <c r="I55" i="1" a="1"/>
  <c r="I55" i="1" s="1"/>
  <c r="E55" i="1" a="1"/>
  <c r="E55" i="1" s="1"/>
  <c r="C55" i="1" a="1"/>
  <c r="C55" i="1" s="1"/>
  <c r="V54" i="1" a="1"/>
  <c r="V54" i="1" s="1"/>
  <c r="AR54" i="1" a="1"/>
  <c r="AR54" i="1" s="1"/>
  <c r="AK54" i="1" a="1"/>
  <c r="AK54" i="1" s="1"/>
  <c r="AO54" i="1" a="1"/>
  <c r="AO54" i="1" s="1"/>
  <c r="Z54" i="1" a="1"/>
  <c r="Z54" i="1" s="1"/>
  <c r="AG54" i="1" a="1"/>
  <c r="AG54" i="1" s="1"/>
  <c r="Y54" i="1" a="1"/>
  <c r="Y54" i="1" s="1"/>
  <c r="AQ54" i="1" a="1"/>
  <c r="AQ54" i="1" s="1"/>
  <c r="AI54" i="1" a="1"/>
  <c r="AI54" i="1" s="1"/>
  <c r="AH54" i="1" a="1"/>
  <c r="AH54" i="1" s="1"/>
  <c r="AP54" i="1" a="1"/>
  <c r="AP54" i="1" s="1"/>
  <c r="AM54" i="1" a="1"/>
  <c r="AM54" i="1" s="1"/>
  <c r="AE54" i="1" a="1"/>
  <c r="AE54" i="1" s="1"/>
  <c r="W54" i="1" a="1"/>
  <c r="W54" i="1" s="1"/>
  <c r="AF54" i="1" a="1"/>
  <c r="AF54" i="1" s="1"/>
  <c r="AB54" i="1" a="1"/>
  <c r="AB54" i="1" s="1"/>
  <c r="AA54" i="1" a="1"/>
  <c r="AA54" i="1" s="1"/>
  <c r="AY54" i="1" a="1"/>
  <c r="AY54" i="1" s="1"/>
  <c r="BA54" i="1" a="1"/>
  <c r="BA54" i="1" s="1"/>
  <c r="X54" i="1" a="1"/>
  <c r="X54" i="1" s="1"/>
  <c r="AZ54" i="1" a="1"/>
  <c r="AZ54" i="1" s="1"/>
  <c r="AS54" i="1" a="1"/>
  <c r="AS54" i="1" s="1"/>
  <c r="AN54" i="1" a="1"/>
  <c r="AN54" i="1" s="1"/>
  <c r="AL54" i="1" a="1"/>
  <c r="AL54" i="1" s="1"/>
  <c r="AX54" i="1" a="1"/>
  <c r="AX54" i="1" s="1"/>
  <c r="AW54" i="1" a="1"/>
  <c r="AW54" i="1" s="1"/>
  <c r="AV54" i="1" a="1"/>
  <c r="AV54" i="1" s="1"/>
  <c r="AJ54" i="1" a="1"/>
  <c r="AJ54" i="1" s="1"/>
  <c r="AC54" i="1" a="1"/>
  <c r="AC54" i="1" s="1"/>
  <c r="AU54" i="1" a="1"/>
  <c r="AU54" i="1" s="1"/>
  <c r="AD54" i="1" a="1"/>
  <c r="AD54" i="1" s="1"/>
  <c r="AT54" i="1" a="1"/>
  <c r="AT54" i="1" s="1"/>
  <c r="BG53" i="1" a="1"/>
  <c r="BG53" i="1" s="1"/>
  <c r="BG54" i="2" s="1"/>
  <c r="N54" i="1" a="1"/>
  <c r="N54" i="1" s="1"/>
  <c r="J54" i="1" a="1"/>
  <c r="J54" i="1" s="1"/>
  <c r="BO53" i="1" a="1"/>
  <c r="BO53" i="1" s="1"/>
  <c r="BO54" i="2" s="1"/>
  <c r="I54" i="1" a="1"/>
  <c r="I54" i="1" s="1"/>
  <c r="H54" i="1" a="1"/>
  <c r="H54" i="1" s="1"/>
  <c r="G54" i="1" a="1"/>
  <c r="G54" i="1" s="1"/>
  <c r="F54" i="1" a="1"/>
  <c r="F54" i="1" s="1"/>
  <c r="BL53" i="1" a="1"/>
  <c r="BL53" i="1" s="1"/>
  <c r="BL54" i="2" s="1"/>
  <c r="B54" i="1" a="1"/>
  <c r="B54" i="1" s="1"/>
  <c r="D54" i="1" a="1"/>
  <c r="D54" i="1" s="1"/>
  <c r="BJ53" i="1" a="1"/>
  <c r="BJ53" i="1" s="1"/>
  <c r="BJ54" i="2" s="1"/>
  <c r="BN53" i="1" a="1"/>
  <c r="BN53" i="1" s="1"/>
  <c r="BN54" i="2" s="1"/>
  <c r="BM53" i="1" a="1"/>
  <c r="BM53" i="1" s="1"/>
  <c r="BM54" i="2" s="1"/>
  <c r="C54" i="1" a="1"/>
  <c r="C54" i="1" s="1"/>
  <c r="O54" i="1" a="1"/>
  <c r="O54" i="1" s="1"/>
  <c r="BH53" i="1" a="1"/>
  <c r="BH53" i="1" s="1"/>
  <c r="BH54" i="2" s="1"/>
  <c r="BK53" i="1" a="1"/>
  <c r="BK53" i="1" s="1"/>
  <c r="BK54" i="2" s="1"/>
  <c r="BI53" i="1" a="1"/>
  <c r="BI53" i="1" s="1"/>
  <c r="BI54" i="2" s="1"/>
  <c r="M54" i="1" a="1"/>
  <c r="M54" i="1" s="1"/>
  <c r="U54" i="1" a="1"/>
  <c r="U54" i="1" s="1"/>
  <c r="R54" i="1" a="1"/>
  <c r="R54" i="1" s="1"/>
  <c r="Q54" i="1" a="1"/>
  <c r="Q54" i="1" s="1"/>
  <c r="K54" i="1" a="1"/>
  <c r="K54" i="1" s="1"/>
  <c r="P54" i="1" a="1"/>
  <c r="P54" i="1" s="1"/>
  <c r="BF53" i="1" a="1"/>
  <c r="BF53" i="1" s="1"/>
  <c r="T54" i="1" a="1"/>
  <c r="T54" i="1" s="1"/>
  <c r="L54" i="1" a="1"/>
  <c r="L54" i="1" s="1"/>
  <c r="S54" i="1" a="1"/>
  <c r="S54" i="1" s="1"/>
  <c r="E54" i="1" a="1"/>
  <c r="E54" i="1" s="1"/>
  <c r="BP53" i="1" a="1"/>
  <c r="BP53" i="1" s="1"/>
  <c r="AV53" i="1" a="1"/>
  <c r="AV53" i="1" s="1"/>
  <c r="AN53" i="1" a="1"/>
  <c r="AN53" i="1" s="1"/>
  <c r="Z53" i="1" a="1"/>
  <c r="Z53" i="1" s="1"/>
  <c r="AO53" i="1" a="1"/>
  <c r="AO53" i="1" s="1"/>
  <c r="AF53" i="1" a="1"/>
  <c r="AF53" i="1" s="1"/>
  <c r="AU53" i="1" a="1"/>
  <c r="AU53" i="1" s="1"/>
  <c r="AK53" i="1" a="1"/>
  <c r="AK53" i="1" s="1"/>
  <c r="AP53" i="1" a="1"/>
  <c r="AP53" i="1" s="1"/>
  <c r="AM53" i="1" a="1"/>
  <c r="AM53" i="1" s="1"/>
  <c r="AL53" i="1" a="1"/>
  <c r="AL53" i="1" s="1"/>
  <c r="AT53" i="1" a="1"/>
  <c r="AT53" i="1" s="1"/>
  <c r="AQ53" i="1" a="1"/>
  <c r="AQ53" i="1" s="1"/>
  <c r="AI53" i="1" a="1"/>
  <c r="AI53" i="1" s="1"/>
  <c r="AC53" i="1" a="1"/>
  <c r="AC53" i="1" s="1"/>
  <c r="AJ53" i="1" a="1"/>
  <c r="AJ53" i="1" s="1"/>
  <c r="AA53" i="1" a="1"/>
  <c r="AA53" i="1" s="1"/>
  <c r="AS53" i="1" a="1"/>
  <c r="AS53" i="1" s="1"/>
  <c r="AR53" i="1" a="1"/>
  <c r="AR53" i="1" s="1"/>
  <c r="BE53" i="1" a="1"/>
  <c r="BE53" i="1" s="1"/>
  <c r="BD53" i="1" a="1"/>
  <c r="BD53" i="1" s="1"/>
  <c r="BA53" i="1" a="1"/>
  <c r="BA53" i="1" s="1"/>
  <c r="AW53" i="1" a="1"/>
  <c r="AW53" i="1" s="1"/>
  <c r="BC53" i="1" a="1"/>
  <c r="BC53" i="1" s="1"/>
  <c r="AB53" i="1" a="1"/>
  <c r="AB53" i="1" s="1"/>
  <c r="BB53" i="1" a="1"/>
  <c r="BB53" i="1" s="1"/>
  <c r="AY53" i="1" a="1"/>
  <c r="AY53" i="1" s="1"/>
  <c r="AD53" i="1" a="1"/>
  <c r="AD53" i="1" s="1"/>
  <c r="AG53" i="1" a="1"/>
  <c r="AG53" i="1" s="1"/>
  <c r="AE53" i="1" a="1"/>
  <c r="AE53" i="1" s="1"/>
  <c r="AZ53" i="1" a="1"/>
  <c r="AZ53" i="1" s="1"/>
  <c r="AH53" i="1" a="1"/>
  <c r="AH53" i="1" s="1"/>
  <c r="AX53" i="1" a="1"/>
  <c r="AX53" i="1" s="1"/>
  <c r="L53" i="1" a="1"/>
  <c r="L53" i="1" s="1"/>
  <c r="O53" i="1" a="1"/>
  <c r="O53" i="1" s="1"/>
  <c r="Q53" i="1" a="1"/>
  <c r="Q53" i="1" s="1"/>
  <c r="F53" i="1" a="1"/>
  <c r="F53" i="1" s="1"/>
  <c r="J53" i="1" a="1"/>
  <c r="J53" i="1" s="1"/>
  <c r="E53" i="1" a="1"/>
  <c r="E53" i="1" s="1"/>
  <c r="P53" i="1" a="1"/>
  <c r="P53" i="1" s="1"/>
  <c r="M53" i="1" a="1"/>
  <c r="M53" i="1" s="1"/>
  <c r="BO52" i="1" a="1"/>
  <c r="BO52" i="1" s="1"/>
  <c r="BO53" i="2" s="1"/>
  <c r="BN52" i="1" a="1"/>
  <c r="BN52" i="1" s="1"/>
  <c r="BN53" i="2" s="1"/>
  <c r="BM52" i="1" a="1"/>
  <c r="BM52" i="1" s="1"/>
  <c r="BM53" i="2" s="1"/>
  <c r="BK52" i="1" a="1"/>
  <c r="BK52" i="1" s="1"/>
  <c r="BK53" i="2" s="1"/>
  <c r="BJ52" i="1" a="1"/>
  <c r="BJ52" i="1" s="1"/>
  <c r="BJ53" i="2" s="1"/>
  <c r="B53" i="1" a="1"/>
  <c r="B53" i="1" s="1"/>
  <c r="K53" i="1" a="1"/>
  <c r="K53" i="1" s="1"/>
  <c r="N53" i="1" a="1"/>
  <c r="N53" i="1" s="1"/>
  <c r="BL52" i="1" a="1"/>
  <c r="BL52" i="1" s="1"/>
  <c r="BL53" i="2" s="1"/>
  <c r="C53" i="1" a="1"/>
  <c r="C53" i="1" s="1"/>
  <c r="Y53" i="1" a="1"/>
  <c r="Y53" i="1" s="1"/>
  <c r="H53" i="1" a="1"/>
  <c r="H53" i="1" s="1"/>
  <c r="D53" i="1" a="1"/>
  <c r="D53" i="1" s="1"/>
  <c r="BP52" i="1" a="1"/>
  <c r="BP52" i="1" s="1"/>
  <c r="X53" i="1" a="1"/>
  <c r="X53" i="1" s="1"/>
  <c r="W53" i="1" a="1"/>
  <c r="W53" i="1" s="1"/>
  <c r="V53" i="1" a="1"/>
  <c r="V53" i="1" s="1"/>
  <c r="U53" i="1" a="1"/>
  <c r="U53" i="1" s="1"/>
  <c r="T53" i="1" a="1"/>
  <c r="T53" i="1" s="1"/>
  <c r="S53" i="1" a="1"/>
  <c r="S53" i="1" s="1"/>
  <c r="R53" i="1" a="1"/>
  <c r="R53" i="1" s="1"/>
  <c r="I53" i="1" a="1"/>
  <c r="I53" i="1" s="1"/>
  <c r="G53" i="1" a="1"/>
  <c r="G53" i="1" s="1"/>
  <c r="AK52" i="1" a="1"/>
  <c r="AK52" i="1" s="1"/>
  <c r="BF52" i="1" a="1"/>
  <c r="BF52" i="1" s="1"/>
  <c r="BE52" i="1" a="1"/>
  <c r="BE52" i="1" s="1"/>
  <c r="AV52" i="1" a="1"/>
  <c r="AV52" i="1" s="1"/>
  <c r="AR52" i="1" a="1"/>
  <c r="AR52" i="1" s="1"/>
  <c r="AU52" i="1" a="1"/>
  <c r="AU52" i="1" s="1"/>
  <c r="AQ52" i="1" a="1"/>
  <c r="AQ52" i="1" s="1"/>
  <c r="BC52" i="1" a="1"/>
  <c r="BC52" i="1" s="1"/>
  <c r="AX52" i="1" a="1"/>
  <c r="AX52" i="1" s="1"/>
  <c r="BB52" i="1" a="1"/>
  <c r="BB52" i="1" s="1"/>
  <c r="AL52" i="1" a="1"/>
  <c r="AL52" i="1" s="1"/>
  <c r="AF52" i="1" a="1"/>
  <c r="AF52" i="1" s="1"/>
  <c r="BA52" i="1" a="1"/>
  <c r="BA52" i="1" s="1"/>
  <c r="AO52" i="1" a="1"/>
  <c r="AO52" i="1" s="1"/>
  <c r="AW52" i="1" a="1"/>
  <c r="AW52" i="1" s="1"/>
  <c r="AT52" i="1" a="1"/>
  <c r="AT52" i="1" s="1"/>
  <c r="AS52" i="1" a="1"/>
  <c r="AS52" i="1" s="1"/>
  <c r="AG52" i="1" a="1"/>
  <c r="AG52" i="1" s="1"/>
  <c r="AP52" i="1" a="1"/>
  <c r="AP52" i="1" s="1"/>
  <c r="AE52" i="1" a="1"/>
  <c r="AE52" i="1" s="1"/>
  <c r="BI52" i="1" a="1"/>
  <c r="BI52" i="1" s="1"/>
  <c r="BI53" i="2" s="1"/>
  <c r="BH52" i="1" a="1"/>
  <c r="BH52" i="1" s="1"/>
  <c r="BH53" i="2" s="1"/>
  <c r="AJ52" i="1" a="1"/>
  <c r="AJ52" i="1" s="1"/>
  <c r="AI52" i="1" a="1"/>
  <c r="AI52" i="1" s="1"/>
  <c r="BG52" i="1" a="1"/>
  <c r="BG52" i="1" s="1"/>
  <c r="BG53" i="2" s="1"/>
  <c r="AH52" i="1" a="1"/>
  <c r="AH52" i="1" s="1"/>
  <c r="AM52" i="1" a="1"/>
  <c r="AM52" i="1" s="1"/>
  <c r="BD52" i="1" a="1"/>
  <c r="BD52" i="1" s="1"/>
  <c r="AD52" i="1" a="1"/>
  <c r="AD52" i="1" s="1"/>
  <c r="AY52" i="1" a="1"/>
  <c r="AY52" i="1" s="1"/>
  <c r="AZ52" i="1" a="1"/>
  <c r="AZ52" i="1" s="1"/>
  <c r="AN52" i="1" a="1"/>
  <c r="AN52" i="1" s="1"/>
  <c r="P52" i="1" a="1"/>
  <c r="P52" i="1" s="1"/>
  <c r="F52" i="1" a="1"/>
  <c r="F52" i="1" s="1"/>
  <c r="H52" i="1" a="1"/>
  <c r="H52" i="1" s="1"/>
  <c r="J52" i="1" a="1"/>
  <c r="J52" i="1" s="1"/>
  <c r="O52" i="1" a="1"/>
  <c r="O52" i="1" s="1"/>
  <c r="N52" i="1" a="1"/>
  <c r="N52" i="1" s="1"/>
  <c r="M52" i="1" a="1"/>
  <c r="M52" i="1" s="1"/>
  <c r="D52" i="1" a="1"/>
  <c r="D52" i="1" s="1"/>
  <c r="K52" i="1" a="1"/>
  <c r="K52" i="1" s="1"/>
  <c r="I52" i="1" a="1"/>
  <c r="I52" i="1" s="1"/>
  <c r="G52" i="1" a="1"/>
  <c r="G52" i="1" s="1"/>
  <c r="BO51" i="1" a="1"/>
  <c r="BO51" i="1" s="1"/>
  <c r="BO52" i="2" s="1"/>
  <c r="C52" i="1" a="1"/>
  <c r="C52" i="1" s="1"/>
  <c r="B52" i="1" a="1"/>
  <c r="B52" i="1" s="1"/>
  <c r="R52" i="1" a="1"/>
  <c r="R52" i="1" s="1"/>
  <c r="AC52" i="1" a="1"/>
  <c r="AC52" i="1" s="1"/>
  <c r="AB52" i="1" a="1"/>
  <c r="AB52" i="1" s="1"/>
  <c r="AA52" i="1" a="1"/>
  <c r="AA52" i="1" s="1"/>
  <c r="Z52" i="1" a="1"/>
  <c r="Z52" i="1" s="1"/>
  <c r="Y52" i="1" a="1"/>
  <c r="Y52" i="1" s="1"/>
  <c r="X52" i="1" a="1"/>
  <c r="X52" i="1" s="1"/>
  <c r="E52" i="1" a="1"/>
  <c r="E52" i="1" s="1"/>
  <c r="BP51" i="1" a="1"/>
  <c r="BP51" i="1" s="1"/>
  <c r="BN51" i="1" a="1"/>
  <c r="BN51" i="1" s="1"/>
  <c r="BN52" i="2" s="1"/>
  <c r="W52" i="1" a="1"/>
  <c r="W52" i="1" s="1"/>
  <c r="V52" i="1" a="1"/>
  <c r="V52" i="1" s="1"/>
  <c r="U52" i="1" a="1"/>
  <c r="U52" i="1" s="1"/>
  <c r="T52" i="1" a="1"/>
  <c r="T52" i="1" s="1"/>
  <c r="L52" i="1" a="1"/>
  <c r="L52" i="1" s="1"/>
  <c r="Q52" i="1" a="1"/>
  <c r="Q52" i="1" s="1"/>
  <c r="S52" i="1" a="1"/>
  <c r="S52" i="1" s="1"/>
  <c r="AR51" i="1" a="1"/>
  <c r="AR51" i="1" s="1"/>
  <c r="BG51" i="1" a="1"/>
  <c r="BG51" i="1" s="1"/>
  <c r="BG52" i="2" s="1"/>
  <c r="BF51" i="1" a="1"/>
  <c r="BF51" i="1" s="1"/>
  <c r="BC51" i="1" a="1"/>
  <c r="BC51" i="1" s="1"/>
  <c r="AY51" i="1" a="1"/>
  <c r="AY51" i="1" s="1"/>
  <c r="BB51" i="1" a="1"/>
  <c r="BB51" i="1" s="1"/>
  <c r="AX51" i="1" a="1"/>
  <c r="AX51" i="1" s="1"/>
  <c r="AH51" i="1" a="1"/>
  <c r="AH51" i="1" s="1"/>
  <c r="BM51" i="1" a="1"/>
  <c r="BM51" i="1" s="1"/>
  <c r="BM52" i="2" s="1"/>
  <c r="BE51" i="1" a="1"/>
  <c r="BE51" i="1" s="1"/>
  <c r="AS51" i="1" a="1"/>
  <c r="AS51" i="1" s="1"/>
  <c r="AM51" i="1" a="1"/>
  <c r="AM51" i="1" s="1"/>
  <c r="AI51" i="1" a="1"/>
  <c r="AI51" i="1" s="1"/>
  <c r="AV51" i="1" a="1"/>
  <c r="AV51" i="1" s="1"/>
  <c r="BD51" i="1" a="1"/>
  <c r="BD51" i="1" s="1"/>
  <c r="BA51" i="1" a="1"/>
  <c r="BA51" i="1" s="1"/>
  <c r="AZ51" i="1" a="1"/>
  <c r="AZ51" i="1" s="1"/>
  <c r="AN51" i="1" a="1"/>
  <c r="AN51" i="1" s="1"/>
  <c r="AW51" i="1" a="1"/>
  <c r="AW51" i="1" s="1"/>
  <c r="AL51" i="1" a="1"/>
  <c r="AL51" i="1" s="1"/>
  <c r="BI51" i="1" a="1"/>
  <c r="BI51" i="1" s="1"/>
  <c r="BI52" i="2" s="1"/>
  <c r="BH51" i="1" a="1"/>
  <c r="BH51" i="1" s="1"/>
  <c r="BH52" i="2" s="1"/>
  <c r="AQ51" i="1" a="1"/>
  <c r="AQ51" i="1" s="1"/>
  <c r="AP51" i="1" a="1"/>
  <c r="AP51" i="1" s="1"/>
  <c r="AJ51" i="1" a="1"/>
  <c r="AJ51" i="1" s="1"/>
  <c r="AO51" i="1" a="1"/>
  <c r="AO51" i="1" s="1"/>
  <c r="AT51" i="1" a="1"/>
  <c r="AT51" i="1" s="1"/>
  <c r="BL51" i="1" a="1"/>
  <c r="BL51" i="1" s="1"/>
  <c r="BL52" i="2" s="1"/>
  <c r="AK51" i="1" a="1"/>
  <c r="AK51" i="1" s="1"/>
  <c r="BK51" i="1" a="1"/>
  <c r="BK51" i="1" s="1"/>
  <c r="BK52" i="2" s="1"/>
  <c r="BJ51" i="1" a="1"/>
  <c r="BJ51" i="1" s="1"/>
  <c r="BJ52" i="2" s="1"/>
  <c r="AU51" i="1" a="1"/>
  <c r="AU51" i="1" s="1"/>
  <c r="V51" i="1" a="1"/>
  <c r="V51" i="1" s="1"/>
  <c r="C51" i="1" a="1"/>
  <c r="C51" i="1" s="1"/>
  <c r="T51" i="1" a="1"/>
  <c r="T51" i="1" s="1"/>
  <c r="O51" i="1" a="1"/>
  <c r="O51" i="1" s="1"/>
  <c r="L51" i="1" a="1"/>
  <c r="L51" i="1" s="1"/>
  <c r="I51" i="1" a="1"/>
  <c r="I51" i="1" s="1"/>
  <c r="D51" i="1" a="1"/>
  <c r="D51" i="1" s="1"/>
  <c r="M51" i="1" a="1"/>
  <c r="M51" i="1" s="1"/>
  <c r="R51" i="1" a="1"/>
  <c r="R51" i="1" s="1"/>
  <c r="K51" i="1" a="1"/>
  <c r="K51" i="1" s="1"/>
  <c r="Q51" i="1" a="1"/>
  <c r="Q51" i="1" s="1"/>
  <c r="E51" i="1" a="1"/>
  <c r="E51" i="1" s="1"/>
  <c r="P51" i="1" a="1"/>
  <c r="P51" i="1" s="1"/>
  <c r="B51" i="1" a="1"/>
  <c r="B51" i="1" s="1"/>
  <c r="AB51" i="1" a="1"/>
  <c r="AB51" i="1" s="1"/>
  <c r="H51" i="1" a="1"/>
  <c r="H51" i="1" s="1"/>
  <c r="AG51" i="1" a="1"/>
  <c r="AG51" i="1" s="1"/>
  <c r="U51" i="1" a="1"/>
  <c r="U51" i="1" s="1"/>
  <c r="N51" i="1" a="1"/>
  <c r="N51" i="1" s="1"/>
  <c r="AF51" i="1" a="1"/>
  <c r="AF51" i="1" s="1"/>
  <c r="S51" i="1" a="1"/>
  <c r="S51" i="1" s="1"/>
  <c r="Z51" i="1" a="1"/>
  <c r="Z51" i="1" s="1"/>
  <c r="J51" i="1" a="1"/>
  <c r="J51" i="1" s="1"/>
  <c r="AE51" i="1" a="1"/>
  <c r="AE51" i="1" s="1"/>
  <c r="F51" i="1" a="1"/>
  <c r="F51" i="1" s="1"/>
  <c r="AD51" i="1" a="1"/>
  <c r="AD51" i="1" s="1"/>
  <c r="W51" i="1" a="1"/>
  <c r="W51" i="1" s="1"/>
  <c r="AC51" i="1" a="1"/>
  <c r="AC51" i="1" s="1"/>
  <c r="AA51" i="1" a="1"/>
  <c r="AA51" i="1" s="1"/>
  <c r="G51" i="1" a="1"/>
  <c r="G51" i="1" s="1"/>
  <c r="Y51" i="1" a="1"/>
  <c r="Y51" i="1" s="1"/>
  <c r="X51" i="1" a="1"/>
  <c r="X51" i="1" s="1"/>
  <c r="AN50" i="1" a="1"/>
  <c r="AN50" i="1" s="1"/>
  <c r="BJ50" i="1" a="1"/>
  <c r="BJ50" i="1" s="1"/>
  <c r="BJ51" i="2" s="1"/>
  <c r="BI50" i="1" a="1"/>
  <c r="BI50" i="1" s="1"/>
  <c r="BI51" i="2" s="1"/>
  <c r="AY50" i="1" a="1"/>
  <c r="AY50" i="1" s="1"/>
  <c r="AU50" i="1" a="1"/>
  <c r="AU50" i="1" s="1"/>
  <c r="AX50" i="1" a="1"/>
  <c r="AX50" i="1" s="1"/>
  <c r="AT50" i="1" a="1"/>
  <c r="AT50" i="1" s="1"/>
  <c r="BE50" i="1" a="1"/>
  <c r="BE50" i="1" s="1"/>
  <c r="BC50" i="1" a="1"/>
  <c r="BC50" i="1" s="1"/>
  <c r="AZ50" i="1" a="1"/>
  <c r="AZ50" i="1" s="1"/>
  <c r="AO50" i="1" a="1"/>
  <c r="AO50" i="1" s="1"/>
  <c r="BN50" i="1" a="1"/>
  <c r="BN50" i="1" s="1"/>
  <c r="BN51" i="2" s="1"/>
  <c r="BH50" i="1" a="1"/>
  <c r="BH50" i="1" s="1"/>
  <c r="BH51" i="2" s="1"/>
  <c r="AR50" i="1" a="1"/>
  <c r="AR50" i="1" s="1"/>
  <c r="AW50" i="1" a="1"/>
  <c r="AW50" i="1" s="1"/>
  <c r="AV50" i="1" a="1"/>
  <c r="AV50" i="1" s="1"/>
  <c r="BP50" i="1" a="1"/>
  <c r="BP50" i="1" s="1"/>
  <c r="BO50" i="1" a="1"/>
  <c r="BO50" i="1" s="1"/>
  <c r="BO51" i="2" s="1"/>
  <c r="AS50" i="1" a="1"/>
  <c r="AS50" i="1" s="1"/>
  <c r="BG50" i="1" a="1"/>
  <c r="BG50" i="1" s="1"/>
  <c r="BG51" i="2" s="1"/>
  <c r="BD50" i="1" a="1"/>
  <c r="BD50" i="1" s="1"/>
  <c r="AM50" i="1" a="1"/>
  <c r="AM50" i="1" s="1"/>
  <c r="AL50" i="1" a="1"/>
  <c r="AL50" i="1" s="1"/>
  <c r="BB50" i="1" a="1"/>
  <c r="BB50" i="1" s="1"/>
  <c r="BA50" i="1" a="1"/>
  <c r="BA50" i="1" s="1"/>
  <c r="AP50" i="1" a="1"/>
  <c r="AP50" i="1" s="1"/>
  <c r="BM50" i="1" a="1"/>
  <c r="BM50" i="1" s="1"/>
  <c r="BM51" i="2" s="1"/>
  <c r="BL50" i="1" a="1"/>
  <c r="BL50" i="1" s="1"/>
  <c r="BL51" i="2" s="1"/>
  <c r="BK50" i="1" a="1"/>
  <c r="BK50" i="1" s="1"/>
  <c r="BK51" i="2" s="1"/>
  <c r="BF50" i="1" a="1"/>
  <c r="BF50" i="1" s="1"/>
  <c r="AQ50" i="1" a="1"/>
  <c r="AQ50" i="1" s="1"/>
  <c r="H50" i="1" a="1"/>
  <c r="H50" i="1" s="1"/>
  <c r="AB50" i="1" a="1"/>
  <c r="AB50" i="1" s="1"/>
  <c r="AA50" i="1" a="1"/>
  <c r="AA50" i="1" s="1"/>
  <c r="Y50" i="1" a="1"/>
  <c r="Y50" i="1" s="1"/>
  <c r="W50" i="1" a="1"/>
  <c r="W50" i="1" s="1"/>
  <c r="T50" i="1" a="1"/>
  <c r="T50" i="1" s="1"/>
  <c r="R50" i="1" a="1"/>
  <c r="R50" i="1" s="1"/>
  <c r="P50" i="1" a="1"/>
  <c r="P50" i="1" s="1"/>
  <c r="N50" i="1" a="1"/>
  <c r="N50" i="1" s="1"/>
  <c r="J50" i="1" a="1"/>
  <c r="J50" i="1" s="1"/>
  <c r="L50" i="1" a="1"/>
  <c r="L50" i="1" s="1"/>
  <c r="G50" i="1" a="1"/>
  <c r="G50" i="1" s="1"/>
  <c r="X50" i="1" a="1"/>
  <c r="X50" i="1" s="1"/>
  <c r="O50" i="1" a="1"/>
  <c r="O50" i="1" s="1"/>
  <c r="K50" i="1" a="1"/>
  <c r="K50" i="1" s="1"/>
  <c r="AK50" i="1" a="1"/>
  <c r="AK50" i="1" s="1"/>
  <c r="AJ50" i="1" a="1"/>
  <c r="AJ50" i="1" s="1"/>
  <c r="AI50" i="1" a="1"/>
  <c r="AI50" i="1" s="1"/>
  <c r="Q50" i="1" a="1"/>
  <c r="Q50" i="1" s="1"/>
  <c r="AH50" i="1" a="1"/>
  <c r="AH50" i="1" s="1"/>
  <c r="AG50" i="1" a="1"/>
  <c r="AG50" i="1" s="1"/>
  <c r="V50" i="1" a="1"/>
  <c r="V50" i="1" s="1"/>
  <c r="I50" i="1" a="1"/>
  <c r="I50" i="1" s="1"/>
  <c r="AF50" i="1" a="1"/>
  <c r="AF50" i="1" s="1"/>
  <c r="AE50" i="1" a="1"/>
  <c r="AE50" i="1" s="1"/>
  <c r="S50" i="1" a="1"/>
  <c r="S50" i="1" s="1"/>
  <c r="F50" i="1" a="1"/>
  <c r="F50" i="1" s="1"/>
  <c r="AD50" i="1" a="1"/>
  <c r="AD50" i="1" s="1"/>
  <c r="AC50" i="1" a="1"/>
  <c r="AC50" i="1" s="1"/>
  <c r="Z50" i="1" a="1"/>
  <c r="Z50" i="1" s="1"/>
  <c r="M50" i="1" a="1"/>
  <c r="M50" i="1" s="1"/>
  <c r="U50" i="1" a="1"/>
  <c r="U50" i="1" s="1"/>
  <c r="BF49" i="1" a="1"/>
  <c r="BF49" i="1" s="1"/>
  <c r="BN49" i="1" a="1"/>
  <c r="BN49" i="1" s="1"/>
  <c r="BN50" i="2" s="1"/>
  <c r="BB49" i="1" a="1"/>
  <c r="BB49" i="1" s="1"/>
  <c r="AW49" i="1" a="1"/>
  <c r="AW49" i="1" s="1"/>
  <c r="AR49" i="1" a="1"/>
  <c r="AR49" i="1" s="1"/>
  <c r="C50" i="1" a="1"/>
  <c r="C50" i="1" s="1"/>
  <c r="B50" i="1" a="1"/>
  <c r="B50" i="1" s="1"/>
  <c r="BA49" i="1" a="1"/>
  <c r="BA49" i="1" s="1"/>
  <c r="BK49" i="1" a="1"/>
  <c r="BK49" i="1" s="1"/>
  <c r="BK50" i="2" s="1"/>
  <c r="BM49" i="1" a="1"/>
  <c r="BM49" i="1" s="1"/>
  <c r="BM50" i="2" s="1"/>
  <c r="BL49" i="1" a="1"/>
  <c r="BL49" i="1" s="1"/>
  <c r="BL50" i="2" s="1"/>
  <c r="BI49" i="1" a="1"/>
  <c r="BI49" i="1" s="1"/>
  <c r="BI50" i="2" s="1"/>
  <c r="BJ49" i="1" a="1"/>
  <c r="BJ49" i="1" s="1"/>
  <c r="BJ50" i="2" s="1"/>
  <c r="BG49" i="1" a="1"/>
  <c r="BG49" i="1" s="1"/>
  <c r="BG50" i="2" s="1"/>
  <c r="BD49" i="1" a="1"/>
  <c r="BD49" i="1" s="1"/>
  <c r="BC49" i="1" a="1"/>
  <c r="BC49" i="1" s="1"/>
  <c r="AU49" i="1" a="1"/>
  <c r="AU49" i="1" s="1"/>
  <c r="AP49" i="1" a="1"/>
  <c r="AP49" i="1" s="1"/>
  <c r="BH49" i="1" a="1"/>
  <c r="BH49" i="1" s="1"/>
  <c r="BH50" i="2" s="1"/>
  <c r="AZ49" i="1" a="1"/>
  <c r="AZ49" i="1" s="1"/>
  <c r="AV49" i="1" a="1"/>
  <c r="AV49" i="1" s="1"/>
  <c r="AQ49" i="1" a="1"/>
  <c r="AQ49" i="1" s="1"/>
  <c r="E50" i="1" a="1"/>
  <c r="E50" i="1" s="1"/>
  <c r="BO49" i="1" a="1"/>
  <c r="BO49" i="1" s="1"/>
  <c r="BO50" i="2" s="1"/>
  <c r="BE49" i="1" a="1"/>
  <c r="BE49" i="1" s="1"/>
  <c r="AX49" i="1" a="1"/>
  <c r="AX49" i="1" s="1"/>
  <c r="AS49" i="1" a="1"/>
  <c r="AS49" i="1" s="1"/>
  <c r="D50" i="1" a="1"/>
  <c r="D50" i="1" s="1"/>
  <c r="BP49" i="1" a="1"/>
  <c r="BP49" i="1" s="1"/>
  <c r="AY49" i="1" a="1"/>
  <c r="AY49" i="1" s="1"/>
  <c r="AT49" i="1" a="1"/>
  <c r="AT49" i="1" s="1"/>
  <c r="M49" i="1" a="1"/>
  <c r="M49" i="1" s="1"/>
  <c r="AH49" i="1" a="1"/>
  <c r="AH49" i="1" s="1"/>
  <c r="AG49" i="1" a="1"/>
  <c r="AG49" i="1" s="1"/>
  <c r="S49" i="1" a="1"/>
  <c r="S49" i="1" s="1"/>
  <c r="Z49" i="1" a="1"/>
  <c r="Z49" i="1" s="1"/>
  <c r="AE49" i="1" a="1"/>
  <c r="AE49" i="1" s="1"/>
  <c r="W49" i="1" a="1"/>
  <c r="W49" i="1" s="1"/>
  <c r="AF49" i="1" a="1"/>
  <c r="AF49" i="1" s="1"/>
  <c r="L49" i="1" a="1"/>
  <c r="L49" i="1" s="1"/>
  <c r="K49" i="1" a="1"/>
  <c r="K49" i="1" s="1"/>
  <c r="AK49" i="1" a="1"/>
  <c r="AK49" i="1" s="1"/>
  <c r="AC49" i="1" a="1"/>
  <c r="AC49" i="1" s="1"/>
  <c r="J49" i="1" a="1"/>
  <c r="J49" i="1" s="1"/>
  <c r="V49" i="1" a="1"/>
  <c r="V49" i="1" s="1"/>
  <c r="AD49" i="1" a="1"/>
  <c r="AD49" i="1" s="1"/>
  <c r="AM49" i="1" a="1"/>
  <c r="AM49" i="1" s="1"/>
  <c r="AL49" i="1" a="1"/>
  <c r="AL49" i="1" s="1"/>
  <c r="O49" i="1" a="1"/>
  <c r="O49" i="1" s="1"/>
  <c r="T49" i="1" a="1"/>
  <c r="T49" i="1" s="1"/>
  <c r="P49" i="1" a="1"/>
  <c r="P49" i="1" s="1"/>
  <c r="N49" i="1" a="1"/>
  <c r="N49" i="1" s="1"/>
  <c r="AO49" i="1" a="1"/>
  <c r="AO49" i="1" s="1"/>
  <c r="U49" i="1" a="1"/>
  <c r="U49" i="1" s="1"/>
  <c r="AN49" i="1" a="1"/>
  <c r="AN49" i="1" s="1"/>
  <c r="AJ49" i="1" a="1"/>
  <c r="AJ49" i="1" s="1"/>
  <c r="X49" i="1" a="1"/>
  <c r="X49" i="1" s="1"/>
  <c r="R49" i="1" a="1"/>
  <c r="R49" i="1" s="1"/>
  <c r="AA49" i="1" a="1"/>
  <c r="AA49" i="1" s="1"/>
  <c r="Y49" i="1" a="1"/>
  <c r="Y49" i="1" s="1"/>
  <c r="AI49" i="1" a="1"/>
  <c r="AI49" i="1" s="1"/>
  <c r="AB49" i="1" a="1"/>
  <c r="AB49" i="1" s="1"/>
  <c r="Q49" i="1" a="1"/>
  <c r="Q49" i="1" s="1"/>
  <c r="BD48" i="1" a="1"/>
  <c r="BD48" i="1" s="1"/>
  <c r="BM48" i="1" a="1"/>
  <c r="BM48" i="1" s="1"/>
  <c r="BM49" i="2" s="1"/>
  <c r="AV48" i="1" a="1"/>
  <c r="AV48" i="1" s="1"/>
  <c r="AT48" i="1" a="1"/>
  <c r="AT48" i="1" s="1"/>
  <c r="BL48" i="1" a="1"/>
  <c r="BL48" i="1" s="1"/>
  <c r="BL49" i="2" s="1"/>
  <c r="BJ48" i="1" a="1"/>
  <c r="BJ48" i="1" s="1"/>
  <c r="BJ49" i="2" s="1"/>
  <c r="BA48" i="1" a="1"/>
  <c r="BA48" i="1" s="1"/>
  <c r="AX48" i="1" a="1"/>
  <c r="AX48" i="1" s="1"/>
  <c r="BH48" i="1" a="1"/>
  <c r="BH48" i="1" s="1"/>
  <c r="BH49" i="2" s="1"/>
  <c r="BF48" i="1" a="1"/>
  <c r="BF48" i="1" s="1"/>
  <c r="AY48" i="1" a="1"/>
  <c r="AY48" i="1" s="1"/>
  <c r="BC48" i="1" a="1"/>
  <c r="BC48" i="1" s="1"/>
  <c r="I49" i="1" a="1"/>
  <c r="I49" i="1" s="1"/>
  <c r="BK48" i="1" a="1"/>
  <c r="BK48" i="1" s="1"/>
  <c r="BK49" i="2" s="1"/>
  <c r="BG48" i="1" a="1"/>
  <c r="BG48" i="1" s="1"/>
  <c r="BG49" i="2" s="1"/>
  <c r="H49" i="1" a="1"/>
  <c r="H49" i="1" s="1"/>
  <c r="BI48" i="1" a="1"/>
  <c r="BI48" i="1" s="1"/>
  <c r="BI49" i="2" s="1"/>
  <c r="G49" i="1" a="1"/>
  <c r="G49" i="1" s="1"/>
  <c r="AZ48" i="1" a="1"/>
  <c r="AZ48" i="1" s="1"/>
  <c r="D49" i="1" a="1"/>
  <c r="D49" i="1" s="1"/>
  <c r="BN48" i="1" a="1"/>
  <c r="BN48" i="1" s="1"/>
  <c r="BN49" i="2" s="1"/>
  <c r="F49" i="1" a="1"/>
  <c r="F49" i="1" s="1"/>
  <c r="BE48" i="1" a="1"/>
  <c r="BE48" i="1" s="1"/>
  <c r="E49" i="1" a="1"/>
  <c r="E49" i="1" s="1"/>
  <c r="C49" i="1" a="1"/>
  <c r="C49" i="1" s="1"/>
  <c r="AU48" i="1" a="1"/>
  <c r="AU48" i="1" s="1"/>
  <c r="BB48" i="1" a="1"/>
  <c r="BB48" i="1" s="1"/>
  <c r="AW48" i="1" a="1"/>
  <c r="AW48" i="1" s="1"/>
  <c r="B49" i="1" a="1"/>
  <c r="B49" i="1" s="1"/>
  <c r="BP48" i="1" a="1"/>
  <c r="BP48" i="1" s="1"/>
  <c r="BO48" i="1" a="1"/>
  <c r="BO48" i="1" s="1"/>
  <c r="BO49" i="2" s="1"/>
  <c r="AB48" i="1" a="1"/>
  <c r="AB48" i="1" s="1"/>
  <c r="AI48" i="1" a="1"/>
  <c r="AI48" i="1" s="1"/>
  <c r="T48" i="1" a="1"/>
  <c r="T48" i="1" s="1"/>
  <c r="R48" i="1" a="1"/>
  <c r="R48" i="1" s="1"/>
  <c r="AH48" i="1" a="1"/>
  <c r="AH48" i="1" s="1"/>
  <c r="AF48" i="1" a="1"/>
  <c r="AF48" i="1" s="1"/>
  <c r="Y48" i="1" a="1"/>
  <c r="Y48" i="1" s="1"/>
  <c r="V48" i="1" a="1"/>
  <c r="V48" i="1" s="1"/>
  <c r="O48" i="1" a="1"/>
  <c r="O48" i="1" s="1"/>
  <c r="AD48" i="1" a="1"/>
  <c r="AD48" i="1" s="1"/>
  <c r="W48" i="1" a="1"/>
  <c r="W48" i="1" s="1"/>
  <c r="AA48" i="1" a="1"/>
  <c r="AA48" i="1" s="1"/>
  <c r="Q48" i="1" a="1"/>
  <c r="Q48" i="1" s="1"/>
  <c r="P48" i="1" a="1"/>
  <c r="P48" i="1" s="1"/>
  <c r="AE48" i="1" a="1"/>
  <c r="AE48" i="1" s="1"/>
  <c r="AP48" i="1" a="1"/>
  <c r="AP48" i="1" s="1"/>
  <c r="AG48" i="1" a="1"/>
  <c r="AG48" i="1" s="1"/>
  <c r="N48" i="1" a="1"/>
  <c r="N48" i="1" s="1"/>
  <c r="X48" i="1" a="1"/>
  <c r="X48" i="1" s="1"/>
  <c r="AS48" i="1" a="1"/>
  <c r="AS48" i="1" s="1"/>
  <c r="AR48" i="1" a="1"/>
  <c r="AR48" i="1" s="1"/>
  <c r="AQ48" i="1" a="1"/>
  <c r="AQ48" i="1" s="1"/>
  <c r="AC48" i="1" a="1"/>
  <c r="AC48" i="1" s="1"/>
  <c r="AO48" i="1" a="1"/>
  <c r="AO48" i="1" s="1"/>
  <c r="AM48" i="1" a="1"/>
  <c r="AM48" i="1" s="1"/>
  <c r="S48" i="1" a="1"/>
  <c r="S48" i="1" s="1"/>
  <c r="Z48" i="1" a="1"/>
  <c r="Z48" i="1" s="1"/>
  <c r="U48" i="1" a="1"/>
  <c r="U48" i="1" s="1"/>
  <c r="AN48" i="1" a="1"/>
  <c r="AN48" i="1" s="1"/>
  <c r="AL48" i="1" a="1"/>
  <c r="AL48" i="1" s="1"/>
  <c r="AK48" i="1" a="1"/>
  <c r="AK48" i="1" s="1"/>
  <c r="AJ48" i="1" a="1"/>
  <c r="AJ48" i="1" s="1"/>
  <c r="BC47" i="1" a="1"/>
  <c r="BC47" i="1" s="1"/>
  <c r="E48" i="1" a="1"/>
  <c r="E48" i="1" s="1"/>
  <c r="BP47" i="1" a="1"/>
  <c r="BP47" i="1" s="1"/>
  <c r="BI47" i="1" a="1"/>
  <c r="BI47" i="1" s="1"/>
  <c r="BI48" i="2" s="1"/>
  <c r="AY47" i="1" a="1"/>
  <c r="AY47" i="1" s="1"/>
  <c r="BA47" i="1" a="1"/>
  <c r="BA47" i="1" s="1"/>
  <c r="BM47" i="1" a="1"/>
  <c r="BM47" i="1" s="1"/>
  <c r="BM48" i="2" s="1"/>
  <c r="M48" i="1" a="1"/>
  <c r="M48" i="1" s="1"/>
  <c r="L48" i="1" a="1"/>
  <c r="L48" i="1" s="1"/>
  <c r="BB47" i="1" a="1"/>
  <c r="BB47" i="1" s="1"/>
  <c r="K48" i="1" a="1"/>
  <c r="K48" i="1" s="1"/>
  <c r="H48" i="1" a="1"/>
  <c r="H48" i="1" s="1"/>
  <c r="C48" i="1" a="1"/>
  <c r="C48" i="1" s="1"/>
  <c r="BL47" i="1" a="1"/>
  <c r="BL47" i="1" s="1"/>
  <c r="BL48" i="2" s="1"/>
  <c r="D48" i="1" a="1"/>
  <c r="D48" i="1" s="1"/>
  <c r="G48" i="1" a="1"/>
  <c r="G48" i="1" s="1"/>
  <c r="BJ47" i="1" a="1"/>
  <c r="BJ47" i="1" s="1"/>
  <c r="BJ48" i="2" s="1"/>
  <c r="BE47" i="1" a="1"/>
  <c r="BE47" i="1" s="1"/>
  <c r="BF47" i="1" a="1"/>
  <c r="BF47" i="1" s="1"/>
  <c r="BD47" i="1" a="1"/>
  <c r="BD47" i="1" s="1"/>
  <c r="AX47" i="1" a="1"/>
  <c r="AX47" i="1" s="1"/>
  <c r="J48" i="1" a="1"/>
  <c r="J48" i="1" s="1"/>
  <c r="BK47" i="1" a="1"/>
  <c r="BK47" i="1" s="1"/>
  <c r="BK48" i="2" s="1"/>
  <c r="I48" i="1" a="1"/>
  <c r="I48" i="1" s="1"/>
  <c r="F48" i="1" a="1"/>
  <c r="F48" i="1" s="1"/>
  <c r="BN47" i="1" a="1"/>
  <c r="BN47" i="1" s="1"/>
  <c r="BN48" i="2" s="1"/>
  <c r="BH47" i="1" a="1"/>
  <c r="BH47" i="1" s="1"/>
  <c r="BH48" i="2" s="1"/>
  <c r="BO47" i="1" a="1"/>
  <c r="BO47" i="1" s="1"/>
  <c r="BO48" i="2" s="1"/>
  <c r="B48" i="1" a="1"/>
  <c r="B48" i="1" s="1"/>
  <c r="BG47" i="1" a="1"/>
  <c r="BG47" i="1" s="1"/>
  <c r="BG48" i="2" s="1"/>
  <c r="AZ47" i="1" a="1"/>
  <c r="AZ47" i="1" s="1"/>
  <c r="R47" i="1" a="1"/>
  <c r="R47" i="1" s="1"/>
  <c r="AQ47" i="1" a="1"/>
  <c r="AQ47" i="1" s="1"/>
  <c r="AN47" i="1" a="1"/>
  <c r="AN47" i="1" s="1"/>
  <c r="X47" i="1" a="1"/>
  <c r="X47" i="1" s="1"/>
  <c r="AE47" i="1" a="1"/>
  <c r="AE47" i="1" s="1"/>
  <c r="AJ47" i="1" a="1"/>
  <c r="AJ47" i="1" s="1"/>
  <c r="AB47" i="1" a="1"/>
  <c r="AB47" i="1" s="1"/>
  <c r="AR47" i="1" a="1"/>
  <c r="AR47" i="1" s="1"/>
  <c r="AW47" i="1" a="1"/>
  <c r="AW47" i="1" s="1"/>
  <c r="AP47" i="1" a="1"/>
  <c r="AP47" i="1" s="1"/>
  <c r="AV47" i="1" a="1"/>
  <c r="AV47" i="1" s="1"/>
  <c r="AU47" i="1" a="1"/>
  <c r="AU47" i="1" s="1"/>
  <c r="AH47" i="1" a="1"/>
  <c r="AH47" i="1" s="1"/>
  <c r="AA47" i="1" a="1"/>
  <c r="AA47" i="1" s="1"/>
  <c r="AI47" i="1" a="1"/>
  <c r="AI47" i="1" s="1"/>
  <c r="AM47" i="1" a="1"/>
  <c r="AM47" i="1" s="1"/>
  <c r="AS47" i="1" a="1"/>
  <c r="AS47" i="1" s="1"/>
  <c r="T47" i="1" a="1"/>
  <c r="T47" i="1" s="1"/>
  <c r="Y47" i="1" a="1"/>
  <c r="Y47" i="1" s="1"/>
  <c r="U47" i="1" a="1"/>
  <c r="U47" i="1" s="1"/>
  <c r="S47" i="1" a="1"/>
  <c r="S47" i="1" s="1"/>
  <c r="AO47" i="1" a="1"/>
  <c r="AO47" i="1" s="1"/>
  <c r="Z47" i="1" a="1"/>
  <c r="Z47" i="1" s="1"/>
  <c r="AT47" i="1" a="1"/>
  <c r="AT47" i="1" s="1"/>
  <c r="AK47" i="1" a="1"/>
  <c r="AK47" i="1" s="1"/>
  <c r="AC47" i="1" a="1"/>
  <c r="AC47" i="1" s="1"/>
  <c r="W47" i="1" a="1"/>
  <c r="W47" i="1" s="1"/>
  <c r="AF47" i="1" a="1"/>
  <c r="AF47" i="1" s="1"/>
  <c r="AD47" i="1" a="1"/>
  <c r="AD47" i="1" s="1"/>
  <c r="AL47" i="1" a="1"/>
  <c r="AL47" i="1" s="1"/>
  <c r="AG47" i="1" a="1"/>
  <c r="AG47" i="1" s="1"/>
  <c r="V47" i="1" a="1"/>
  <c r="V47" i="1" s="1"/>
  <c r="BE46" i="1" a="1"/>
  <c r="BE46" i="1" s="1"/>
  <c r="I47" i="1" a="1"/>
  <c r="I47" i="1" s="1"/>
  <c r="BO46" i="1" a="1"/>
  <c r="BO46" i="1" s="1"/>
  <c r="BO47" i="2" s="1"/>
  <c r="BM46" i="1" a="1"/>
  <c r="BM46" i="1" s="1"/>
  <c r="BM47" i="2" s="1"/>
  <c r="F47" i="1" a="1"/>
  <c r="F47" i="1" s="1"/>
  <c r="G47" i="1" a="1"/>
  <c r="G47" i="1" s="1"/>
  <c r="C47" i="1" a="1"/>
  <c r="C47" i="1" s="1"/>
  <c r="E47" i="1" a="1"/>
  <c r="E47" i="1" s="1"/>
  <c r="BJ46" i="1" a="1"/>
  <c r="BJ46" i="1" s="1"/>
  <c r="BJ47" i="2" s="1"/>
  <c r="B47" i="1" a="1"/>
  <c r="B47" i="1" s="1"/>
  <c r="BP46" i="1" a="1"/>
  <c r="BP46" i="1" s="1"/>
  <c r="BH46" i="1" a="1"/>
  <c r="BH46" i="1" s="1"/>
  <c r="BH47" i="2" s="1"/>
  <c r="BL46" i="1" a="1"/>
  <c r="BL46" i="1" s="1"/>
  <c r="BL47" i="2" s="1"/>
  <c r="BK46" i="1" a="1"/>
  <c r="BK46" i="1" s="1"/>
  <c r="BK47" i="2" s="1"/>
  <c r="BF46" i="1" a="1"/>
  <c r="BF46" i="1" s="1"/>
  <c r="BC46" i="1" a="1"/>
  <c r="BC46" i="1" s="1"/>
  <c r="BB46" i="1" a="1"/>
  <c r="BB46" i="1" s="1"/>
  <c r="BI46" i="1" a="1"/>
  <c r="BI46" i="1" s="1"/>
  <c r="BI47" i="2" s="1"/>
  <c r="BG46" i="1" a="1"/>
  <c r="BG46" i="1" s="1"/>
  <c r="BG47" i="2" s="1"/>
  <c r="M47" i="1" a="1"/>
  <c r="M47" i="1" s="1"/>
  <c r="H47" i="1" a="1"/>
  <c r="H47" i="1" s="1"/>
  <c r="Q47" i="1" a="1"/>
  <c r="Q47" i="1" s="1"/>
  <c r="D47" i="1" a="1"/>
  <c r="D47" i="1" s="1"/>
  <c r="P47" i="1" a="1"/>
  <c r="P47" i="1" s="1"/>
  <c r="BN46" i="1" a="1"/>
  <c r="BN46" i="1" s="1"/>
  <c r="BN47" i="2" s="1"/>
  <c r="BD46" i="1" a="1"/>
  <c r="BD46" i="1" s="1"/>
  <c r="O47" i="1" a="1"/>
  <c r="O47" i="1" s="1"/>
  <c r="N47" i="1" a="1"/>
  <c r="N47" i="1" s="1"/>
  <c r="L47" i="1" a="1"/>
  <c r="L47" i="1" s="1"/>
  <c r="K47" i="1" a="1"/>
  <c r="K47" i="1" s="1"/>
  <c r="J47" i="1" a="1"/>
  <c r="J47" i="1" s="1"/>
  <c r="AE46" i="1" a="1"/>
  <c r="AE46" i="1" s="1"/>
  <c r="AL46" i="1" a="1"/>
  <c r="AL46" i="1" s="1"/>
  <c r="AT46" i="1" a="1"/>
  <c r="AT46" i="1" s="1"/>
  <c r="AM46" i="1" a="1"/>
  <c r="AM46" i="1" s="1"/>
  <c r="AS46" i="1" a="1"/>
  <c r="AS46" i="1" s="1"/>
  <c r="AR46" i="1" a="1"/>
  <c r="AR46" i="1" s="1"/>
  <c r="AI46" i="1" a="1"/>
  <c r="AI46" i="1" s="1"/>
  <c r="AN46" i="1" a="1"/>
  <c r="AN46" i="1" s="1"/>
  <c r="AK46" i="1" a="1"/>
  <c r="AK46" i="1" s="1"/>
  <c r="AJ46" i="1" a="1"/>
  <c r="AJ46" i="1" s="1"/>
  <c r="AO46" i="1" a="1"/>
  <c r="AO46" i="1" s="1"/>
  <c r="Y46" i="1" a="1"/>
  <c r="Y46" i="1" s="1"/>
  <c r="V46" i="1" a="1"/>
  <c r="V46" i="1" s="1"/>
  <c r="AG46" i="1" a="1"/>
  <c r="AG46" i="1" s="1"/>
  <c r="AH46" i="1" a="1"/>
  <c r="AH46" i="1" s="1"/>
  <c r="AQ46" i="1" a="1"/>
  <c r="AQ46" i="1" s="1"/>
  <c r="AP46" i="1" a="1"/>
  <c r="AP46" i="1" s="1"/>
  <c r="AA46" i="1" a="1"/>
  <c r="AA46" i="1" s="1"/>
  <c r="BA46" i="1" a="1"/>
  <c r="BA46" i="1" s="1"/>
  <c r="AZ46" i="1" a="1"/>
  <c r="AZ46" i="1" s="1"/>
  <c r="AY46" i="1" a="1"/>
  <c r="AY46" i="1" s="1"/>
  <c r="AU46" i="1" a="1"/>
  <c r="AU46" i="1" s="1"/>
  <c r="AD46" i="1" a="1"/>
  <c r="AD46" i="1" s="1"/>
  <c r="AC46" i="1" a="1"/>
  <c r="AC46" i="1" s="1"/>
  <c r="W46" i="1" a="1"/>
  <c r="W46" i="1" s="1"/>
  <c r="AB46" i="1" a="1"/>
  <c r="AB46" i="1" s="1"/>
  <c r="AX46" i="1" a="1"/>
  <c r="AX46" i="1" s="1"/>
  <c r="AW46" i="1" a="1"/>
  <c r="AW46" i="1" s="1"/>
  <c r="X46" i="1" a="1"/>
  <c r="X46" i="1" s="1"/>
  <c r="AV46" i="1" a="1"/>
  <c r="AV46" i="1" s="1"/>
  <c r="AF46" i="1" a="1"/>
  <c r="AF46" i="1" s="1"/>
  <c r="Z46" i="1" a="1"/>
  <c r="Z46" i="1" s="1"/>
  <c r="L46" i="1" a="1"/>
  <c r="L46" i="1" s="1"/>
  <c r="I46" i="1" a="1"/>
  <c r="I46" i="1" s="1"/>
  <c r="F46" i="1" a="1"/>
  <c r="F46" i="1" s="1"/>
  <c r="B46" i="1" a="1"/>
  <c r="B46" i="1" s="1"/>
  <c r="BO45" i="1" a="1"/>
  <c r="BO45" i="1" s="1"/>
  <c r="BO46" i="2" s="1"/>
  <c r="BG45" i="1" a="1"/>
  <c r="BG45" i="1" s="1"/>
  <c r="BG46" i="2" s="1"/>
  <c r="BH45" i="1" a="1"/>
  <c r="BH45" i="1" s="1"/>
  <c r="BH46" i="2" s="1"/>
  <c r="BJ45" i="1" a="1"/>
  <c r="BJ45" i="1" s="1"/>
  <c r="BJ46" i="2" s="1"/>
  <c r="BF45" i="1" a="1"/>
  <c r="BF45" i="1" s="1"/>
  <c r="K46" i="1" a="1"/>
  <c r="K46" i="1" s="1"/>
  <c r="G46" i="1" a="1"/>
  <c r="G46" i="1" s="1"/>
  <c r="BM45" i="1" a="1"/>
  <c r="BM45" i="1" s="1"/>
  <c r="BM46" i="2" s="1"/>
  <c r="BP45" i="1" a="1"/>
  <c r="BP45" i="1" s="1"/>
  <c r="H46" i="1" a="1"/>
  <c r="H46" i="1" s="1"/>
  <c r="D46" i="1" a="1"/>
  <c r="D46" i="1" s="1"/>
  <c r="BN45" i="1" a="1"/>
  <c r="BN45" i="1" s="1"/>
  <c r="BN46" i="2" s="1"/>
  <c r="BL45" i="1" a="1"/>
  <c r="BL45" i="1" s="1"/>
  <c r="BL46" i="2" s="1"/>
  <c r="BI45" i="1" a="1"/>
  <c r="BI45" i="1" s="1"/>
  <c r="BI46" i="2" s="1"/>
  <c r="U46" i="1" a="1"/>
  <c r="U46" i="1" s="1"/>
  <c r="T46" i="1" a="1"/>
  <c r="T46" i="1" s="1"/>
  <c r="S46" i="1" a="1"/>
  <c r="S46" i="1" s="1"/>
  <c r="M46" i="1" a="1"/>
  <c r="M46" i="1" s="1"/>
  <c r="R46" i="1" a="1"/>
  <c r="R46" i="1" s="1"/>
  <c r="Q46" i="1" a="1"/>
  <c r="Q46" i="1" s="1"/>
  <c r="C46" i="1" a="1"/>
  <c r="C46" i="1" s="1"/>
  <c r="J46" i="1" a="1"/>
  <c r="J46" i="1" s="1"/>
  <c r="E46" i="1" a="1"/>
  <c r="E46" i="1" s="1"/>
  <c r="P46" i="1" a="1"/>
  <c r="P46" i="1" s="1"/>
  <c r="BK45" i="1" a="1"/>
  <c r="BK45" i="1" s="1"/>
  <c r="BK46" i="2" s="1"/>
  <c r="O46" i="1" a="1"/>
  <c r="O46" i="1" s="1"/>
  <c r="N46" i="1" a="1"/>
  <c r="N46" i="1" s="1"/>
  <c r="AD45" i="1" a="1"/>
  <c r="AD45" i="1" s="1"/>
  <c r="BA45" i="1" a="1"/>
  <c r="BA45" i="1" s="1"/>
  <c r="AX45" i="1" a="1"/>
  <c r="AX45" i="1" s="1"/>
  <c r="AQ45" i="1" a="1"/>
  <c r="AQ45" i="1" s="1"/>
  <c r="AN45" i="1" a="1"/>
  <c r="AN45" i="1" s="1"/>
  <c r="AM45" i="1" a="1"/>
  <c r="AM45" i="1" s="1"/>
  <c r="AL45" i="1" a="1"/>
  <c r="AL45" i="1" s="1"/>
  <c r="AA45" i="1" a="1"/>
  <c r="AA45" i="1" s="1"/>
  <c r="Z45" i="1" a="1"/>
  <c r="Z45" i="1" s="1"/>
  <c r="AF45" i="1" a="1"/>
  <c r="AF45" i="1" s="1"/>
  <c r="AH45" i="1" a="1"/>
  <c r="AH45" i="1" s="1"/>
  <c r="AC45" i="1" a="1"/>
  <c r="AC45" i="1" s="1"/>
  <c r="AK45" i="1" a="1"/>
  <c r="AK45" i="1" s="1"/>
  <c r="AJ45" i="1" a="1"/>
  <c r="AJ45" i="1" s="1"/>
  <c r="AG45" i="1" a="1"/>
  <c r="AG45" i="1" s="1"/>
  <c r="BE45" i="1" a="1"/>
  <c r="BE45" i="1" s="1"/>
  <c r="AI45" i="1" a="1"/>
  <c r="AI45" i="1" s="1"/>
  <c r="AS45" i="1" a="1"/>
  <c r="AS45" i="1" s="1"/>
  <c r="BD45" i="1" a="1"/>
  <c r="BD45" i="1" s="1"/>
  <c r="BB45" i="1" a="1"/>
  <c r="BB45" i="1" s="1"/>
  <c r="AY45" i="1" a="1"/>
  <c r="AY45" i="1" s="1"/>
  <c r="AV45" i="1" a="1"/>
  <c r="AV45" i="1" s="1"/>
  <c r="AE45" i="1" a="1"/>
  <c r="AE45" i="1" s="1"/>
  <c r="AU45" i="1" a="1"/>
  <c r="AU45" i="1" s="1"/>
  <c r="AO45" i="1" a="1"/>
  <c r="AO45" i="1" s="1"/>
  <c r="AT45" i="1" a="1"/>
  <c r="AT45" i="1" s="1"/>
  <c r="AB45" i="1" a="1"/>
  <c r="AB45" i="1" s="1"/>
  <c r="BC45" i="1" a="1"/>
  <c r="BC45" i="1" s="1"/>
  <c r="AP45" i="1" a="1"/>
  <c r="AP45" i="1" s="1"/>
  <c r="AZ45" i="1" a="1"/>
  <c r="AZ45" i="1" s="1"/>
  <c r="AW45" i="1" a="1"/>
  <c r="AW45" i="1" s="1"/>
  <c r="AR45" i="1" a="1"/>
  <c r="AR45" i="1" s="1"/>
  <c r="K45" i="1" a="1"/>
  <c r="K45" i="1" s="1"/>
  <c r="C45" i="1" a="1"/>
  <c r="C45" i="1" s="1"/>
  <c r="E45" i="1" a="1"/>
  <c r="E45" i="1" s="1"/>
  <c r="J45" i="1" a="1"/>
  <c r="J45" i="1" s="1"/>
  <c r="I45" i="1" a="1"/>
  <c r="I45" i="1" s="1"/>
  <c r="H45" i="1" a="1"/>
  <c r="H45" i="1" s="1"/>
  <c r="BO44" i="1" a="1"/>
  <c r="BO44" i="1" s="1"/>
  <c r="BO45" i="2" s="1"/>
  <c r="F45" i="1" a="1"/>
  <c r="F45" i="1" s="1"/>
  <c r="D45" i="1" a="1"/>
  <c r="D45" i="1" s="1"/>
  <c r="B45" i="1" a="1"/>
  <c r="B45" i="1" s="1"/>
  <c r="BJ44" i="1" a="1"/>
  <c r="BJ44" i="1" s="1"/>
  <c r="BJ45" i="2" s="1"/>
  <c r="BN44" i="1" a="1"/>
  <c r="BN44" i="1" s="1"/>
  <c r="BN45" i="2" s="1"/>
  <c r="BM44" i="1" a="1"/>
  <c r="BM44" i="1" s="1"/>
  <c r="BM45" i="2" s="1"/>
  <c r="M45" i="1" a="1"/>
  <c r="M45" i="1" s="1"/>
  <c r="Y45" i="1" a="1"/>
  <c r="Y45" i="1" s="1"/>
  <c r="X45" i="1" a="1"/>
  <c r="X45" i="1" s="1"/>
  <c r="R45" i="1" a="1"/>
  <c r="R45" i="1" s="1"/>
  <c r="W45" i="1" a="1"/>
  <c r="W45" i="1" s="1"/>
  <c r="V45" i="1" a="1"/>
  <c r="V45" i="1" s="1"/>
  <c r="T45" i="1" a="1"/>
  <c r="T45" i="1" s="1"/>
  <c r="BP44" i="1" a="1"/>
  <c r="BP44" i="1" s="1"/>
  <c r="BK44" i="1" a="1"/>
  <c r="BK44" i="1" s="1"/>
  <c r="BK45" i="2" s="1"/>
  <c r="U45" i="1" a="1"/>
  <c r="U45" i="1" s="1"/>
  <c r="S45" i="1" a="1"/>
  <c r="S45" i="1" s="1"/>
  <c r="Q45" i="1" a="1"/>
  <c r="Q45" i="1" s="1"/>
  <c r="P45" i="1" a="1"/>
  <c r="P45" i="1" s="1"/>
  <c r="O45" i="1" a="1"/>
  <c r="O45" i="1" s="1"/>
  <c r="G45" i="1" a="1"/>
  <c r="G45" i="1" s="1"/>
  <c r="L45" i="1" a="1"/>
  <c r="L45" i="1" s="1"/>
  <c r="N45" i="1" a="1"/>
  <c r="N45" i="1" s="1"/>
  <c r="BL44" i="1" a="1"/>
  <c r="BL44" i="1" s="1"/>
  <c r="BL45" i="2" s="1"/>
  <c r="AW4" i="1" a="1"/>
  <c r="AW4" i="1" s="1"/>
  <c r="AV4" i="1" a="1"/>
  <c r="AV4" i="1" s="1"/>
  <c r="AQ4" i="1" a="1"/>
  <c r="AQ4" i="1" s="1"/>
  <c r="AO4" i="1" a="1"/>
  <c r="AO4" i="1" s="1"/>
  <c r="AL4" i="1" a="1"/>
  <c r="AL4" i="1" s="1"/>
  <c r="AK4" i="1" a="1"/>
  <c r="AK4" i="1" s="1"/>
  <c r="AU4" i="1" a="1"/>
  <c r="AU4" i="1" s="1"/>
  <c r="AT4" i="1" a="1"/>
  <c r="AT4" i="1" s="1"/>
  <c r="AR4" i="1" a="1"/>
  <c r="AR4" i="1" s="1"/>
  <c r="BC4" i="1" a="1"/>
  <c r="BC4" i="1" s="1"/>
  <c r="AX4" i="1" a="1"/>
  <c r="AX4" i="1" s="1"/>
  <c r="AP4" i="1" a="1"/>
  <c r="AP4" i="1" s="1"/>
  <c r="BB4" i="1" a="1"/>
  <c r="BB4" i="1" s="1"/>
  <c r="BA4" i="1" a="1"/>
  <c r="BA4" i="1" s="1"/>
  <c r="AZ4" i="1" a="1"/>
  <c r="AZ4" i="1" s="1"/>
  <c r="AN4" i="1" a="1"/>
  <c r="AN4" i="1" s="1"/>
  <c r="AM4" i="1" a="1"/>
  <c r="AM4" i="1" s="1"/>
  <c r="AY4" i="1" a="1"/>
  <c r="AY4" i="1" s="1"/>
  <c r="AS4" i="1" a="1"/>
  <c r="AS4" i="1" s="1"/>
  <c r="AH4" i="1" a="1"/>
  <c r="AH4" i="1" s="1"/>
  <c r="O4" i="1" a="1"/>
  <c r="O4" i="1" s="1"/>
  <c r="W4" i="1" a="1"/>
  <c r="W4" i="1" s="1"/>
  <c r="AC4" i="1" a="1"/>
  <c r="AC4" i="1" s="1"/>
  <c r="L4" i="1" a="1"/>
  <c r="L4" i="1" s="1"/>
  <c r="U4" i="1" a="1"/>
  <c r="U4" i="1" s="1"/>
  <c r="AB4" i="1" a="1"/>
  <c r="AB4" i="1" s="1"/>
  <c r="Q4" i="1" a="1"/>
  <c r="Q4" i="1" s="1"/>
  <c r="G4" i="1" a="1"/>
  <c r="G4" i="1" s="1"/>
  <c r="M4" i="1" a="1"/>
  <c r="M4" i="1" s="1"/>
  <c r="K4" i="1" a="1"/>
  <c r="K4" i="1" s="1"/>
  <c r="Y4" i="1" a="1"/>
  <c r="Y4" i="1" s="1"/>
  <c r="R4" i="1" a="1"/>
  <c r="R4" i="1" s="1"/>
  <c r="J4" i="1" a="1"/>
  <c r="J4" i="1" s="1"/>
  <c r="P4" i="1" a="1"/>
  <c r="P4" i="1" s="1"/>
  <c r="AE4" i="1" a="1"/>
  <c r="AE4" i="1" s="1"/>
  <c r="T4" i="1" a="1"/>
  <c r="T4" i="1" s="1"/>
  <c r="S4" i="1" a="1"/>
  <c r="S4" i="1" s="1"/>
  <c r="X4" i="1" a="1"/>
  <c r="X4" i="1" s="1"/>
  <c r="AJ4" i="1" a="1"/>
  <c r="AJ4" i="1" s="1"/>
  <c r="V4" i="1" a="1"/>
  <c r="V4" i="1" s="1"/>
  <c r="N4" i="1" a="1"/>
  <c r="N4" i="1" s="1"/>
  <c r="AF4" i="1" a="1"/>
  <c r="AF4" i="1" s="1"/>
  <c r="Z4" i="1" a="1"/>
  <c r="Z4" i="1" s="1"/>
  <c r="AI4" i="1" a="1"/>
  <c r="AI4" i="1" s="1"/>
  <c r="E4" i="1" a="1"/>
  <c r="E4" i="1" s="1"/>
  <c r="AG4" i="1" a="1"/>
  <c r="AG4" i="1" s="1"/>
  <c r="H4" i="1" a="1"/>
  <c r="H4" i="1" s="1"/>
  <c r="F4" i="1" a="1"/>
  <c r="F4" i="1" s="1"/>
  <c r="AD4" i="1" a="1"/>
  <c r="AD4" i="1" s="1"/>
  <c r="I4" i="1" a="1"/>
  <c r="I4" i="1" s="1"/>
  <c r="AA4" i="1" a="1"/>
  <c r="AA4" i="1" s="1"/>
  <c r="AV3" i="1" a="1"/>
  <c r="AV3" i="1" s="1"/>
  <c r="AY3" i="1" a="1"/>
  <c r="AY3" i="1" s="1"/>
  <c r="AQ3" i="1" a="1"/>
  <c r="AQ3" i="1" s="1"/>
  <c r="BA3" i="1" a="1"/>
  <c r="BA3" i="1" s="1"/>
  <c r="AT3" i="1" a="1"/>
  <c r="AT3" i="1" s="1"/>
  <c r="D4" i="1" a="1"/>
  <c r="D4" i="1" s="1"/>
  <c r="BP3" i="1" a="1"/>
  <c r="BP3" i="1" s="1"/>
  <c r="AR3" i="1" a="1"/>
  <c r="AR3" i="1" s="1"/>
  <c r="B4" i="1" a="1"/>
  <c r="B4" i="1" s="1"/>
  <c r="BG3" i="1" a="1"/>
  <c r="BG3" i="1" s="1"/>
  <c r="BG4" i="2" s="1"/>
  <c r="BF3" i="1" a="1"/>
  <c r="BF3" i="1" s="1"/>
  <c r="BD3" i="1" a="1"/>
  <c r="BD3" i="1" s="1"/>
  <c r="AP3" i="1" a="1"/>
  <c r="AP3" i="1" s="1"/>
  <c r="AO3" i="1" a="1"/>
  <c r="AO3" i="1" s="1"/>
  <c r="AS3" i="1" a="1"/>
  <c r="AS3" i="1" s="1"/>
  <c r="BH3" i="1" a="1"/>
  <c r="BH3" i="1" s="1"/>
  <c r="BH4" i="2" s="1"/>
  <c r="BB3" i="1" a="1"/>
  <c r="BB3" i="1" s="1"/>
  <c r="AX3" i="1" a="1"/>
  <c r="AX3" i="1" s="1"/>
  <c r="AZ3" i="1" a="1"/>
  <c r="AZ3" i="1" s="1"/>
  <c r="BE3" i="1" a="1"/>
  <c r="BE3" i="1" s="1"/>
  <c r="BK3" i="1" a="1"/>
  <c r="BK3" i="1" s="1"/>
  <c r="BK4" i="2" s="1"/>
  <c r="C4" i="1" a="1"/>
  <c r="C4" i="1" s="1"/>
  <c r="BL3" i="1" a="1"/>
  <c r="BL3" i="1" s="1"/>
  <c r="BL4" i="2" s="1"/>
  <c r="AW3" i="1" a="1"/>
  <c r="AW3" i="1" s="1"/>
  <c r="BO3" i="1" a="1"/>
  <c r="BO3" i="1" s="1"/>
  <c r="BO4" i="2" s="1"/>
  <c r="BN3" i="1" a="1"/>
  <c r="BN3" i="1" s="1"/>
  <c r="BN4" i="2" s="1"/>
  <c r="BM3" i="1" a="1"/>
  <c r="BM3" i="1" s="1"/>
  <c r="BM4" i="2" s="1"/>
  <c r="AU3" i="1" a="1"/>
  <c r="AU3" i="1" s="1"/>
  <c r="BJ3" i="1" a="1"/>
  <c r="BJ3" i="1" s="1"/>
  <c r="BJ4" i="2" s="1"/>
  <c r="BI3" i="1" a="1"/>
  <c r="BI3" i="1" s="1"/>
  <c r="BI4" i="2" s="1"/>
  <c r="BC3" i="1" a="1"/>
  <c r="BC3" i="1" s="1"/>
  <c r="O3" i="1" a="1"/>
  <c r="O3" i="1" s="1"/>
  <c r="S3" i="1" a="1"/>
  <c r="S3" i="1" s="1"/>
  <c r="AL3" i="1" a="1"/>
  <c r="AL3" i="1" s="1"/>
  <c r="AK3" i="1" a="1"/>
  <c r="AK3" i="1" s="1"/>
  <c r="AB3" i="1" a="1"/>
  <c r="AB3" i="1" s="1"/>
  <c r="Z3" i="1" a="1"/>
  <c r="Z3" i="1" s="1"/>
  <c r="Y3" i="1" a="1"/>
  <c r="Y3" i="1" s="1"/>
  <c r="AC3" i="1" a="1"/>
  <c r="AC3" i="1" s="1"/>
  <c r="K3" i="1" a="1"/>
  <c r="K3" i="1" s="1"/>
  <c r="AA3" i="1" a="1"/>
  <c r="AA3" i="1" s="1"/>
  <c r="Q3" i="1" a="1"/>
  <c r="Q3" i="1" s="1"/>
  <c r="AJ3" i="1" a="1"/>
  <c r="AJ3" i="1" s="1"/>
  <c r="AG3" i="1" a="1"/>
  <c r="AG3" i="1" s="1"/>
  <c r="R3" i="1" a="1"/>
  <c r="R3" i="1" s="1"/>
  <c r="AI3" i="1" a="1"/>
  <c r="AI3" i="1" s="1"/>
  <c r="AH3" i="1" a="1"/>
  <c r="AH3" i="1" s="1"/>
  <c r="AF3" i="1" a="1"/>
  <c r="AF3" i="1" s="1"/>
  <c r="AE3" i="1" a="1"/>
  <c r="AE3" i="1" s="1"/>
  <c r="AD3" i="1" a="1"/>
  <c r="AD3" i="1" s="1"/>
  <c r="N3" i="1" a="1"/>
  <c r="N3" i="1" s="1"/>
  <c r="I3" i="1" a="1"/>
  <c r="I3" i="1" s="1"/>
  <c r="X3" i="1" a="1"/>
  <c r="X3" i="1" s="1"/>
  <c r="T3" i="1" a="1"/>
  <c r="T3" i="1" s="1"/>
  <c r="W3" i="1" a="1"/>
  <c r="W3" i="1" s="1"/>
  <c r="V3" i="1" a="1"/>
  <c r="V3" i="1" s="1"/>
  <c r="M3" i="1" a="1"/>
  <c r="M3" i="1" s="1"/>
  <c r="J3" i="1" a="1"/>
  <c r="J3" i="1" s="1"/>
  <c r="L3" i="1" a="1"/>
  <c r="L3" i="1" s="1"/>
  <c r="U3" i="1" a="1"/>
  <c r="U3" i="1" s="1"/>
  <c r="AN3" i="1" a="1"/>
  <c r="AN3" i="1" s="1"/>
  <c r="AM3" i="1" a="1"/>
  <c r="AM3" i="1" s="1"/>
  <c r="P3" i="1" a="1"/>
  <c r="P3" i="1" s="1"/>
  <c r="BD2" i="1" a="1"/>
  <c r="BD2" i="1" s="1"/>
  <c r="BE2" i="1" a="1"/>
  <c r="BE2" i="1" s="1"/>
  <c r="E3" i="1" a="1"/>
  <c r="E3" i="1" s="1"/>
  <c r="BG2" i="1" a="1"/>
  <c r="BG2" i="1" s="1"/>
  <c r="BG3" i="2" s="1"/>
  <c r="BF2" i="1" a="1"/>
  <c r="BF2" i="1" s="1"/>
  <c r="H3" i="1" a="1"/>
  <c r="H3" i="1" s="1"/>
  <c r="BP2" i="1" a="1"/>
  <c r="BP2" i="1" s="1"/>
  <c r="BO2" i="1" a="1"/>
  <c r="BO2" i="1" s="1"/>
  <c r="BO3" i="2" s="1"/>
  <c r="AY2" i="1" a="1"/>
  <c r="AY2" i="1" s="1"/>
  <c r="C3" i="1" a="1"/>
  <c r="C3" i="1" s="1"/>
  <c r="G3" i="1" a="1"/>
  <c r="G3" i="1" s="1"/>
  <c r="BJ2" i="1" a="1"/>
  <c r="BJ2" i="1" s="1"/>
  <c r="BJ3" i="2" s="1"/>
  <c r="AS2" i="1" a="1"/>
  <c r="AS2" i="1" s="1"/>
  <c r="F3" i="1" a="1"/>
  <c r="F3" i="1" s="1"/>
  <c r="B3" i="1" a="1"/>
  <c r="B3" i="1" s="1"/>
  <c r="BA2" i="1" a="1"/>
  <c r="BA2" i="1" s="1"/>
  <c r="BH2" i="1" a="1"/>
  <c r="BH2" i="1" s="1"/>
  <c r="BH3" i="2" s="1"/>
  <c r="D3" i="1" a="1"/>
  <c r="D3" i="1" s="1"/>
  <c r="AU2" i="1" a="1"/>
  <c r="AU2" i="1" s="1"/>
  <c r="BN2" i="1" a="1"/>
  <c r="BN2" i="1" s="1"/>
  <c r="BN3" i="2" s="1"/>
  <c r="BB2" i="1" a="1"/>
  <c r="BB2" i="1" s="1"/>
  <c r="AT2" i="1" a="1"/>
  <c r="AT2" i="1" s="1"/>
  <c r="BI2" i="1" a="1"/>
  <c r="BI2" i="1" s="1"/>
  <c r="BI3" i="2" s="1"/>
  <c r="AX2" i="1" a="1"/>
  <c r="AX2" i="1" s="1"/>
  <c r="BM2" i="1" a="1"/>
  <c r="BM2" i="1" s="1"/>
  <c r="BM3" i="2" s="1"/>
  <c r="BL2" i="1" a="1"/>
  <c r="BL2" i="1" s="1"/>
  <c r="BL3" i="2" s="1"/>
  <c r="BK2" i="1" a="1"/>
  <c r="BK2" i="1" s="1"/>
  <c r="BK3" i="2" s="1"/>
  <c r="BC2" i="1" a="1"/>
  <c r="BC2" i="1" s="1"/>
  <c r="AZ2" i="1" a="1"/>
  <c r="AZ2" i="1" s="1"/>
  <c r="AW2" i="1" a="1"/>
  <c r="AW2" i="1" s="1"/>
  <c r="AV2" i="1" a="1"/>
  <c r="AV2" i="1" s="1"/>
  <c r="AF2" i="1" a="1"/>
  <c r="AF2" i="1" s="1"/>
  <c r="AB2" i="1" a="1"/>
  <c r="AB2" i="1" s="1"/>
  <c r="M2" i="1" a="1"/>
  <c r="M2" i="1" s="1"/>
  <c r="W2" i="1" a="1"/>
  <c r="W2" i="1" s="1"/>
  <c r="AE2" i="1" a="1"/>
  <c r="AE2" i="1" s="1"/>
  <c r="O2" i="1" a="1"/>
  <c r="O2" i="1" s="1"/>
  <c r="Z2" i="1" a="1"/>
  <c r="Z2" i="1" s="1"/>
  <c r="Y2" i="1" a="1"/>
  <c r="Y2" i="1" s="1"/>
  <c r="AA2" i="1" a="1"/>
  <c r="AA2" i="1" s="1"/>
  <c r="S2" i="1" a="1"/>
  <c r="S2" i="1" s="1"/>
  <c r="T2" i="1" a="1"/>
  <c r="T2" i="1" s="1"/>
  <c r="R2" i="1" a="1"/>
  <c r="R2" i="1" s="1"/>
  <c r="P2" i="1" a="1"/>
  <c r="P2" i="1" s="1"/>
  <c r="AK2" i="1" a="1"/>
  <c r="AK2" i="1" s="1"/>
  <c r="AO2" i="1" a="1"/>
  <c r="AO2" i="1" s="1"/>
  <c r="AN2" i="1" a="1"/>
  <c r="AN2" i="1" s="1"/>
  <c r="AM2" i="1" a="1"/>
  <c r="AM2" i="1" s="1"/>
  <c r="AR2" i="1" a="1"/>
  <c r="AR2" i="1" s="1"/>
  <c r="AQ2" i="1" a="1"/>
  <c r="AQ2" i="1" s="1"/>
  <c r="Q2" i="1" a="1"/>
  <c r="Q2" i="1" s="1"/>
  <c r="AP2" i="1" a="1"/>
  <c r="AP2" i="1" s="1"/>
  <c r="AL2" i="1" a="1"/>
  <c r="AL2" i="1" s="1"/>
  <c r="AH2" i="1" a="1"/>
  <c r="AH2" i="1" s="1"/>
  <c r="AD2" i="1" a="1"/>
  <c r="AD2" i="1" s="1"/>
  <c r="X2" i="1" a="1"/>
  <c r="X2" i="1" s="1"/>
  <c r="AJ2" i="1" a="1"/>
  <c r="AJ2" i="1" s="1"/>
  <c r="V2" i="1" a="1"/>
  <c r="V2" i="1" s="1"/>
  <c r="AI2" i="1" a="1"/>
  <c r="AI2" i="1" s="1"/>
  <c r="U2" i="1" a="1"/>
  <c r="U2" i="1" s="1"/>
  <c r="AG2" i="1" a="1"/>
  <c r="AG2" i="1" s="1"/>
  <c r="AC2" i="1" a="1"/>
  <c r="AC2" i="1" s="1"/>
  <c r="N2" i="1" a="1"/>
  <c r="N2" i="1" s="1"/>
  <c r="F2" i="1" a="1"/>
  <c r="F2" i="1" s="1"/>
  <c r="E2" i="1" a="1"/>
  <c r="E2" i="1" s="1"/>
  <c r="D2" i="1" a="1"/>
  <c r="D2" i="1" s="1"/>
  <c r="C2" i="1" a="1"/>
  <c r="C2" i="1" s="1"/>
  <c r="B2" i="1" a="1"/>
  <c r="B2" i="1" s="1"/>
  <c r="L2" i="1" a="1"/>
  <c r="L2" i="1" s="1"/>
  <c r="K2" i="1" a="1"/>
  <c r="K2" i="1" s="1"/>
  <c r="J2" i="1" a="1"/>
  <c r="J2" i="1" s="1"/>
  <c r="I2" i="1" a="1"/>
  <c r="I2" i="1" s="1"/>
  <c r="H2" i="1" a="1"/>
  <c r="H2" i="1" s="1"/>
  <c r="G2" i="1" a="1"/>
  <c r="G2" i="1" s="1"/>
  <c r="BI4" i="1" a="1"/>
  <c r="BI4" i="1" s="1"/>
  <c r="BI5" i="2" s="1"/>
  <c r="BH4" i="1" a="1"/>
  <c r="BH4" i="1" s="1"/>
  <c r="BH5" i="2" s="1"/>
  <c r="BE4" i="1" a="1"/>
  <c r="BE4" i="1" s="1"/>
  <c r="BG4" i="1" a="1"/>
  <c r="BG4" i="1" s="1"/>
  <c r="BG5" i="2" s="1"/>
  <c r="BF4" i="1" a="1"/>
  <c r="BF4" i="1" s="1"/>
  <c r="BD4" i="1" a="1"/>
  <c r="BD4" i="1" s="1"/>
  <c r="BF75" i="2" l="1"/>
  <c r="BF67" i="2"/>
  <c r="BF83" i="2"/>
  <c r="BF80" i="2"/>
  <c r="BF72" i="2"/>
  <c r="BF82" i="2"/>
  <c r="BF79" i="2"/>
  <c r="BF76" i="2"/>
  <c r="BF73" i="2"/>
  <c r="BF81" i="2"/>
  <c r="BF78" i="2"/>
  <c r="BF64" i="2"/>
  <c r="BF56" i="2"/>
  <c r="BF48" i="2"/>
  <c r="BF40" i="2"/>
  <c r="BF37" i="2"/>
  <c r="BF29" i="2"/>
  <c r="BF21" i="2"/>
  <c r="BF13" i="2"/>
  <c r="BF10" i="2"/>
  <c r="BF89" i="2"/>
  <c r="BF86" i="2"/>
  <c r="BF77" i="2"/>
  <c r="BF69" i="2"/>
  <c r="BF61" i="2"/>
  <c r="BF53" i="2"/>
  <c r="BF50" i="2"/>
  <c r="BF45" i="2"/>
  <c r="BF42" i="2"/>
  <c r="BF34" i="2"/>
  <c r="BF26" i="2"/>
  <c r="BF23" i="2"/>
  <c r="BF18" i="2"/>
  <c r="BF15" i="2"/>
  <c r="BF7" i="2"/>
  <c r="BF74" i="2"/>
  <c r="BF66" i="2"/>
  <c r="BF58" i="2"/>
  <c r="BF55" i="2"/>
  <c r="BF47" i="2"/>
  <c r="BF39" i="2"/>
  <c r="BF31" i="2"/>
  <c r="BF28" i="2"/>
  <c r="BF20" i="2"/>
  <c r="BF12" i="2"/>
  <c r="BF4" i="2"/>
  <c r="BF88" i="2"/>
  <c r="BF85" i="2"/>
  <c r="BF71" i="2"/>
  <c r="BF68" i="2"/>
  <c r="BF63" i="2"/>
  <c r="BF60" i="2"/>
  <c r="BF52" i="2"/>
  <c r="BF44" i="2"/>
  <c r="BF41" i="2"/>
  <c r="BF36" i="2"/>
  <c r="BF33" i="2"/>
  <c r="BF25" i="2"/>
  <c r="BF17" i="2"/>
  <c r="BF14" i="2"/>
  <c r="BF9" i="2"/>
  <c r="BF6" i="2"/>
  <c r="BF65" i="2"/>
  <c r="BF57" i="2"/>
  <c r="BF49" i="2"/>
  <c r="BF46" i="2"/>
  <c r="BF38" i="2"/>
  <c r="BF30" i="2"/>
  <c r="BF22" i="2"/>
  <c r="BF19" i="2"/>
  <c r="BF11" i="2"/>
  <c r="BF3" i="2"/>
  <c r="BF90" i="2"/>
  <c r="BF87" i="2"/>
  <c r="BF84" i="2"/>
  <c r="BF70" i="2"/>
  <c r="BF62" i="2"/>
  <c r="BF59" i="2"/>
  <c r="BF54" i="2"/>
  <c r="BF51" i="2"/>
  <c r="BF43" i="2"/>
  <c r="BF35" i="2"/>
  <c r="BF32" i="2"/>
  <c r="BF27" i="2"/>
  <c r="BF24" i="2"/>
  <c r="BF16" i="2"/>
  <c r="BF8" i="2"/>
  <c r="BF5" i="2"/>
  <c r="BE3" i="2"/>
  <c r="BE4" i="2"/>
  <c r="BE6" i="2"/>
  <c r="BE7" i="2"/>
  <c r="BE8" i="2"/>
  <c r="BE9" i="2"/>
  <c r="BE10" i="2"/>
  <c r="BE12" i="2"/>
  <c r="BE13" i="2"/>
  <c r="BE14" i="2"/>
  <c r="BE15" i="2"/>
  <c r="BE16" i="2"/>
  <c r="BE17" i="2"/>
  <c r="BE18" i="2"/>
  <c r="BE20" i="2"/>
  <c r="BE24" i="2"/>
  <c r="BE32" i="2"/>
  <c r="C3" i="2"/>
  <c r="H3" i="2"/>
  <c r="I3" i="2"/>
  <c r="J3" i="2"/>
  <c r="P3" i="2"/>
  <c r="Q3" i="2"/>
  <c r="X3" i="2"/>
  <c r="AA3" i="2"/>
  <c r="AE3" i="2"/>
  <c r="AF3" i="2"/>
  <c r="AI3" i="2"/>
  <c r="AL3" i="2"/>
  <c r="AP3" i="2"/>
  <c r="AW3" i="2"/>
  <c r="G4" i="2"/>
  <c r="O4" i="2"/>
  <c r="S4" i="2"/>
  <c r="W4" i="2"/>
  <c r="AL4" i="2"/>
  <c r="AT4" i="2"/>
  <c r="AY4" i="2"/>
  <c r="BB4" i="2"/>
  <c r="C5" i="2"/>
  <c r="D5" i="2"/>
  <c r="K5" i="2"/>
  <c r="L5" i="2"/>
  <c r="P5" i="2"/>
  <c r="R5" i="2"/>
  <c r="S5" i="2"/>
  <c r="Z5" i="2"/>
  <c r="AA5" i="2"/>
  <c r="AG5" i="2"/>
  <c r="AH5" i="2"/>
  <c r="AI5" i="2"/>
  <c r="AP5" i="2"/>
  <c r="AQ5" i="2"/>
  <c r="BE5" i="2"/>
  <c r="AX5" i="2"/>
  <c r="BD5" i="2"/>
  <c r="E6" i="2"/>
  <c r="F6" i="2"/>
  <c r="G6" i="2"/>
  <c r="H6" i="2"/>
  <c r="M6" i="2"/>
  <c r="N6" i="2"/>
  <c r="O6" i="2"/>
  <c r="P6" i="2"/>
  <c r="U6" i="2"/>
  <c r="V6" i="2"/>
  <c r="W6" i="2"/>
  <c r="X6" i="2"/>
  <c r="AC6" i="2"/>
  <c r="AD6" i="2"/>
  <c r="AE6" i="2"/>
  <c r="AF6" i="2"/>
  <c r="AK6" i="2"/>
  <c r="AL6" i="2"/>
  <c r="AM6" i="2"/>
  <c r="AN6" i="2"/>
  <c r="AS6" i="2"/>
  <c r="AU6" i="2"/>
  <c r="BA6" i="2"/>
  <c r="BB6" i="2"/>
  <c r="BC6" i="2"/>
  <c r="C7" i="2"/>
  <c r="D7" i="2"/>
  <c r="E7" i="2"/>
  <c r="K7" i="2"/>
  <c r="L7" i="2"/>
  <c r="M7" i="2"/>
  <c r="S7" i="2"/>
  <c r="T7" i="2"/>
  <c r="U7" i="2"/>
  <c r="AB7" i="2"/>
  <c r="AI7" i="2"/>
  <c r="AJ7" i="2"/>
  <c r="AQ7" i="2"/>
  <c r="AR7" i="2"/>
  <c r="AY7" i="2"/>
  <c r="AZ7" i="2"/>
  <c r="H8" i="2"/>
  <c r="J8" i="2"/>
  <c r="P8" i="2"/>
  <c r="R8" i="2"/>
  <c r="W8" i="2"/>
  <c r="Z8" i="2"/>
  <c r="AG8" i="2"/>
  <c r="AH8" i="2"/>
  <c r="AO8" i="2"/>
  <c r="AP8" i="2"/>
  <c r="AX8" i="2"/>
  <c r="BD8" i="2"/>
  <c r="C9" i="2"/>
  <c r="F9" i="2"/>
  <c r="G9" i="2"/>
  <c r="M9" i="2"/>
  <c r="T9" i="2"/>
  <c r="U9" i="2"/>
  <c r="V9" i="2"/>
  <c r="AB9" i="2"/>
  <c r="AC9" i="2"/>
  <c r="AJ9" i="2"/>
  <c r="AK9" i="2"/>
  <c r="AL9" i="2"/>
  <c r="AP9" i="2"/>
  <c r="AQ9" i="2"/>
  <c r="AR9" i="2"/>
  <c r="AS9" i="2"/>
  <c r="AY9" i="2"/>
  <c r="AZ9" i="2"/>
  <c r="BA9" i="2"/>
  <c r="H10" i="2"/>
  <c r="I10" i="2"/>
  <c r="P10" i="2"/>
  <c r="Q10" i="2"/>
  <c r="X10" i="2"/>
  <c r="Y10" i="2"/>
  <c r="Z10" i="2"/>
  <c r="AA10" i="2"/>
  <c r="AF10" i="2"/>
  <c r="AG10" i="2"/>
  <c r="AI10" i="2"/>
  <c r="AN10" i="2"/>
  <c r="AV10" i="2"/>
  <c r="AX10" i="2"/>
  <c r="BD10" i="2"/>
  <c r="D11" i="2"/>
  <c r="F11" i="2"/>
  <c r="M11" i="2"/>
  <c r="AB11" i="2"/>
  <c r="AJ11" i="2"/>
  <c r="BE11" i="2"/>
  <c r="BC11" i="2"/>
  <c r="D12" i="2"/>
  <c r="G12" i="2"/>
  <c r="I12" i="2"/>
  <c r="J12" i="2"/>
  <c r="Q12" i="2"/>
  <c r="X12" i="2"/>
  <c r="Y12" i="2"/>
  <c r="AF12" i="2"/>
  <c r="AG12" i="2"/>
  <c r="AN12" i="2"/>
  <c r="AO12" i="2"/>
  <c r="AW12" i="2"/>
  <c r="BC12" i="2"/>
  <c r="BD12" i="2"/>
  <c r="E13" i="2"/>
  <c r="F13" i="2"/>
  <c r="G13" i="2"/>
  <c r="M13" i="2"/>
  <c r="N13" i="2"/>
  <c r="O13" i="2"/>
  <c r="T13" i="2"/>
  <c r="U13" i="2"/>
  <c r="V13" i="2"/>
  <c r="AB13" i="2"/>
  <c r="AC13" i="2"/>
  <c r="AD13" i="2"/>
  <c r="AJ13" i="2"/>
  <c r="AK13" i="2"/>
  <c r="AL13" i="2"/>
  <c r="AR13" i="2"/>
  <c r="AS13" i="2"/>
  <c r="AT13" i="2"/>
  <c r="AZ13" i="2"/>
  <c r="BA13" i="2"/>
  <c r="BB13" i="2"/>
  <c r="BC13" i="2"/>
  <c r="C14" i="2"/>
  <c r="D14" i="2"/>
  <c r="I14" i="2"/>
  <c r="J14" i="2"/>
  <c r="P14" i="2"/>
  <c r="Q14" i="2"/>
  <c r="R14" i="2"/>
  <c r="X14" i="2"/>
  <c r="Y14" i="2"/>
  <c r="AF14" i="2"/>
  <c r="AG14" i="2"/>
  <c r="AM14" i="2"/>
  <c r="AN14" i="2"/>
  <c r="AO14" i="2"/>
  <c r="AU14" i="2"/>
  <c r="AV14" i="2"/>
  <c r="BC14" i="2"/>
  <c r="BD14" i="2"/>
  <c r="G15" i="2"/>
  <c r="N15" i="2"/>
  <c r="O15" i="2"/>
  <c r="Q15" i="2"/>
  <c r="U15" i="2"/>
  <c r="W15" i="2"/>
  <c r="X15" i="2"/>
  <c r="AC15" i="2"/>
  <c r="AD15" i="2"/>
  <c r="AE15" i="2"/>
  <c r="AJ15" i="2"/>
  <c r="AK15" i="2"/>
  <c r="AL15" i="2"/>
  <c r="AR15" i="2"/>
  <c r="AS15" i="2"/>
  <c r="AY15" i="2"/>
  <c r="AZ15" i="2"/>
  <c r="BB15" i="2"/>
  <c r="E16" i="2"/>
  <c r="F16" i="2"/>
  <c r="G16" i="2"/>
  <c r="H16" i="2"/>
  <c r="L16" i="2"/>
  <c r="M16" i="2"/>
  <c r="O16" i="2"/>
  <c r="R16" i="2"/>
  <c r="T16" i="2"/>
  <c r="U16" i="2"/>
  <c r="V16" i="2"/>
  <c r="AA16" i="2"/>
  <c r="AD16" i="2"/>
  <c r="AE16" i="2"/>
  <c r="AH16" i="2"/>
  <c r="AK16" i="2"/>
  <c r="AL16" i="2"/>
  <c r="AM16" i="2"/>
  <c r="AN16" i="2"/>
  <c r="AO16" i="2"/>
  <c r="AS16" i="2"/>
  <c r="AT16" i="2"/>
  <c r="AU16" i="2"/>
  <c r="AV16" i="2"/>
  <c r="AZ16" i="2"/>
  <c r="BA16" i="2"/>
  <c r="BB16" i="2"/>
  <c r="F17" i="2"/>
  <c r="K17" i="2"/>
  <c r="M17" i="2"/>
  <c r="N17" i="2"/>
  <c r="R17" i="2"/>
  <c r="S17" i="2"/>
  <c r="T17" i="2"/>
  <c r="Z17" i="2"/>
  <c r="AF17" i="2"/>
  <c r="AJ17" i="2"/>
  <c r="AP17" i="2"/>
  <c r="AR17" i="2"/>
  <c r="AW17" i="2"/>
  <c r="AX17" i="2"/>
  <c r="E18" i="2"/>
  <c r="F18" i="2"/>
  <c r="G18" i="2"/>
  <c r="H18" i="2"/>
  <c r="M18" i="2"/>
  <c r="N18" i="2"/>
  <c r="T18" i="2"/>
  <c r="U18" i="2"/>
  <c r="W18" i="2"/>
  <c r="AB18" i="2"/>
  <c r="AT18" i="2"/>
  <c r="AY18" i="2"/>
  <c r="BA18" i="2"/>
  <c r="G19" i="2"/>
  <c r="H19" i="2"/>
  <c r="N19" i="2"/>
  <c r="O19" i="2"/>
  <c r="Q19" i="2"/>
  <c r="U19" i="2"/>
  <c r="AA19" i="2"/>
  <c r="AB19" i="2"/>
  <c r="AC19" i="2"/>
  <c r="AD19" i="2"/>
  <c r="AI19" i="2"/>
  <c r="AJ19" i="2"/>
  <c r="AL19" i="2"/>
  <c r="AQ19" i="2"/>
  <c r="AS19" i="2"/>
  <c r="AY19" i="2"/>
  <c r="BA19" i="2"/>
  <c r="I20" i="2"/>
  <c r="S20" i="2"/>
  <c r="Z20" i="2"/>
  <c r="AA20" i="2"/>
  <c r="AH20" i="2"/>
  <c r="AI20" i="2"/>
  <c r="AN20" i="2"/>
  <c r="AP20" i="2"/>
  <c r="AQ20" i="2"/>
  <c r="AU20" i="2"/>
  <c r="AW20" i="2"/>
  <c r="AX20" i="2"/>
  <c r="AY20" i="2"/>
  <c r="D21" i="2"/>
  <c r="E21" i="2"/>
  <c r="F21" i="2"/>
  <c r="G21" i="2"/>
  <c r="K21" i="2"/>
  <c r="L21" i="2"/>
  <c r="M21" i="2"/>
  <c r="N21" i="2"/>
  <c r="S21" i="2"/>
  <c r="T21" i="2"/>
  <c r="U21" i="2"/>
  <c r="AA21" i="2"/>
  <c r="AB21" i="2"/>
  <c r="AD21" i="2"/>
  <c r="AG21" i="2"/>
  <c r="AO21" i="2"/>
  <c r="AR21" i="2"/>
  <c r="AW21" i="2"/>
  <c r="BC21" i="2"/>
  <c r="C22" i="2"/>
  <c r="F22" i="2"/>
  <c r="I22" i="2"/>
  <c r="J22" i="2"/>
  <c r="N22" i="2"/>
  <c r="P22" i="2"/>
  <c r="R22" i="2"/>
  <c r="AE22" i="2"/>
  <c r="AH22" i="2"/>
  <c r="AK22" i="2"/>
  <c r="AR22" i="2"/>
  <c r="AS22" i="2"/>
  <c r="AY22" i="2"/>
  <c r="AZ22" i="2"/>
  <c r="E23" i="2"/>
  <c r="F23" i="2"/>
  <c r="G23" i="2"/>
  <c r="H23" i="2"/>
  <c r="J23" i="2"/>
  <c r="N23" i="2"/>
  <c r="O23" i="2"/>
  <c r="S23" i="2"/>
  <c r="U23" i="2"/>
  <c r="X23" i="2"/>
  <c r="AA23" i="2"/>
  <c r="AC23" i="2"/>
  <c r="AI23" i="2"/>
  <c r="AL23" i="2"/>
  <c r="AS23" i="2"/>
  <c r="AV23" i="2"/>
  <c r="AW23" i="2"/>
  <c r="BD23" i="2"/>
  <c r="D24" i="2"/>
  <c r="I24" i="2"/>
  <c r="L24" i="2"/>
  <c r="O24" i="2"/>
  <c r="P24" i="2"/>
  <c r="T24" i="2"/>
  <c r="V24" i="2"/>
  <c r="W24" i="2"/>
  <c r="AC24" i="2"/>
  <c r="AD24" i="2"/>
  <c r="AE24" i="2"/>
  <c r="AL24" i="2"/>
  <c r="AQ24" i="2"/>
  <c r="AR24" i="2"/>
  <c r="AS24" i="2"/>
  <c r="AT24" i="2"/>
  <c r="AZ24" i="2"/>
  <c r="F25" i="2"/>
  <c r="L25" i="2"/>
  <c r="M25" i="2"/>
  <c r="Q25" i="2"/>
  <c r="S25" i="2"/>
  <c r="U25" i="2"/>
  <c r="W25" i="2"/>
  <c r="Z25" i="2"/>
  <c r="AE25" i="2"/>
  <c r="AF25" i="2"/>
  <c r="AH25" i="2"/>
  <c r="AK25" i="2"/>
  <c r="AM25" i="2"/>
  <c r="AT25" i="2"/>
  <c r="AX25" i="2"/>
  <c r="AY25" i="2"/>
  <c r="AZ25" i="2"/>
  <c r="G26" i="2"/>
  <c r="H26" i="2"/>
  <c r="I26" i="2"/>
  <c r="K26" i="2"/>
  <c r="O26" i="2"/>
  <c r="V26" i="2"/>
  <c r="AH26" i="2"/>
  <c r="AO26" i="2"/>
  <c r="AQ26" i="2"/>
  <c r="AR26" i="2"/>
  <c r="AX26" i="2"/>
  <c r="BC26" i="2"/>
  <c r="D27" i="2"/>
  <c r="I27" i="2"/>
  <c r="J27" i="2"/>
  <c r="L27" i="2"/>
  <c r="Q27" i="2"/>
  <c r="R27" i="2"/>
  <c r="T27" i="2"/>
  <c r="Y27" i="2"/>
  <c r="Z27" i="2"/>
  <c r="AB27" i="2"/>
  <c r="AC27" i="2"/>
  <c r="AG27" i="2"/>
  <c r="AH27" i="2"/>
  <c r="AJ27" i="2"/>
  <c r="AP27" i="2"/>
  <c r="AW27" i="2"/>
  <c r="AZ27" i="2"/>
  <c r="BC27" i="2"/>
  <c r="C28" i="2"/>
  <c r="E28" i="2"/>
  <c r="J28" i="2"/>
  <c r="K28" i="2"/>
  <c r="M28" i="2"/>
  <c r="Q28" i="2"/>
  <c r="R28" i="2"/>
  <c r="T28" i="2"/>
  <c r="Y28" i="2"/>
  <c r="Z28" i="2"/>
  <c r="AB28" i="2"/>
  <c r="AF28" i="2"/>
  <c r="AG28" i="2"/>
  <c r="AM28" i="2"/>
  <c r="AN28" i="2"/>
  <c r="AT28" i="2"/>
  <c r="AU28" i="2"/>
  <c r="AW28" i="2"/>
  <c r="BB28" i="2"/>
  <c r="BC28" i="2"/>
  <c r="D29" i="2"/>
  <c r="I29" i="2"/>
  <c r="K29" i="2"/>
  <c r="L29" i="2"/>
  <c r="Q29" i="2"/>
  <c r="S29" i="2"/>
  <c r="T29" i="2"/>
  <c r="X29" i="2"/>
  <c r="Y29" i="2"/>
  <c r="AA29" i="2"/>
  <c r="AG29" i="2"/>
  <c r="AN29" i="2"/>
  <c r="AO29" i="2"/>
  <c r="AV29" i="2"/>
  <c r="AW29" i="2"/>
  <c r="BD29" i="2"/>
  <c r="F30" i="2"/>
  <c r="G30" i="2"/>
  <c r="N30" i="2"/>
  <c r="O30" i="2"/>
  <c r="V30" i="2"/>
  <c r="W30" i="2"/>
  <c r="AD30" i="2"/>
  <c r="AE30" i="2"/>
  <c r="AL30" i="2"/>
  <c r="AM30" i="2"/>
  <c r="AT30" i="2"/>
  <c r="AU30" i="2"/>
  <c r="BB30" i="2"/>
  <c r="BC30" i="2"/>
  <c r="D31" i="2"/>
  <c r="E31" i="2"/>
  <c r="L31" i="2"/>
  <c r="M31" i="2"/>
  <c r="T31" i="2"/>
  <c r="U31" i="2"/>
  <c r="AB31" i="2"/>
  <c r="AC31" i="2"/>
  <c r="AJ31" i="2"/>
  <c r="AK31" i="2"/>
  <c r="AR31" i="2"/>
  <c r="AS31" i="2"/>
  <c r="AZ31" i="2"/>
  <c r="BA31" i="2"/>
  <c r="C32" i="2"/>
  <c r="J32" i="2"/>
  <c r="K32" i="2"/>
  <c r="R32" i="2"/>
  <c r="S32" i="2"/>
  <c r="Z32" i="2"/>
  <c r="AA32" i="2"/>
  <c r="AH32" i="2"/>
  <c r="AI32" i="2"/>
  <c r="AP32" i="2"/>
  <c r="AQ32" i="2"/>
  <c r="AX32" i="2"/>
  <c r="AY32" i="2"/>
  <c r="H33" i="2"/>
  <c r="I33" i="2"/>
  <c r="P33" i="2"/>
  <c r="Q33" i="2"/>
  <c r="X33" i="2"/>
  <c r="Y33" i="2"/>
  <c r="Z33" i="2"/>
  <c r="AA33" i="2"/>
  <c r="AB33" i="2"/>
  <c r="AE33" i="2"/>
  <c r="AG33" i="2"/>
  <c r="AH33" i="2"/>
  <c r="AI33" i="2"/>
  <c r="AM33" i="2"/>
  <c r="AP33" i="2"/>
  <c r="AR33" i="2"/>
  <c r="AX33" i="2"/>
  <c r="AY33" i="2"/>
  <c r="AZ33" i="2"/>
  <c r="BA33" i="2"/>
  <c r="BD33" i="2"/>
  <c r="J34" i="2"/>
  <c r="O34" i="2"/>
  <c r="V34" i="2"/>
  <c r="W34" i="2"/>
  <c r="Y34" i="2"/>
  <c r="Z34" i="2"/>
  <c r="AB34" i="2"/>
  <c r="AJ34" i="2"/>
  <c r="AO34" i="2"/>
  <c r="AP34" i="2"/>
  <c r="AQ34" i="2"/>
  <c r="AS34" i="2"/>
  <c r="AT34" i="2"/>
  <c r="AW34" i="2"/>
  <c r="BD34" i="2"/>
  <c r="D35" i="2"/>
  <c r="L35" i="2"/>
  <c r="M35" i="2"/>
  <c r="S35" i="2"/>
  <c r="Z35" i="2"/>
  <c r="AE35" i="2"/>
  <c r="AH35" i="2"/>
  <c r="AM35" i="2"/>
  <c r="AP35" i="2"/>
  <c r="AT35" i="2"/>
  <c r="BA35" i="2"/>
  <c r="BB35" i="2"/>
  <c r="G36" i="2"/>
  <c r="I36" i="2"/>
  <c r="J36" i="2"/>
  <c r="Q36" i="2"/>
  <c r="R36" i="2"/>
  <c r="X36" i="2"/>
  <c r="AE36" i="2"/>
  <c r="AF36" i="2"/>
  <c r="AJ36" i="2"/>
  <c r="AK36" i="2"/>
  <c r="AM36" i="2"/>
  <c r="AP36" i="2"/>
  <c r="AS36" i="2"/>
  <c r="AU36" i="2"/>
  <c r="BB36" i="2"/>
  <c r="BC36" i="2"/>
  <c r="E37" i="2"/>
  <c r="H37" i="2"/>
  <c r="J37" i="2"/>
  <c r="L37" i="2"/>
  <c r="M37" i="2"/>
  <c r="P37" i="2"/>
  <c r="Q37" i="2"/>
  <c r="S37" i="2"/>
  <c r="U37" i="2"/>
  <c r="W37" i="2"/>
  <c r="X37" i="2"/>
  <c r="AA37" i="2"/>
  <c r="AH37" i="2"/>
  <c r="AI37" i="2"/>
  <c r="AL37" i="2"/>
  <c r="AP37" i="2"/>
  <c r="AR37" i="2"/>
  <c r="AT37" i="2"/>
  <c r="AW37" i="2"/>
  <c r="AZ37" i="2"/>
  <c r="BC37" i="2"/>
  <c r="E38" i="2"/>
  <c r="F38" i="2"/>
  <c r="L38" i="2"/>
  <c r="M38" i="2"/>
  <c r="S38" i="2"/>
  <c r="T38" i="2"/>
  <c r="AA38" i="2"/>
  <c r="AC38" i="2"/>
  <c r="AK38" i="2"/>
  <c r="AQ38" i="2"/>
  <c r="AR38" i="2"/>
  <c r="AS38" i="2"/>
  <c r="AT38" i="2"/>
  <c r="AX38" i="2"/>
  <c r="AY38" i="2"/>
  <c r="BA38" i="2"/>
  <c r="E39" i="2"/>
  <c r="F39" i="2"/>
  <c r="J39" i="2"/>
  <c r="P39" i="2"/>
  <c r="S39" i="2"/>
  <c r="Z39" i="2"/>
  <c r="AH39" i="2"/>
  <c r="AP39" i="2"/>
  <c r="O40" i="2"/>
  <c r="V40" i="2"/>
  <c r="X40" i="2"/>
  <c r="AD40" i="2"/>
  <c r="AF40" i="2"/>
  <c r="AK40" i="2"/>
  <c r="AL40" i="2"/>
  <c r="AM40" i="2"/>
  <c r="AS40" i="2"/>
  <c r="AT40" i="2"/>
  <c r="AZ40" i="2"/>
  <c r="BA40" i="2"/>
  <c r="BC40" i="2"/>
  <c r="J41" i="2"/>
  <c r="R41" i="2"/>
  <c r="T41" i="2"/>
  <c r="Y41" i="2"/>
  <c r="AA41" i="2"/>
  <c r="AG41" i="2"/>
  <c r="AH41" i="2"/>
  <c r="AN41" i="2"/>
  <c r="AO41" i="2"/>
  <c r="AQ41" i="2"/>
  <c r="AV41" i="2"/>
  <c r="AW41" i="2"/>
  <c r="BB41" i="2"/>
  <c r="BC41" i="2"/>
  <c r="BD41" i="2"/>
  <c r="D42" i="2"/>
  <c r="G42" i="2"/>
  <c r="M42" i="2"/>
  <c r="V42" i="2"/>
  <c r="AB42" i="2"/>
  <c r="AD42" i="2"/>
  <c r="AI42" i="2"/>
  <c r="AQ42" i="2"/>
  <c r="AR42" i="2"/>
  <c r="AX42" i="2"/>
  <c r="BD42" i="2"/>
  <c r="E43" i="2"/>
  <c r="J43" i="2"/>
  <c r="L43" i="2"/>
  <c r="R43" i="2"/>
  <c r="Y43" i="2"/>
  <c r="AG43" i="2"/>
  <c r="AN43" i="2"/>
  <c r="AV43" i="2"/>
  <c r="BC43" i="2"/>
  <c r="P44" i="2"/>
  <c r="V44" i="2"/>
  <c r="X44" i="2"/>
  <c r="AA44" i="2"/>
  <c r="AF44" i="2"/>
  <c r="AK44" i="2"/>
  <c r="AL44" i="2"/>
  <c r="AP44" i="2"/>
  <c r="AS44" i="2"/>
  <c r="BA44" i="2"/>
  <c r="H45" i="2"/>
  <c r="M45" i="2"/>
  <c r="P45" i="2"/>
  <c r="W45" i="2"/>
  <c r="X45" i="2"/>
  <c r="Z45" i="2"/>
  <c r="AG45" i="2"/>
  <c r="AH45" i="2"/>
  <c r="AM45" i="2"/>
  <c r="AU45" i="2"/>
  <c r="AW45" i="2"/>
  <c r="BA45" i="2"/>
  <c r="BB45" i="2"/>
  <c r="C46" i="2"/>
  <c r="H46" i="2"/>
  <c r="I46" i="2"/>
  <c r="L46" i="2"/>
  <c r="AO46" i="2"/>
  <c r="AP46" i="2"/>
  <c r="AV46" i="2"/>
  <c r="AW46" i="2"/>
  <c r="BC46" i="2"/>
  <c r="BD46" i="2"/>
  <c r="D47" i="2"/>
  <c r="I47" i="2"/>
  <c r="K47" i="2"/>
  <c r="P47" i="2"/>
  <c r="R47" i="2"/>
  <c r="Y47" i="2"/>
  <c r="AC47" i="2"/>
  <c r="AE47" i="2"/>
  <c r="AG47" i="2"/>
  <c r="AN47" i="2"/>
  <c r="AU47" i="2"/>
  <c r="AV47" i="2"/>
  <c r="BB47" i="2"/>
  <c r="BC47" i="2"/>
  <c r="C48" i="2"/>
  <c r="D48" i="2"/>
  <c r="J48" i="2"/>
  <c r="L48" i="2"/>
  <c r="S48" i="2"/>
  <c r="Y48" i="2"/>
  <c r="Z48" i="2"/>
  <c r="AC48" i="2"/>
  <c r="AF48" i="2"/>
  <c r="AO48" i="2"/>
  <c r="AP48" i="2"/>
  <c r="AQ48" i="2"/>
  <c r="AS48" i="2"/>
  <c r="AV48" i="2"/>
  <c r="AX48" i="2"/>
  <c r="AY48" i="2"/>
  <c r="G49" i="2"/>
  <c r="AB49" i="2"/>
  <c r="AC49" i="2"/>
  <c r="AJ49" i="2"/>
  <c r="AM49" i="2"/>
  <c r="AP49" i="2"/>
  <c r="AT49" i="2"/>
  <c r="AW49" i="2"/>
  <c r="BA49" i="2"/>
  <c r="BC49" i="2"/>
  <c r="BD49" i="2"/>
  <c r="C50" i="2"/>
  <c r="D50" i="2"/>
  <c r="E50" i="2"/>
  <c r="J50" i="2"/>
  <c r="N50" i="2"/>
  <c r="Q50" i="2"/>
  <c r="R50" i="2"/>
  <c r="W50" i="2"/>
  <c r="AA50" i="2"/>
  <c r="AD50" i="2"/>
  <c r="AF50" i="2"/>
  <c r="AI50" i="2"/>
  <c r="AJ50" i="2"/>
  <c r="AK50" i="2"/>
  <c r="AL50" i="2"/>
  <c r="AR50" i="2"/>
  <c r="AS50" i="2"/>
  <c r="AY50" i="2"/>
  <c r="AZ50" i="2"/>
  <c r="C51" i="2"/>
  <c r="F51" i="2"/>
  <c r="G51" i="2"/>
  <c r="I51" i="2"/>
  <c r="J51" i="2"/>
  <c r="N51" i="2"/>
  <c r="V51" i="2"/>
  <c r="X51" i="2"/>
  <c r="AA51" i="2"/>
  <c r="AC51" i="2"/>
  <c r="AG51" i="2"/>
  <c r="AK51" i="2"/>
  <c r="AL51" i="2"/>
  <c r="AN51" i="2"/>
  <c r="AP51" i="2"/>
  <c r="AU51" i="2"/>
  <c r="BA51" i="2"/>
  <c r="BD51" i="2"/>
  <c r="D52" i="2"/>
  <c r="K52" i="2"/>
  <c r="N52" i="2"/>
  <c r="S52" i="2"/>
  <c r="AB52" i="2"/>
  <c r="AD52" i="2"/>
  <c r="AH52" i="2"/>
  <c r="AK52" i="2"/>
  <c r="AL52" i="2"/>
  <c r="AQ52" i="2"/>
  <c r="AR52" i="2"/>
  <c r="AS52" i="2"/>
  <c r="F53" i="2"/>
  <c r="G53" i="2"/>
  <c r="N53" i="2"/>
  <c r="O53" i="2"/>
  <c r="V53" i="2"/>
  <c r="X53" i="2"/>
  <c r="AD53" i="2"/>
  <c r="AE53" i="2"/>
  <c r="AG53" i="2"/>
  <c r="AN53" i="2"/>
  <c r="AO53" i="2"/>
  <c r="AV53" i="2"/>
  <c r="BC53" i="2"/>
  <c r="C54" i="2"/>
  <c r="F54" i="2"/>
  <c r="J54" i="2"/>
  <c r="M54" i="2"/>
  <c r="N54" i="2"/>
  <c r="S54" i="2"/>
  <c r="T54" i="2"/>
  <c r="U54" i="2"/>
  <c r="AA54" i="2"/>
  <c r="AG54" i="2"/>
  <c r="AH54" i="2"/>
  <c r="AO54" i="2"/>
  <c r="AP54" i="2"/>
  <c r="AW54" i="2"/>
  <c r="AX54" i="2"/>
  <c r="AY54" i="2"/>
  <c r="BD54" i="2"/>
  <c r="E55" i="2"/>
  <c r="F55" i="2"/>
  <c r="G55" i="2"/>
  <c r="I55" i="2"/>
  <c r="L55" i="2"/>
  <c r="O55" i="2"/>
  <c r="P55" i="2"/>
  <c r="T55" i="2"/>
  <c r="W55" i="2"/>
  <c r="AB55" i="2"/>
  <c r="AD55" i="2"/>
  <c r="AL55" i="2"/>
  <c r="AQ55" i="2"/>
  <c r="AY55" i="2"/>
  <c r="BA55" i="2"/>
  <c r="H56" i="2"/>
  <c r="I56" i="2"/>
  <c r="J56" i="2"/>
  <c r="M56" i="2"/>
  <c r="P56" i="2"/>
  <c r="AD56" i="2"/>
  <c r="AL56" i="2"/>
  <c r="AN56" i="2"/>
  <c r="AV56" i="2"/>
  <c r="BA56" i="2"/>
  <c r="BB56" i="2"/>
  <c r="BD56" i="2"/>
  <c r="E57" i="2"/>
  <c r="F57" i="2"/>
  <c r="K57" i="2"/>
  <c r="L57" i="2"/>
  <c r="M57" i="2"/>
  <c r="N57" i="2"/>
  <c r="S57" i="2"/>
  <c r="T57" i="2"/>
  <c r="AD57" i="2"/>
  <c r="AG57" i="2"/>
  <c r="AH57" i="2"/>
  <c r="AO57" i="2"/>
  <c r="AR57" i="2"/>
  <c r="AU57" i="2"/>
  <c r="AV57" i="2"/>
  <c r="BC57" i="2"/>
  <c r="E58" i="2"/>
  <c r="F58" i="2"/>
  <c r="L58" i="2"/>
  <c r="P58" i="2"/>
  <c r="V58" i="2"/>
  <c r="W58" i="2"/>
  <c r="AD58" i="2"/>
  <c r="AJ58" i="2"/>
  <c r="AK58" i="2"/>
  <c r="AR58" i="2"/>
  <c r="AS58" i="2"/>
  <c r="AY58" i="2"/>
  <c r="C59" i="2"/>
  <c r="I59" i="2"/>
  <c r="K59" i="2"/>
  <c r="P59" i="2"/>
  <c r="S59" i="2"/>
  <c r="Z59" i="2"/>
  <c r="AF59" i="2"/>
  <c r="AG59" i="2"/>
  <c r="AN59" i="2"/>
  <c r="AO59" i="2"/>
  <c r="AP59" i="2"/>
  <c r="AV59" i="2"/>
  <c r="AX59" i="2"/>
  <c r="AY59" i="2"/>
  <c r="J60" i="2"/>
  <c r="M60" i="2"/>
  <c r="O60" i="2"/>
  <c r="R60" i="2"/>
  <c r="W60" i="2"/>
  <c r="Z60" i="2"/>
  <c r="AG60" i="2"/>
  <c r="AQ60" i="2"/>
  <c r="AU60" i="2"/>
  <c r="AY60" i="2"/>
  <c r="D61" i="2"/>
  <c r="E61" i="2"/>
  <c r="H61" i="2"/>
  <c r="I61" i="2"/>
  <c r="L61" i="2"/>
  <c r="M61" i="2"/>
  <c r="W61" i="2"/>
  <c r="AA61" i="2"/>
  <c r="AE61" i="2"/>
  <c r="AH61" i="2"/>
  <c r="AI61" i="2"/>
  <c r="AK61" i="2"/>
  <c r="AM61" i="2"/>
  <c r="AR61" i="2"/>
  <c r="AU61" i="2"/>
  <c r="AX61" i="2"/>
  <c r="AZ61" i="2"/>
  <c r="BA61" i="2"/>
  <c r="BB61" i="2"/>
  <c r="BC61" i="2"/>
  <c r="F62" i="2"/>
  <c r="I62" i="2"/>
  <c r="J62" i="2"/>
  <c r="V62" i="2"/>
  <c r="X62" i="2"/>
  <c r="AE62" i="2"/>
  <c r="AF62" i="2"/>
  <c r="AK62" i="2"/>
  <c r="AL62" i="2"/>
  <c r="AP62" i="2"/>
  <c r="AS62" i="2"/>
  <c r="AU62" i="2"/>
  <c r="BC62" i="2"/>
  <c r="BD62" i="2"/>
  <c r="C63" i="2"/>
  <c r="D63" i="2"/>
  <c r="G63" i="2"/>
  <c r="J63" i="2"/>
  <c r="K63" i="2"/>
  <c r="N63" i="2"/>
  <c r="R63" i="2"/>
  <c r="Y63" i="2"/>
  <c r="AG63" i="2"/>
  <c r="AL63" i="2"/>
  <c r="AO63" i="2"/>
  <c r="AQ63" i="2"/>
  <c r="AR63" i="2"/>
  <c r="AY63" i="2"/>
  <c r="BB63" i="2"/>
  <c r="C64" i="2"/>
  <c r="D64" i="2"/>
  <c r="G64" i="2"/>
  <c r="I64" i="2"/>
  <c r="K64" i="2"/>
  <c r="N64" i="2"/>
  <c r="V64" i="2"/>
  <c r="W64" i="2"/>
  <c r="Y64" i="2"/>
  <c r="AA64" i="2"/>
  <c r="AB64" i="2"/>
  <c r="AC64" i="2"/>
  <c r="AF64" i="2"/>
  <c r="AQ64" i="2"/>
  <c r="AY64" i="2"/>
  <c r="D65" i="2"/>
  <c r="H65" i="2"/>
  <c r="K65" i="2"/>
  <c r="P65" i="2"/>
  <c r="R65" i="2"/>
  <c r="U65" i="2"/>
  <c r="Z65" i="2"/>
  <c r="AC65" i="2"/>
  <c r="AJ65" i="2"/>
  <c r="AK65" i="2"/>
  <c r="AR65" i="2"/>
  <c r="AS65" i="2"/>
  <c r="AZ65" i="2"/>
  <c r="BA65" i="2"/>
  <c r="C66" i="2"/>
  <c r="F66" i="2"/>
  <c r="I66" i="2"/>
  <c r="J66" i="2"/>
  <c r="K66" i="2"/>
  <c r="P66" i="2"/>
  <c r="Q66" i="2"/>
  <c r="R66" i="2"/>
  <c r="S66" i="2"/>
  <c r="X66" i="2"/>
  <c r="Y66" i="2"/>
  <c r="Z66" i="2"/>
  <c r="AA66" i="2"/>
  <c r="AF66" i="2"/>
  <c r="AG66" i="2"/>
  <c r="AH66" i="2"/>
  <c r="AI66" i="2"/>
  <c r="AN66" i="2"/>
  <c r="AO66" i="2"/>
  <c r="AP66" i="2"/>
  <c r="AQ66" i="2"/>
  <c r="AV66" i="2"/>
  <c r="AW66" i="2"/>
  <c r="AX66" i="2"/>
  <c r="AY66" i="2"/>
  <c r="BD66" i="2"/>
  <c r="F67" i="2"/>
  <c r="G67" i="2"/>
  <c r="L67" i="2"/>
  <c r="O67" i="2"/>
  <c r="P67" i="2"/>
  <c r="T67" i="2"/>
  <c r="V67" i="2"/>
  <c r="W67" i="2"/>
  <c r="AC67" i="2"/>
  <c r="AD67" i="2"/>
  <c r="AQ67" i="2"/>
  <c r="AU67" i="2"/>
  <c r="AW67" i="2"/>
  <c r="E68" i="2"/>
  <c r="G68" i="2"/>
  <c r="M68" i="2"/>
  <c r="O68" i="2"/>
  <c r="U68" i="2"/>
  <c r="W68" i="2"/>
  <c r="AB68" i="2"/>
  <c r="AC68" i="2"/>
  <c r="AI68" i="2"/>
  <c r="AP68" i="2"/>
  <c r="AR68" i="2"/>
  <c r="AS68" i="2"/>
  <c r="BA68" i="2"/>
  <c r="H69" i="2"/>
  <c r="P69" i="2"/>
  <c r="X69" i="2"/>
  <c r="AD69" i="2"/>
  <c r="AH69" i="2"/>
  <c r="AK69" i="2"/>
  <c r="AO69" i="2"/>
  <c r="AR69" i="2"/>
  <c r="AU69" i="2"/>
  <c r="AV69" i="2"/>
  <c r="AY69" i="2"/>
  <c r="BB69" i="2"/>
  <c r="E70" i="2"/>
  <c r="L70" i="2"/>
  <c r="S70" i="2"/>
  <c r="U70" i="2"/>
  <c r="AA70" i="2"/>
  <c r="AC70" i="2"/>
  <c r="AD70" i="2"/>
  <c r="AH70" i="2"/>
  <c r="AI70" i="2"/>
  <c r="AL70" i="2"/>
  <c r="AP70" i="2"/>
  <c r="AR70" i="2"/>
  <c r="AS70" i="2"/>
  <c r="AV70" i="2"/>
  <c r="AW70" i="2"/>
  <c r="AY70" i="2"/>
  <c r="AZ70" i="2"/>
  <c r="D71" i="2"/>
  <c r="M71" i="2"/>
  <c r="S71" i="2"/>
  <c r="U71" i="2"/>
  <c r="X71" i="2"/>
  <c r="Y71" i="2"/>
  <c r="AA71" i="2"/>
  <c r="AD71" i="2"/>
  <c r="AG71" i="2"/>
  <c r="AI71" i="2"/>
  <c r="AK71" i="2"/>
  <c r="AL71" i="2"/>
  <c r="AN71" i="2"/>
  <c r="AO71" i="2"/>
  <c r="AR71" i="2"/>
  <c r="AV71" i="2"/>
  <c r="AY71" i="2"/>
  <c r="BC71" i="2"/>
  <c r="C72" i="2"/>
  <c r="F72" i="2"/>
  <c r="I72" i="2"/>
  <c r="J72" i="2"/>
  <c r="M72" i="2"/>
  <c r="P72" i="2"/>
  <c r="R72" i="2"/>
  <c r="Z72" i="2"/>
  <c r="AA72" i="2"/>
  <c r="AB72" i="2"/>
  <c r="AE72" i="2"/>
  <c r="AG72" i="2"/>
  <c r="AI72" i="2"/>
  <c r="AJ72" i="2"/>
  <c r="AM72" i="2"/>
  <c r="AQ72" i="2"/>
  <c r="AR72" i="2"/>
  <c r="AT72" i="2"/>
  <c r="AX72" i="2"/>
  <c r="AY72" i="2"/>
  <c r="BB72" i="2"/>
  <c r="D73" i="2"/>
  <c r="G73" i="2"/>
  <c r="H73" i="2"/>
  <c r="N73" i="2"/>
  <c r="O73" i="2"/>
  <c r="P73" i="2"/>
  <c r="R73" i="2"/>
  <c r="V73" i="2"/>
  <c r="Z73" i="2"/>
  <c r="AC73" i="2"/>
  <c r="AF73" i="2"/>
  <c r="AJ73" i="2"/>
  <c r="AK73" i="2"/>
  <c r="AL73" i="2"/>
  <c r="AN73" i="2"/>
  <c r="AP73" i="2"/>
  <c r="AR73" i="2"/>
  <c r="AS73" i="2"/>
  <c r="AU73" i="2"/>
  <c r="AV73" i="2"/>
  <c r="AX73" i="2"/>
  <c r="AZ73" i="2"/>
  <c r="BB73" i="2"/>
  <c r="H74" i="2"/>
  <c r="J74" i="2"/>
  <c r="P74" i="2"/>
  <c r="X74" i="2"/>
  <c r="Z74" i="2"/>
  <c r="AE74" i="2"/>
  <c r="AO74" i="2"/>
  <c r="AT74" i="2"/>
  <c r="AV74" i="2"/>
  <c r="AW74" i="2"/>
  <c r="AZ74" i="2"/>
  <c r="BB74" i="2"/>
  <c r="BD74" i="2"/>
  <c r="D75" i="2"/>
  <c r="H75" i="2"/>
  <c r="I75" i="2"/>
  <c r="J75" i="2"/>
  <c r="L75" i="2"/>
  <c r="P75" i="2"/>
  <c r="Q75" i="2"/>
  <c r="W75" i="2"/>
  <c r="X75" i="2"/>
  <c r="Y75" i="2"/>
  <c r="Z75" i="2"/>
  <c r="AC75" i="2"/>
  <c r="AE75" i="2"/>
  <c r="AK75" i="2"/>
  <c r="AM75" i="2"/>
  <c r="AS75" i="2"/>
  <c r="AT75" i="2"/>
  <c r="AU75" i="2"/>
  <c r="BA75" i="2"/>
  <c r="BB75" i="2"/>
  <c r="BC75" i="2"/>
  <c r="BD75" i="2"/>
  <c r="J76" i="2"/>
  <c r="K76" i="2"/>
  <c r="R76" i="2"/>
  <c r="S76" i="2"/>
  <c r="T76" i="2"/>
  <c r="Y76" i="2"/>
  <c r="AG76" i="2"/>
  <c r="AI76" i="2"/>
  <c r="AP76" i="2"/>
  <c r="AQ76" i="2"/>
  <c r="AT76" i="2"/>
  <c r="AW76" i="2"/>
  <c r="AX76" i="2"/>
  <c r="BB76" i="2"/>
  <c r="D77" i="2"/>
  <c r="I77" i="2"/>
  <c r="J77" i="2"/>
  <c r="L77" i="2"/>
  <c r="Q77" i="2"/>
  <c r="AJ77" i="2"/>
  <c r="AM77" i="2"/>
  <c r="AP77" i="2"/>
  <c r="AT77" i="2"/>
  <c r="AW77" i="2"/>
  <c r="BA77" i="2"/>
  <c r="C78" i="2"/>
  <c r="E78" i="2"/>
  <c r="J78" i="2"/>
  <c r="K78" i="2"/>
  <c r="M78" i="2"/>
  <c r="Q78" i="2"/>
  <c r="Y78" i="2"/>
  <c r="AE78" i="2"/>
  <c r="AG78" i="2"/>
  <c r="AM78" i="2"/>
  <c r="AP78" i="2"/>
  <c r="AU78" i="2"/>
  <c r="AX78" i="2"/>
  <c r="BC78" i="2"/>
  <c r="D79" i="2"/>
  <c r="E79" i="2"/>
  <c r="F79" i="2"/>
  <c r="J79" i="2"/>
  <c r="L79" i="2"/>
  <c r="N79" i="2"/>
  <c r="R79" i="2"/>
  <c r="T79" i="2"/>
  <c r="Z79" i="2"/>
  <c r="AB79" i="2"/>
  <c r="AH79" i="2"/>
  <c r="AJ79" i="2"/>
  <c r="AP79" i="2"/>
  <c r="AR79" i="2"/>
  <c r="AX79" i="2"/>
  <c r="AZ79" i="2"/>
  <c r="H80" i="2"/>
  <c r="J80" i="2"/>
  <c r="P80" i="2"/>
  <c r="R80" i="2"/>
  <c r="X80" i="2"/>
  <c r="Z80" i="2"/>
  <c r="AF80" i="2"/>
  <c r="AH80" i="2"/>
  <c r="AN80" i="2"/>
  <c r="AP80" i="2"/>
  <c r="AV80" i="2"/>
  <c r="AX80" i="2"/>
  <c r="BD80" i="2"/>
  <c r="F81" i="2"/>
  <c r="H81" i="2"/>
  <c r="N81" i="2"/>
  <c r="P81" i="2"/>
  <c r="V81" i="2"/>
  <c r="X81" i="2"/>
  <c r="AD81" i="2"/>
  <c r="AF81" i="2"/>
  <c r="AL81" i="2"/>
  <c r="AN81" i="2"/>
  <c r="AT81" i="2"/>
  <c r="AV81" i="2"/>
  <c r="BB81" i="2"/>
  <c r="BD81" i="2"/>
  <c r="D82" i="2"/>
  <c r="F82" i="2"/>
  <c r="L82" i="2"/>
  <c r="N82" i="2"/>
  <c r="T82" i="2"/>
  <c r="V82" i="2"/>
  <c r="AB82" i="2"/>
  <c r="AD82" i="2"/>
  <c r="AJ82" i="2"/>
  <c r="AL82" i="2"/>
  <c r="AR82" i="2"/>
  <c r="AT82" i="2"/>
  <c r="AZ82" i="2"/>
  <c r="BB82" i="2"/>
  <c r="D83" i="2"/>
  <c r="J83" i="2"/>
  <c r="L83" i="2"/>
  <c r="R83" i="2"/>
  <c r="T83" i="2"/>
  <c r="Z83" i="2"/>
  <c r="AB83" i="2"/>
  <c r="AH83" i="2"/>
  <c r="AJ83" i="2"/>
  <c r="AP83" i="2"/>
  <c r="AR83" i="2"/>
  <c r="AX83" i="2"/>
  <c r="AZ83" i="2"/>
  <c r="H84" i="2"/>
  <c r="J84" i="2"/>
  <c r="P84" i="2"/>
  <c r="R84" i="2"/>
  <c r="X84" i="2"/>
  <c r="Z84" i="2"/>
  <c r="AF84" i="2"/>
  <c r="AH84" i="2"/>
  <c r="AN84" i="2"/>
  <c r="AP84" i="2"/>
  <c r="AV84" i="2"/>
  <c r="AX84" i="2"/>
  <c r="BD84" i="2"/>
  <c r="F85" i="2"/>
  <c r="H85" i="2"/>
  <c r="I85" i="2"/>
  <c r="N85" i="2"/>
  <c r="P85" i="2"/>
  <c r="Q85" i="2"/>
  <c r="W85" i="2"/>
  <c r="AJ85" i="2"/>
  <c r="AL85" i="2"/>
  <c r="BD85" i="2"/>
  <c r="C86" i="2"/>
  <c r="G86" i="2"/>
  <c r="K86" i="2"/>
  <c r="N86" i="2"/>
  <c r="R86" i="2"/>
  <c r="V86" i="2"/>
  <c r="Z86" i="2"/>
  <c r="AB86" i="2"/>
  <c r="AC86" i="2"/>
  <c r="AG86" i="2"/>
  <c r="AK86" i="2"/>
  <c r="AM86" i="2"/>
  <c r="AO86" i="2"/>
  <c r="AR86" i="2"/>
  <c r="AT86" i="2"/>
  <c r="BB86" i="2"/>
  <c r="D87" i="2"/>
  <c r="H87" i="2"/>
  <c r="L87" i="2"/>
  <c r="O87" i="2"/>
  <c r="Q87" i="2"/>
  <c r="R87" i="2"/>
  <c r="S87" i="2"/>
  <c r="W87" i="2"/>
  <c r="Y87" i="2"/>
  <c r="AL87" i="2"/>
  <c r="AN87" i="2"/>
  <c r="E88" i="2"/>
  <c r="I88" i="2"/>
  <c r="M88" i="2"/>
  <c r="P88" i="2"/>
  <c r="T88" i="2"/>
  <c r="X88" i="2"/>
  <c r="AB88" i="2"/>
  <c r="AD88" i="2"/>
  <c r="AE88" i="2"/>
  <c r="AI88" i="2"/>
  <c r="AM88" i="2"/>
  <c r="AO88" i="2"/>
  <c r="AQ88" i="2"/>
  <c r="AT88" i="2"/>
  <c r="AV88" i="2"/>
  <c r="BD88" i="2"/>
  <c r="C89" i="2"/>
  <c r="G89" i="2"/>
  <c r="K89" i="2"/>
  <c r="R89" i="2"/>
  <c r="T89" i="2"/>
  <c r="AB89" i="2"/>
  <c r="AJ89" i="2"/>
  <c r="AK89" i="2"/>
  <c r="AO89" i="2"/>
  <c r="AS89" i="2"/>
  <c r="AY89" i="2"/>
  <c r="AZ89" i="2"/>
  <c r="E90" i="2"/>
  <c r="H90" i="2"/>
  <c r="I90" i="2"/>
  <c r="K90" i="2"/>
  <c r="O90" i="2"/>
  <c r="S90" i="2"/>
  <c r="V90" i="2"/>
  <c r="Y90" i="2"/>
  <c r="AD90" i="2"/>
  <c r="AL90" i="2"/>
  <c r="AO90" i="2"/>
  <c r="AQ90" i="2"/>
  <c r="AY90" i="2"/>
  <c r="B8" i="2"/>
  <c r="AZ90" i="2" l="1"/>
  <c r="AR90" i="2"/>
  <c r="AK90" i="2"/>
  <c r="U89" i="2"/>
  <c r="N89" i="2"/>
  <c r="F89" i="2"/>
  <c r="AW88" i="2"/>
  <c r="AP88" i="2"/>
  <c r="AA88" i="2"/>
  <c r="AO87" i="2"/>
  <c r="Z87" i="2"/>
  <c r="K87" i="2"/>
  <c r="AU86" i="2"/>
  <c r="AN86" i="2"/>
  <c r="Y86" i="2"/>
  <c r="AM85" i="2"/>
  <c r="X85" i="2"/>
  <c r="W90" i="2"/>
  <c r="B87" i="2"/>
  <c r="AX90" i="2"/>
  <c r="AP90" i="2"/>
  <c r="L89" i="2"/>
  <c r="D89" i="2"/>
  <c r="BC88" i="2"/>
  <c r="J88" i="2"/>
  <c r="BB87" i="2"/>
  <c r="AU87" i="2"/>
  <c r="I87" i="2"/>
  <c r="BA86" i="2"/>
  <c r="H86" i="2"/>
  <c r="AZ85" i="2"/>
  <c r="AS85" i="2"/>
  <c r="O85" i="2"/>
  <c r="D90" i="2"/>
  <c r="S89" i="2"/>
  <c r="P87" i="2"/>
  <c r="U85" i="2"/>
  <c r="G85" i="2"/>
  <c r="AW84" i="2"/>
  <c r="AO84" i="2"/>
  <c r="AG84" i="2"/>
  <c r="Y84" i="2"/>
  <c r="Q84" i="2"/>
  <c r="I84" i="2"/>
  <c r="AY83" i="2"/>
  <c r="AQ83" i="2"/>
  <c r="AI83" i="2"/>
  <c r="AA83" i="2"/>
  <c r="S83" i="2"/>
  <c r="K83" i="2"/>
  <c r="C83" i="2"/>
  <c r="BA82" i="2"/>
  <c r="AS82" i="2"/>
  <c r="AK82" i="2"/>
  <c r="AC82" i="2"/>
  <c r="U82" i="2"/>
  <c r="M82" i="2"/>
  <c r="E82" i="2"/>
  <c r="BC81" i="2"/>
  <c r="AU81" i="2"/>
  <c r="AM81" i="2"/>
  <c r="AE81" i="2"/>
  <c r="W81" i="2"/>
  <c r="O81" i="2"/>
  <c r="G81" i="2"/>
  <c r="AW80" i="2"/>
  <c r="AO80" i="2"/>
  <c r="AG80" i="2"/>
  <c r="AP89" i="2"/>
  <c r="AG90" i="2"/>
  <c r="R90" i="2"/>
  <c r="BC89" i="2"/>
  <c r="Y89" i="2"/>
  <c r="J89" i="2"/>
  <c r="AL88" i="2"/>
  <c r="W88" i="2"/>
  <c r="AZ87" i="2"/>
  <c r="AS87" i="2"/>
  <c r="AK87" i="2"/>
  <c r="AD87" i="2"/>
  <c r="V87" i="2"/>
  <c r="G87" i="2"/>
  <c r="AJ86" i="2"/>
  <c r="U86" i="2"/>
  <c r="AX85" i="2"/>
  <c r="AQ85" i="2"/>
  <c r="AI85" i="2"/>
  <c r="AB85" i="2"/>
  <c r="T85" i="2"/>
  <c r="M85" i="2"/>
  <c r="B83" i="2"/>
  <c r="Q90" i="2"/>
  <c r="B90" i="2"/>
  <c r="BB89" i="2"/>
  <c r="AU89" i="2"/>
  <c r="AM89" i="2"/>
  <c r="AF89" i="2"/>
  <c r="X89" i="2"/>
  <c r="Q89" i="2"/>
  <c r="AZ88" i="2"/>
  <c r="AS88" i="2"/>
  <c r="V88" i="2"/>
  <c r="O88" i="2"/>
  <c r="G88" i="2"/>
  <c r="AY87" i="2"/>
  <c r="AR87" i="2"/>
  <c r="AJ87" i="2"/>
  <c r="AC87" i="2"/>
  <c r="U87" i="2"/>
  <c r="AX86" i="2"/>
  <c r="AQ86" i="2"/>
  <c r="T86" i="2"/>
  <c r="M86" i="2"/>
  <c r="E86" i="2"/>
  <c r="AW85" i="2"/>
  <c r="AP85" i="2"/>
  <c r="AH85" i="2"/>
  <c r="AA85" i="2"/>
  <c r="E85" i="2"/>
  <c r="BC84" i="2"/>
  <c r="AU84" i="2"/>
  <c r="AM84" i="2"/>
  <c r="AE84" i="2"/>
  <c r="W84" i="2"/>
  <c r="O84" i="2"/>
  <c r="G84" i="2"/>
  <c r="AW83" i="2"/>
  <c r="AO83" i="2"/>
  <c r="AG83" i="2"/>
  <c r="Y83" i="2"/>
  <c r="Q83" i="2"/>
  <c r="I83" i="2"/>
  <c r="AY82" i="2"/>
  <c r="AQ82" i="2"/>
  <c r="AI82" i="2"/>
  <c r="AA82" i="2"/>
  <c r="S82" i="2"/>
  <c r="K82" i="2"/>
  <c r="C82" i="2"/>
  <c r="BA81" i="2"/>
  <c r="AS81" i="2"/>
  <c r="AK81" i="2"/>
  <c r="AC81" i="2"/>
  <c r="U81" i="2"/>
  <c r="M81" i="2"/>
  <c r="E81" i="2"/>
  <c r="BC80" i="2"/>
  <c r="AU80" i="2"/>
  <c r="O74" i="2"/>
  <c r="AU90" i="2"/>
  <c r="AF90" i="2"/>
  <c r="AT90" i="2"/>
  <c r="X90" i="2"/>
  <c r="P90" i="2"/>
  <c r="BA89" i="2"/>
  <c r="AT89" i="2"/>
  <c r="AL89" i="2"/>
  <c r="AJ88" i="2"/>
  <c r="AC88" i="2"/>
  <c r="U88" i="2"/>
  <c r="N88" i="2"/>
  <c r="F88" i="2"/>
  <c r="AX87" i="2"/>
  <c r="AQ87" i="2"/>
  <c r="AH86" i="2"/>
  <c r="AA86" i="2"/>
  <c r="S86" i="2"/>
  <c r="L86" i="2"/>
  <c r="D86" i="2"/>
  <c r="AV85" i="2"/>
  <c r="AO85" i="2"/>
  <c r="B78" i="2"/>
  <c r="N70" i="2"/>
  <c r="BD78" i="2"/>
  <c r="AV78" i="2"/>
  <c r="AN78" i="2"/>
  <c r="AF78" i="2"/>
  <c r="X78" i="2"/>
  <c r="I78" i="2"/>
  <c r="Z76" i="2"/>
  <c r="C76" i="2"/>
  <c r="AL75" i="2"/>
  <c r="AD75" i="2"/>
  <c r="AH74" i="2"/>
  <c r="S74" i="2"/>
  <c r="K72" i="2"/>
  <c r="BB71" i="2"/>
  <c r="G71" i="2"/>
  <c r="AQ70" i="2"/>
  <c r="AB70" i="2"/>
  <c r="T70" i="2"/>
  <c r="M70" i="2"/>
  <c r="F70" i="2"/>
  <c r="AT68" i="2"/>
  <c r="AM68" i="2"/>
  <c r="AF68" i="2"/>
  <c r="AZ67" i="2"/>
  <c r="AK67" i="2"/>
  <c r="AE64" i="2"/>
  <c r="H64" i="2"/>
  <c r="AC63" i="2"/>
  <c r="U63" i="2"/>
  <c r="AO62" i="2"/>
  <c r="Q62" i="2"/>
  <c r="AS61" i="2"/>
  <c r="AL61" i="2"/>
  <c r="AD61" i="2"/>
  <c r="V61" i="2"/>
  <c r="AP60" i="2"/>
  <c r="S60" i="2"/>
  <c r="BB78" i="2"/>
  <c r="AT78" i="2"/>
  <c r="AL78" i="2"/>
  <c r="AX77" i="2"/>
  <c r="AQ77" i="2"/>
  <c r="U77" i="2"/>
  <c r="BD76" i="2"/>
  <c r="AN76" i="2"/>
  <c r="AF76" i="2"/>
  <c r="X76" i="2"/>
  <c r="Q76" i="2"/>
  <c r="I76" i="2"/>
  <c r="AZ75" i="2"/>
  <c r="AR75" i="2"/>
  <c r="AF74" i="2"/>
  <c r="Y74" i="2"/>
  <c r="Q74" i="2"/>
  <c r="AN72" i="2"/>
  <c r="AF72" i="2"/>
  <c r="Y72" i="2"/>
  <c r="Q72" i="2"/>
  <c r="B72" i="2"/>
  <c r="E71" i="2"/>
  <c r="BD70" i="2"/>
  <c r="Z70" i="2"/>
  <c r="BC69" i="2"/>
  <c r="F64" i="2"/>
  <c r="Y80" i="2"/>
  <c r="Q80" i="2"/>
  <c r="I80" i="2"/>
  <c r="AY79" i="2"/>
  <c r="AQ79" i="2"/>
  <c r="AI79" i="2"/>
  <c r="AA79" i="2"/>
  <c r="S79" i="2"/>
  <c r="K79" i="2"/>
  <c r="C79" i="2"/>
  <c r="BA78" i="2"/>
  <c r="BD77" i="2"/>
  <c r="AU76" i="2"/>
  <c r="AM76" i="2"/>
  <c r="P76" i="2"/>
  <c r="H76" i="2"/>
  <c r="AM74" i="2"/>
  <c r="I74" i="2"/>
  <c r="AY73" i="2"/>
  <c r="AQ73" i="2"/>
  <c r="AI73" i="2"/>
  <c r="K73" i="2"/>
  <c r="AU72" i="2"/>
  <c r="X72" i="2"/>
  <c r="T71" i="2"/>
  <c r="L71" i="2"/>
  <c r="AU70" i="2"/>
  <c r="AG70" i="2"/>
  <c r="AT69" i="2"/>
  <c r="Y69" i="2"/>
  <c r="Q69" i="2"/>
  <c r="I69" i="2"/>
  <c r="AQ68" i="2"/>
  <c r="AJ68" i="2"/>
  <c r="V68" i="2"/>
  <c r="N68" i="2"/>
  <c r="F68" i="2"/>
  <c r="BD67" i="2"/>
  <c r="AP67" i="2"/>
  <c r="AH67" i="2"/>
  <c r="AA67" i="2"/>
  <c r="M67" i="2"/>
  <c r="AZ64" i="2"/>
  <c r="AR64" i="2"/>
  <c r="U64" i="2"/>
  <c r="M64" i="2"/>
  <c r="AH63" i="2"/>
  <c r="Z63" i="2"/>
  <c r="H50" i="2"/>
  <c r="T78" i="2"/>
  <c r="AH77" i="2"/>
  <c r="AA77" i="2"/>
  <c r="S77" i="2"/>
  <c r="AH75" i="2"/>
  <c r="AL74" i="2"/>
  <c r="AD74" i="2"/>
  <c r="W74" i="2"/>
  <c r="K71" i="2"/>
  <c r="C71" i="2"/>
  <c r="Q70" i="2"/>
  <c r="J70" i="2"/>
  <c r="BA69" i="2"/>
  <c r="AS69" i="2"/>
  <c r="AM69" i="2"/>
  <c r="AE69" i="2"/>
  <c r="AX68" i="2"/>
  <c r="BC67" i="2"/>
  <c r="AV67" i="2"/>
  <c r="AO67" i="2"/>
  <c r="AG67" i="2"/>
  <c r="Z67" i="2"/>
  <c r="S67" i="2"/>
  <c r="AI64" i="2"/>
  <c r="L64" i="2"/>
  <c r="E64" i="2"/>
  <c r="Q63" i="2"/>
  <c r="U62" i="2"/>
  <c r="AW61" i="2"/>
  <c r="J61" i="2"/>
  <c r="C61" i="2"/>
  <c r="AL60" i="2"/>
  <c r="U50" i="2"/>
  <c r="AM80" i="2"/>
  <c r="AE80" i="2"/>
  <c r="W80" i="2"/>
  <c r="O80" i="2"/>
  <c r="G80" i="2"/>
  <c r="AW79" i="2"/>
  <c r="AO79" i="2"/>
  <c r="AG79" i="2"/>
  <c r="Y79" i="2"/>
  <c r="AI78" i="2"/>
  <c r="AA78" i="2"/>
  <c r="D78" i="2"/>
  <c r="BB77" i="2"/>
  <c r="AV77" i="2"/>
  <c r="AN77" i="2"/>
  <c r="AG77" i="2"/>
  <c r="Z77" i="2"/>
  <c r="R77" i="2"/>
  <c r="K77" i="2"/>
  <c r="C77" i="2"/>
  <c r="BA76" i="2"/>
  <c r="AS76" i="2"/>
  <c r="AG75" i="2"/>
  <c r="S75" i="2"/>
  <c r="K75" i="2"/>
  <c r="BA74" i="2"/>
  <c r="AS74" i="2"/>
  <c r="V74" i="2"/>
  <c r="G74" i="2"/>
  <c r="Y73" i="2"/>
  <c r="I73" i="2"/>
  <c r="BA72" i="2"/>
  <c r="AS72" i="2"/>
  <c r="N72" i="2"/>
  <c r="AP71" i="2"/>
  <c r="AH71" i="2"/>
  <c r="Z71" i="2"/>
  <c r="R71" i="2"/>
  <c r="J71" i="2"/>
  <c r="W70" i="2"/>
  <c r="P70" i="2"/>
  <c r="I70" i="2"/>
  <c r="AZ69" i="2"/>
  <c r="AL69" i="2"/>
  <c r="W69" i="2"/>
  <c r="O69" i="2"/>
  <c r="G69" i="2"/>
  <c r="AW68" i="2"/>
  <c r="T68" i="2"/>
  <c r="L68" i="2"/>
  <c r="D68" i="2"/>
  <c r="AN67" i="2"/>
  <c r="C67" i="2"/>
  <c r="BC65" i="2"/>
  <c r="AU65" i="2"/>
  <c r="AM65" i="2"/>
  <c r="AE65" i="2"/>
  <c r="W65" i="2"/>
  <c r="O65" i="2"/>
  <c r="G65" i="2"/>
  <c r="AX64" i="2"/>
  <c r="AP64" i="2"/>
  <c r="AV63" i="2"/>
  <c r="AN63" i="2"/>
  <c r="AF63" i="2"/>
  <c r="X63" i="2"/>
  <c r="AZ62" i="2"/>
  <c r="AB62" i="2"/>
  <c r="T62" i="2"/>
  <c r="E62" i="2"/>
  <c r="AV61" i="2"/>
  <c r="AO61" i="2"/>
  <c r="Q61" i="2"/>
  <c r="BA60" i="2"/>
  <c r="AC60" i="2"/>
  <c r="V60" i="2"/>
  <c r="AA58" i="2"/>
  <c r="T58" i="2"/>
  <c r="R78" i="2"/>
  <c r="AU77" i="2"/>
  <c r="AF77" i="2"/>
  <c r="Y77" i="2"/>
  <c r="B77" i="2"/>
  <c r="AB76" i="2"/>
  <c r="V69" i="2"/>
  <c r="N69" i="2"/>
  <c r="F69" i="2"/>
  <c r="J67" i="2"/>
  <c r="AZ66" i="2"/>
  <c r="AR66" i="2"/>
  <c r="AJ66" i="2"/>
  <c r="AB66" i="2"/>
  <c r="T66" i="2"/>
  <c r="BB65" i="2"/>
  <c r="AT65" i="2"/>
  <c r="AL65" i="2"/>
  <c r="AD65" i="2"/>
  <c r="V65" i="2"/>
  <c r="N65" i="2"/>
  <c r="F65" i="2"/>
  <c r="AW64" i="2"/>
  <c r="AO64" i="2"/>
  <c r="Z64" i="2"/>
  <c r="R64" i="2"/>
  <c r="AU63" i="2"/>
  <c r="AM63" i="2"/>
  <c r="AE63" i="2"/>
  <c r="AY62" i="2"/>
  <c r="AI62" i="2"/>
  <c r="AA62" i="2"/>
  <c r="X61" i="2"/>
  <c r="P61" i="2"/>
  <c r="AZ60" i="2"/>
  <c r="AJ60" i="2"/>
  <c r="AB60" i="2"/>
  <c r="O56" i="2"/>
  <c r="L54" i="2"/>
  <c r="H53" i="2"/>
  <c r="AM51" i="2"/>
  <c r="H51" i="2"/>
  <c r="AN49" i="2"/>
  <c r="Z47" i="2"/>
  <c r="AN45" i="2"/>
  <c r="Y45" i="2"/>
  <c r="AZ44" i="2"/>
  <c r="AR44" i="2"/>
  <c r="E44" i="2"/>
  <c r="AA43" i="2"/>
  <c r="S43" i="2"/>
  <c r="D43" i="2"/>
  <c r="AW42" i="2"/>
  <c r="AP42" i="2"/>
  <c r="AU41" i="2"/>
  <c r="AO39" i="2"/>
  <c r="BB38" i="2"/>
  <c r="AH38" i="2"/>
  <c r="AN57" i="2"/>
  <c r="Z57" i="2"/>
  <c r="M55" i="2"/>
  <c r="AU49" i="2"/>
  <c r="AG49" i="2"/>
  <c r="C49" i="2"/>
  <c r="AT47" i="2"/>
  <c r="AM47" i="2"/>
  <c r="I45" i="2"/>
  <c r="AH43" i="2"/>
  <c r="Z43" i="2"/>
  <c r="K43" i="2"/>
  <c r="P41" i="2"/>
  <c r="AY40" i="2"/>
  <c r="AN39" i="2"/>
  <c r="AG39" i="2"/>
  <c r="Y39" i="2"/>
  <c r="B48" i="2"/>
  <c r="BA47" i="2"/>
  <c r="AU46" i="2"/>
  <c r="Y42" i="2"/>
  <c r="Q42" i="2"/>
  <c r="G41" i="2"/>
  <c r="BB39" i="2"/>
  <c r="AM39" i="2"/>
  <c r="AM38" i="2"/>
  <c r="AM60" i="2"/>
  <c r="AF60" i="2"/>
  <c r="Y60" i="2"/>
  <c r="L60" i="2"/>
  <c r="D60" i="2"/>
  <c r="BC59" i="2"/>
  <c r="AU59" i="2"/>
  <c r="AM59" i="2"/>
  <c r="O59" i="2"/>
  <c r="AO58" i="2"/>
  <c r="Z58" i="2"/>
  <c r="S58" i="2"/>
  <c r="D58" i="2"/>
  <c r="BB57" i="2"/>
  <c r="L56" i="2"/>
  <c r="F56" i="2"/>
  <c r="AX55" i="2"/>
  <c r="AP55" i="2"/>
  <c r="AH55" i="2"/>
  <c r="AA55" i="2"/>
  <c r="AV54" i="2"/>
  <c r="BA53" i="2"/>
  <c r="AK53" i="2"/>
  <c r="AC53" i="2"/>
  <c r="U53" i="2"/>
  <c r="M53" i="2"/>
  <c r="BD52" i="2"/>
  <c r="AV52" i="2"/>
  <c r="AO52" i="2"/>
  <c r="J52" i="2"/>
  <c r="AR51" i="2"/>
  <c r="AJ51" i="2"/>
  <c r="AH50" i="2"/>
  <c r="X49" i="2"/>
  <c r="Q49" i="2"/>
  <c r="AU48" i="2"/>
  <c r="AE48" i="2"/>
  <c r="X48" i="2"/>
  <c r="Q48" i="2"/>
  <c r="I48" i="2"/>
  <c r="AR47" i="2"/>
  <c r="AK47" i="2"/>
  <c r="W47" i="2"/>
  <c r="W46" i="2"/>
  <c r="P46" i="2"/>
  <c r="AS45" i="2"/>
  <c r="V45" i="2"/>
  <c r="O45" i="2"/>
  <c r="G45" i="2"/>
  <c r="AH44" i="2"/>
  <c r="R44" i="2"/>
  <c r="BB43" i="2"/>
  <c r="AU43" i="2"/>
  <c r="AM43" i="2"/>
  <c r="AF43" i="2"/>
  <c r="N41" i="2"/>
  <c r="F41" i="2"/>
  <c r="AW40" i="2"/>
  <c r="J40" i="2"/>
  <c r="C40" i="2"/>
  <c r="BA39" i="2"/>
  <c r="G39" i="2"/>
  <c r="BB37" i="2"/>
  <c r="AC33" i="2"/>
  <c r="AT60" i="2"/>
  <c r="K60" i="2"/>
  <c r="C60" i="2"/>
  <c r="AD59" i="2"/>
  <c r="V59" i="2"/>
  <c r="F59" i="2"/>
  <c r="AN58" i="2"/>
  <c r="AG58" i="2"/>
  <c r="K58" i="2"/>
  <c r="C58" i="2"/>
  <c r="X57" i="2"/>
  <c r="AQ56" i="2"/>
  <c r="AA56" i="2"/>
  <c r="S56" i="2"/>
  <c r="E56" i="2"/>
  <c r="BD55" i="2"/>
  <c r="AW55" i="2"/>
  <c r="AO55" i="2"/>
  <c r="AG55" i="2"/>
  <c r="Z55" i="2"/>
  <c r="AF54" i="2"/>
  <c r="X54" i="2"/>
  <c r="P54" i="2"/>
  <c r="AZ53" i="2"/>
  <c r="AR53" i="2"/>
  <c r="AJ53" i="2"/>
  <c r="D53" i="2"/>
  <c r="AU52" i="2"/>
  <c r="AN52" i="2"/>
  <c r="Y52" i="2"/>
  <c r="AY51" i="2"/>
  <c r="AQ51" i="2"/>
  <c r="AI51" i="2"/>
  <c r="AB51" i="2"/>
  <c r="D51" i="2"/>
  <c r="AR49" i="2"/>
  <c r="AK49" i="2"/>
  <c r="AD49" i="2"/>
  <c r="P49" i="2"/>
  <c r="H49" i="2"/>
  <c r="AZ48" i="2"/>
  <c r="AT48" i="2"/>
  <c r="AD48" i="2"/>
  <c r="W48" i="2"/>
  <c r="P48" i="2"/>
  <c r="AY47" i="2"/>
  <c r="AQ47" i="2"/>
  <c r="AJ47" i="2"/>
  <c r="V47" i="2"/>
  <c r="H47" i="2"/>
  <c r="AK46" i="2"/>
  <c r="AD46" i="2"/>
  <c r="V46" i="2"/>
  <c r="O46" i="2"/>
  <c r="AY45" i="2"/>
  <c r="AC45" i="2"/>
  <c r="N45" i="2"/>
  <c r="F45" i="2"/>
  <c r="Y44" i="2"/>
  <c r="I44" i="2"/>
  <c r="BA43" i="2"/>
  <c r="AT43" i="2"/>
  <c r="AE43" i="2"/>
  <c r="O42" i="2"/>
  <c r="AJ41" i="2"/>
  <c r="U41" i="2"/>
  <c r="M41" i="2"/>
  <c r="AN40" i="2"/>
  <c r="Y40" i="2"/>
  <c r="Q40" i="2"/>
  <c r="I40" i="2"/>
  <c r="B40" i="2"/>
  <c r="AW36" i="2"/>
  <c r="AQ33" i="2"/>
  <c r="AC59" i="2"/>
  <c r="M59" i="2"/>
  <c r="E59" i="2"/>
  <c r="BC58" i="2"/>
  <c r="AU58" i="2"/>
  <c r="J58" i="2"/>
  <c r="AK57" i="2"/>
  <c r="W57" i="2"/>
  <c r="P57" i="2"/>
  <c r="AX56" i="2"/>
  <c r="AP56" i="2"/>
  <c r="AH56" i="2"/>
  <c r="Z56" i="2"/>
  <c r="AV55" i="2"/>
  <c r="J55" i="2"/>
  <c r="AL54" i="2"/>
  <c r="W54" i="2"/>
  <c r="AY53" i="2"/>
  <c r="AA53" i="2"/>
  <c r="K53" i="2"/>
  <c r="AM52" i="2"/>
  <c r="H52" i="2"/>
  <c r="AH51" i="2"/>
  <c r="K51" i="2"/>
  <c r="BC50" i="2"/>
  <c r="W49" i="2"/>
  <c r="O49" i="2"/>
  <c r="AX47" i="2"/>
  <c r="AR46" i="2"/>
  <c r="AC46" i="2"/>
  <c r="AQ45" i="2"/>
  <c r="H44" i="2"/>
  <c r="AZ42" i="2"/>
  <c r="P40" i="2"/>
  <c r="AZ59" i="2"/>
  <c r="AR59" i="2"/>
  <c r="T59" i="2"/>
  <c r="L59" i="2"/>
  <c r="D59" i="2"/>
  <c r="BB58" i="2"/>
  <c r="AY57" i="2"/>
  <c r="O57" i="2"/>
  <c r="AW56" i="2"/>
  <c r="AO56" i="2"/>
  <c r="AG56" i="2"/>
  <c r="Y56" i="2"/>
  <c r="AX53" i="2"/>
  <c r="R53" i="2"/>
  <c r="J53" i="2"/>
  <c r="W52" i="2"/>
  <c r="O52" i="2"/>
  <c r="G52" i="2"/>
  <c r="R51" i="2"/>
  <c r="AE50" i="2"/>
  <c r="X50" i="2"/>
  <c r="K50" i="2"/>
  <c r="V49" i="2"/>
  <c r="N49" i="2"/>
  <c r="AR48" i="2"/>
  <c r="AJ48" i="2"/>
  <c r="F47" i="2"/>
  <c r="AX46" i="2"/>
  <c r="AQ46" i="2"/>
  <c r="AE44" i="2"/>
  <c r="W44" i="2"/>
  <c r="O44" i="2"/>
  <c r="AY42" i="2"/>
  <c r="AJ42" i="2"/>
  <c r="AC42" i="2"/>
  <c r="U42" i="2"/>
  <c r="AE40" i="2"/>
  <c r="W40" i="2"/>
  <c r="L39" i="2"/>
  <c r="E47" i="2"/>
  <c r="AW38" i="2"/>
  <c r="BE85" i="2"/>
  <c r="BE70" i="2"/>
  <c r="BE62" i="2"/>
  <c r="BE54" i="2"/>
  <c r="BE47" i="2"/>
  <c r="BE39" i="2"/>
  <c r="AI28" i="2"/>
  <c r="AZ26" i="2"/>
  <c r="AC26" i="2"/>
  <c r="AJ25" i="2"/>
  <c r="AB25" i="2"/>
  <c r="T25" i="2"/>
  <c r="E24" i="2"/>
  <c r="AP23" i="2"/>
  <c r="AH23" i="2"/>
  <c r="Z23" i="2"/>
  <c r="AO22" i="2"/>
  <c r="Y22" i="2"/>
  <c r="Q22" i="2"/>
  <c r="AV21" i="2"/>
  <c r="AN21" i="2"/>
  <c r="AM3" i="2"/>
  <c r="BE84" i="2"/>
  <c r="BE77" i="2"/>
  <c r="BE69" i="2"/>
  <c r="BE61" i="2"/>
  <c r="BE46" i="2"/>
  <c r="BE38" i="2"/>
  <c r="BE31" i="2"/>
  <c r="BE23" i="2"/>
  <c r="AU37" i="2"/>
  <c r="AN37" i="2"/>
  <c r="AG37" i="2"/>
  <c r="BD36" i="2"/>
  <c r="BD35" i="2"/>
  <c r="BC34" i="2"/>
  <c r="AC34" i="2"/>
  <c r="F34" i="2"/>
  <c r="AO33" i="2"/>
  <c r="W33" i="2"/>
  <c r="O33" i="2"/>
  <c r="G33" i="2"/>
  <c r="AW32" i="2"/>
  <c r="AO32" i="2"/>
  <c r="AG32" i="2"/>
  <c r="Y32" i="2"/>
  <c r="Q32" i="2"/>
  <c r="I32" i="2"/>
  <c r="AY31" i="2"/>
  <c r="AQ31" i="2"/>
  <c r="AI31" i="2"/>
  <c r="AA31" i="2"/>
  <c r="S31" i="2"/>
  <c r="K31" i="2"/>
  <c r="C31" i="2"/>
  <c r="BA30" i="2"/>
  <c r="AS30" i="2"/>
  <c r="AK30" i="2"/>
  <c r="AC30" i="2"/>
  <c r="U30" i="2"/>
  <c r="M30" i="2"/>
  <c r="E30" i="2"/>
  <c r="BC29" i="2"/>
  <c r="AU29" i="2"/>
  <c r="AM29" i="2"/>
  <c r="BD27" i="2"/>
  <c r="AV27" i="2"/>
  <c r="AJ26" i="2"/>
  <c r="AB26" i="2"/>
  <c r="U26" i="2"/>
  <c r="AI25" i="2"/>
  <c r="AO24" i="2"/>
  <c r="R24" i="2"/>
  <c r="J24" i="2"/>
  <c r="BC23" i="2"/>
  <c r="AO23" i="2"/>
  <c r="AV22" i="2"/>
  <c r="AF22" i="2"/>
  <c r="X22" i="2"/>
  <c r="AU21" i="2"/>
  <c r="W21" i="2"/>
  <c r="BE90" i="2"/>
  <c r="BE83" i="2"/>
  <c r="BE76" i="2"/>
  <c r="BE68" i="2"/>
  <c r="BE60" i="2"/>
  <c r="BE53" i="2"/>
  <c r="BE45" i="2"/>
  <c r="BE37" i="2"/>
  <c r="BE30" i="2"/>
  <c r="BE22" i="2"/>
  <c r="G38" i="2"/>
  <c r="BA37" i="2"/>
  <c r="R37" i="2"/>
  <c r="D37" i="2"/>
  <c r="Z36" i="2"/>
  <c r="L36" i="2"/>
  <c r="R35" i="2"/>
  <c r="C35" i="2"/>
  <c r="BB34" i="2"/>
  <c r="L28" i="2"/>
  <c r="D28" i="2"/>
  <c r="AP26" i="2"/>
  <c r="AI26" i="2"/>
  <c r="N26" i="2"/>
  <c r="F26" i="2"/>
  <c r="C24" i="2"/>
  <c r="N16" i="2"/>
  <c r="BE89" i="2"/>
  <c r="BE82" i="2"/>
  <c r="BE75" i="2"/>
  <c r="BE67" i="2"/>
  <c r="BE59" i="2"/>
  <c r="BE52" i="2"/>
  <c r="BE44" i="2"/>
  <c r="BE36" i="2"/>
  <c r="BE29" i="2"/>
  <c r="AO36" i="2"/>
  <c r="D36" i="2"/>
  <c r="AV35" i="2"/>
  <c r="AN35" i="2"/>
  <c r="AG35" i="2"/>
  <c r="Y35" i="2"/>
  <c r="BA34" i="2"/>
  <c r="BD28" i="2"/>
  <c r="AV28" i="2"/>
  <c r="S28" i="2"/>
  <c r="AL27" i="2"/>
  <c r="AD27" i="2"/>
  <c r="AW26" i="2"/>
  <c r="AG25" i="2"/>
  <c r="AE23" i="2"/>
  <c r="AL22" i="2"/>
  <c r="AK21" i="2"/>
  <c r="BE88" i="2"/>
  <c r="BE81" i="2"/>
  <c r="BE74" i="2"/>
  <c r="BE66" i="2"/>
  <c r="BE58" i="2"/>
  <c r="BE51" i="2"/>
  <c r="BE43" i="2"/>
  <c r="BE35" i="2"/>
  <c r="BE28" i="2"/>
  <c r="BE21" i="2"/>
  <c r="AV36" i="2"/>
  <c r="AN36" i="2"/>
  <c r="C36" i="2"/>
  <c r="AU35" i="2"/>
  <c r="AF35" i="2"/>
  <c r="I35" i="2"/>
  <c r="AZ34" i="2"/>
  <c r="AM34" i="2"/>
  <c r="Y26" i="2"/>
  <c r="BE87" i="2"/>
  <c r="BE80" i="2"/>
  <c r="BE73" i="2"/>
  <c r="BE65" i="2"/>
  <c r="BE57" i="2"/>
  <c r="BE50" i="2"/>
  <c r="BE42" i="2"/>
  <c r="BE34" i="2"/>
  <c r="BE27" i="2"/>
  <c r="Z38" i="2"/>
  <c r="V37" i="2"/>
  <c r="O37" i="2"/>
  <c r="W36" i="2"/>
  <c r="H35" i="2"/>
  <c r="AW33" i="2"/>
  <c r="AF33" i="2"/>
  <c r="C29" i="2"/>
  <c r="O25" i="2"/>
  <c r="AK24" i="2"/>
  <c r="N24" i="2"/>
  <c r="M23" i="2"/>
  <c r="L22" i="2"/>
  <c r="T19" i="2"/>
  <c r="AP18" i="2"/>
  <c r="E8" i="2"/>
  <c r="BE86" i="2"/>
  <c r="BE79" i="2"/>
  <c r="BE72" i="2"/>
  <c r="BE64" i="2"/>
  <c r="BE56" i="2"/>
  <c r="BE49" i="2"/>
  <c r="BE41" i="2"/>
  <c r="BE26" i="2"/>
  <c r="BE19" i="2"/>
  <c r="AF39" i="2"/>
  <c r="AU38" i="2"/>
  <c r="AN38" i="2"/>
  <c r="AG38" i="2"/>
  <c r="BD37" i="2"/>
  <c r="N37" i="2"/>
  <c r="AT36" i="2"/>
  <c r="AL36" i="2"/>
  <c r="AD36" i="2"/>
  <c r="AX34" i="2"/>
  <c r="I34" i="2"/>
  <c r="AV33" i="2"/>
  <c r="R33" i="2"/>
  <c r="J33" i="2"/>
  <c r="AZ32" i="2"/>
  <c r="AR32" i="2"/>
  <c r="AJ32" i="2"/>
  <c r="AB32" i="2"/>
  <c r="T32" i="2"/>
  <c r="L32" i="2"/>
  <c r="D32" i="2"/>
  <c r="BB31" i="2"/>
  <c r="AT31" i="2"/>
  <c r="AL31" i="2"/>
  <c r="AD31" i="2"/>
  <c r="V31" i="2"/>
  <c r="N31" i="2"/>
  <c r="F31" i="2"/>
  <c r="BD30" i="2"/>
  <c r="AV30" i="2"/>
  <c r="AN30" i="2"/>
  <c r="AF30" i="2"/>
  <c r="X30" i="2"/>
  <c r="P30" i="2"/>
  <c r="H30" i="2"/>
  <c r="AX29" i="2"/>
  <c r="AP29" i="2"/>
  <c r="AH29" i="2"/>
  <c r="Z29" i="2"/>
  <c r="R29" i="2"/>
  <c r="J29" i="2"/>
  <c r="BA28" i="2"/>
  <c r="AK28" i="2"/>
  <c r="AQ27" i="2"/>
  <c r="AI27" i="2"/>
  <c r="AA27" i="2"/>
  <c r="S27" i="2"/>
  <c r="K27" i="2"/>
  <c r="C27" i="2"/>
  <c r="AT26" i="2"/>
  <c r="BA25" i="2"/>
  <c r="AS25" i="2"/>
  <c r="AD25" i="2"/>
  <c r="N25" i="2"/>
  <c r="G25" i="2"/>
  <c r="AY24" i="2"/>
  <c r="AJ24" i="2"/>
  <c r="M24" i="2"/>
  <c r="AB23" i="2"/>
  <c r="T23" i="2"/>
  <c r="AA22" i="2"/>
  <c r="K22" i="2"/>
  <c r="D22" i="2"/>
  <c r="AX21" i="2"/>
  <c r="AH21" i="2"/>
  <c r="BE78" i="2"/>
  <c r="BE71" i="2"/>
  <c r="BE63" i="2"/>
  <c r="BE55" i="2"/>
  <c r="BE48" i="2"/>
  <c r="BE40" i="2"/>
  <c r="BE33" i="2"/>
  <c r="BE25" i="2"/>
  <c r="G20" i="2"/>
  <c r="AX19" i="2"/>
  <c r="AP19" i="2"/>
  <c r="AH19" i="2"/>
  <c r="Z19" i="2"/>
  <c r="R19" i="2"/>
  <c r="K19" i="2"/>
  <c r="AV18" i="2"/>
  <c r="AH18" i="2"/>
  <c r="AA18" i="2"/>
  <c r="AT17" i="2"/>
  <c r="AE17" i="2"/>
  <c r="W17" i="2"/>
  <c r="I17" i="2"/>
  <c r="AW16" i="2"/>
  <c r="AI16" i="2"/>
  <c r="AC16" i="2"/>
  <c r="P16" i="2"/>
  <c r="BD15" i="2"/>
  <c r="L15" i="2"/>
  <c r="BB14" i="2"/>
  <c r="AT14" i="2"/>
  <c r="AL14" i="2"/>
  <c r="N14" i="2"/>
  <c r="F14" i="2"/>
  <c r="AW13" i="2"/>
  <c r="J13" i="2"/>
  <c r="AS12" i="2"/>
  <c r="AK12" i="2"/>
  <c r="BD11" i="2"/>
  <c r="AW11" i="2"/>
  <c r="AO11" i="2"/>
  <c r="AG11" i="2"/>
  <c r="Z11" i="2"/>
  <c r="R11" i="2"/>
  <c r="J11" i="2"/>
  <c r="C11" i="2"/>
  <c r="BB10" i="2"/>
  <c r="AM10" i="2"/>
  <c r="AE10" i="2"/>
  <c r="W10" i="2"/>
  <c r="O10" i="2"/>
  <c r="G10" i="2"/>
  <c r="R9" i="2"/>
  <c r="J9" i="2"/>
  <c r="AT8" i="2"/>
  <c r="AL8" i="2"/>
  <c r="N8" i="2"/>
  <c r="F8" i="2"/>
  <c r="AX7" i="2"/>
  <c r="AP7" i="2"/>
  <c r="AH7" i="2"/>
  <c r="Z7" i="2"/>
  <c r="R7" i="2"/>
  <c r="J7" i="2"/>
  <c r="AZ6" i="2"/>
  <c r="Z4" i="2"/>
  <c r="K4" i="2"/>
  <c r="C4" i="2"/>
  <c r="I21" i="2"/>
  <c r="AS20" i="2"/>
  <c r="AK20" i="2"/>
  <c r="AC20" i="2"/>
  <c r="U20" i="2"/>
  <c r="M20" i="2"/>
  <c r="F20" i="2"/>
  <c r="AW19" i="2"/>
  <c r="AG19" i="2"/>
  <c r="D19" i="2"/>
  <c r="BC18" i="2"/>
  <c r="AU18" i="2"/>
  <c r="AN18" i="2"/>
  <c r="AG18" i="2"/>
  <c r="BA17" i="2"/>
  <c r="AS17" i="2"/>
  <c r="AK17" i="2"/>
  <c r="AD17" i="2"/>
  <c r="V17" i="2"/>
  <c r="O17" i="2"/>
  <c r="H17" i="2"/>
  <c r="BC16" i="2"/>
  <c r="BC15" i="2"/>
  <c r="AO15" i="2"/>
  <c r="Y15" i="2"/>
  <c r="R15" i="2"/>
  <c r="K15" i="2"/>
  <c r="BA14" i="2"/>
  <c r="AS14" i="2"/>
  <c r="AJ12" i="2"/>
  <c r="T12" i="2"/>
  <c r="AV11" i="2"/>
  <c r="AN11" i="2"/>
  <c r="AF11" i="2"/>
  <c r="Y11" i="2"/>
  <c r="Q11" i="2"/>
  <c r="I11" i="2"/>
  <c r="BA10" i="2"/>
  <c r="AT10" i="2"/>
  <c r="AD10" i="2"/>
  <c r="V10" i="2"/>
  <c r="N10" i="2"/>
  <c r="AN9" i="2"/>
  <c r="AF9" i="2"/>
  <c r="Y9" i="2"/>
  <c r="AK8" i="2"/>
  <c r="M8" i="2"/>
  <c r="AW7" i="2"/>
  <c r="AO7" i="2"/>
  <c r="AG7" i="2"/>
  <c r="N5" i="2"/>
  <c r="F5" i="2"/>
  <c r="AW4" i="2"/>
  <c r="AO4" i="2"/>
  <c r="AG4" i="2"/>
  <c r="Y4" i="2"/>
  <c r="R4" i="2"/>
  <c r="J4" i="2"/>
  <c r="AZ3" i="2"/>
  <c r="AR3" i="2"/>
  <c r="AJ3" i="2"/>
  <c r="AC3" i="2"/>
  <c r="V3" i="2"/>
  <c r="F3" i="2"/>
  <c r="AR20" i="2"/>
  <c r="AJ20" i="2"/>
  <c r="AB20" i="2"/>
  <c r="T20" i="2"/>
  <c r="L20" i="2"/>
  <c r="E20" i="2"/>
  <c r="BD19" i="2"/>
  <c r="AV19" i="2"/>
  <c r="BB18" i="2"/>
  <c r="AC17" i="2"/>
  <c r="G17" i="2"/>
  <c r="J15" i="2"/>
  <c r="AB14" i="2"/>
  <c r="P13" i="2"/>
  <c r="H13" i="2"/>
  <c r="AQ12" i="2"/>
  <c r="AI12" i="2"/>
  <c r="AA12" i="2"/>
  <c r="S12" i="2"/>
  <c r="K12" i="2"/>
  <c r="AU11" i="2"/>
  <c r="AM11" i="2"/>
  <c r="AE11" i="2"/>
  <c r="X11" i="2"/>
  <c r="P11" i="2"/>
  <c r="AS10" i="2"/>
  <c r="BC9" i="2"/>
  <c r="AU9" i="2"/>
  <c r="AR8" i="2"/>
  <c r="AJ8" i="2"/>
  <c r="T8" i="2"/>
  <c r="AH6" i="2"/>
  <c r="AR5" i="2"/>
  <c r="U5" i="2"/>
  <c r="M5" i="2"/>
  <c r="E5" i="2"/>
  <c r="BD4" i="2"/>
  <c r="AV4" i="2"/>
  <c r="AN4" i="2"/>
  <c r="AF4" i="2"/>
  <c r="X4" i="2"/>
  <c r="Q4" i="2"/>
  <c r="I4" i="2"/>
  <c r="AY3" i="2"/>
  <c r="AQ3" i="2"/>
  <c r="AB3" i="2"/>
  <c r="U3" i="2"/>
  <c r="M3" i="2"/>
  <c r="AY17" i="2"/>
  <c r="AF16" i="2"/>
  <c r="Z16" i="2"/>
  <c r="AM15" i="2"/>
  <c r="I15" i="2"/>
  <c r="AI14" i="2"/>
  <c r="S14" i="2"/>
  <c r="K14" i="2"/>
  <c r="AU13" i="2"/>
  <c r="AM13" i="2"/>
  <c r="AE13" i="2"/>
  <c r="W13" i="2"/>
  <c r="AX12" i="2"/>
  <c r="AP12" i="2"/>
  <c r="AH12" i="2"/>
  <c r="Z12" i="2"/>
  <c r="R12" i="2"/>
  <c r="C12" i="2"/>
  <c r="BB11" i="2"/>
  <c r="AT11" i="2"/>
  <c r="W11" i="2"/>
  <c r="D10" i="2"/>
  <c r="W9" i="2"/>
  <c r="O9" i="2"/>
  <c r="AY8" i="2"/>
  <c r="AQ8" i="2"/>
  <c r="AI8" i="2"/>
  <c r="AA8" i="2"/>
  <c r="S8" i="2"/>
  <c r="D8" i="2"/>
  <c r="O7" i="2"/>
  <c r="AY5" i="2"/>
  <c r="AJ5" i="2"/>
  <c r="AB5" i="2"/>
  <c r="T5" i="2"/>
  <c r="BC4" i="2"/>
  <c r="AU4" i="2"/>
  <c r="AM4" i="2"/>
  <c r="AE4" i="2"/>
  <c r="P4" i="2"/>
  <c r="H4" i="2"/>
  <c r="AX3" i="2"/>
  <c r="T3" i="2"/>
  <c r="Y16" i="2"/>
  <c r="N9" i="2"/>
  <c r="AW5" i="2"/>
  <c r="AO5" i="2"/>
  <c r="O20" i="2"/>
  <c r="AW18" i="2"/>
  <c r="AM17" i="2"/>
  <c r="X17" i="2"/>
  <c r="P17" i="2"/>
  <c r="J17" i="2"/>
  <c r="AQ16" i="2"/>
  <c r="AJ16" i="2"/>
  <c r="K16" i="2"/>
  <c r="D16" i="2"/>
  <c r="AH11" i="2"/>
  <c r="K11" i="2"/>
  <c r="BC10" i="2"/>
  <c r="AU10" i="2"/>
  <c r="G8" i="2"/>
  <c r="AT3" i="2"/>
  <c r="C75" i="2"/>
  <c r="AO73" i="2"/>
  <c r="AJ62" i="2"/>
  <c r="AU71" i="2"/>
  <c r="AC90" i="2"/>
  <c r="X64" i="2"/>
  <c r="AE87" i="2"/>
  <c r="BC76" i="2"/>
  <c r="AB90" i="2"/>
  <c r="AU88" i="2"/>
  <c r="O75" i="2"/>
  <c r="U73" i="2"/>
  <c r="BC70" i="2"/>
  <c r="AO70" i="2"/>
  <c r="B66" i="2"/>
  <c r="B64" i="2"/>
  <c r="BA63" i="2"/>
  <c r="AH62" i="2"/>
  <c r="M62" i="2"/>
  <c r="B61" i="2"/>
  <c r="Y59" i="2"/>
  <c r="K56" i="2"/>
  <c r="S55" i="2"/>
  <c r="AY52" i="2"/>
  <c r="B41" i="2"/>
  <c r="B35" i="2"/>
  <c r="B24" i="2"/>
  <c r="P78" i="2"/>
  <c r="AZ77" i="2"/>
  <c r="AW90" i="2"/>
  <c r="AI90" i="2"/>
  <c r="U90" i="2"/>
  <c r="G90" i="2"/>
  <c r="AR89" i="2"/>
  <c r="AD89" i="2"/>
  <c r="V89" i="2"/>
  <c r="I89" i="2"/>
  <c r="BB88" i="2"/>
  <c r="AN88" i="2"/>
  <c r="AG88" i="2"/>
  <c r="Z88" i="2"/>
  <c r="S88" i="2"/>
  <c r="L88" i="2"/>
  <c r="D88" i="2"/>
  <c r="AW87" i="2"/>
  <c r="AP87" i="2"/>
  <c r="AI87" i="2"/>
  <c r="AB87" i="2"/>
  <c r="T87" i="2"/>
  <c r="N87" i="2"/>
  <c r="F87" i="2"/>
  <c r="AZ86" i="2"/>
  <c r="AL86" i="2"/>
  <c r="AE86" i="2"/>
  <c r="X86" i="2"/>
  <c r="Q86" i="2"/>
  <c r="J86" i="2"/>
  <c r="B86" i="2"/>
  <c r="BC85" i="2"/>
  <c r="AU85" i="2"/>
  <c r="AN85" i="2"/>
  <c r="AG85" i="2"/>
  <c r="Z85" i="2"/>
  <c r="R85" i="2"/>
  <c r="L85" i="2"/>
  <c r="Q79" i="2"/>
  <c r="I79" i="2"/>
  <c r="B79" i="2"/>
  <c r="AS78" i="2"/>
  <c r="AD78" i="2"/>
  <c r="W78" i="2"/>
  <c r="H78" i="2"/>
  <c r="AS77" i="2"/>
  <c r="AL77" i="2"/>
  <c r="AE77" i="2"/>
  <c r="X77" i="2"/>
  <c r="AZ76" i="2"/>
  <c r="AR76" i="2"/>
  <c r="AL76" i="2"/>
  <c r="AE76" i="2"/>
  <c r="W76" i="2"/>
  <c r="AJ75" i="2"/>
  <c r="AB75" i="2"/>
  <c r="V75" i="2"/>
  <c r="N75" i="2"/>
  <c r="G75" i="2"/>
  <c r="AY74" i="2"/>
  <c r="AR74" i="2"/>
  <c r="AK74" i="2"/>
  <c r="AC74" i="2"/>
  <c r="AW73" i="2"/>
  <c r="AB73" i="2"/>
  <c r="T73" i="2"/>
  <c r="AZ72" i="2"/>
  <c r="AL72" i="2"/>
  <c r="BA71" i="2"/>
  <c r="AT71" i="2"/>
  <c r="AM71" i="2"/>
  <c r="B71" i="2"/>
  <c r="BB70" i="2"/>
  <c r="K70" i="2"/>
  <c r="BD69" i="2"/>
  <c r="AX69" i="2"/>
  <c r="BD68" i="2"/>
  <c r="AV68" i="2"/>
  <c r="BB67" i="2"/>
  <c r="AF67" i="2"/>
  <c r="Y67" i="2"/>
  <c r="R67" i="2"/>
  <c r="E67" i="2"/>
  <c r="AH64" i="2"/>
  <c r="AZ63" i="2"/>
  <c r="AT63" i="2"/>
  <c r="B63" i="2"/>
  <c r="BB62" i="2"/>
  <c r="AT62" i="2"/>
  <c r="AN62" i="2"/>
  <c r="AG62" i="2"/>
  <c r="Z62" i="2"/>
  <c r="L62" i="2"/>
  <c r="BD61" i="2"/>
  <c r="AC61" i="2"/>
  <c r="O61" i="2"/>
  <c r="G61" i="2"/>
  <c r="AS60" i="2"/>
  <c r="AE60" i="2"/>
  <c r="X60" i="2"/>
  <c r="BB59" i="2"/>
  <c r="X59" i="2"/>
  <c r="R59" i="2"/>
  <c r="AT58" i="2"/>
  <c r="AM58" i="2"/>
  <c r="AF58" i="2"/>
  <c r="Y58" i="2"/>
  <c r="R58" i="2"/>
  <c r="AM57" i="2"/>
  <c r="Y57" i="2"/>
  <c r="D57" i="2"/>
  <c r="BC56" i="2"/>
  <c r="R56" i="2"/>
  <c r="D56" i="2"/>
  <c r="R55" i="2"/>
  <c r="K55" i="2"/>
  <c r="Z54" i="2"/>
  <c r="R54" i="2"/>
  <c r="E54" i="2"/>
  <c r="AQ53" i="2"/>
  <c r="AX52" i="2"/>
  <c r="V52" i="2"/>
  <c r="AX51" i="2"/>
  <c r="U51" i="2"/>
  <c r="M51" i="2"/>
  <c r="AC50" i="2"/>
  <c r="P50" i="2"/>
  <c r="I50" i="2"/>
  <c r="AV49" i="2"/>
  <c r="AO49" i="2"/>
  <c r="AI49" i="2"/>
  <c r="F49" i="2"/>
  <c r="B37" i="2"/>
  <c r="B25" i="2"/>
  <c r="M19" i="2"/>
  <c r="E17" i="2"/>
  <c r="B3" i="2"/>
  <c r="W89" i="2"/>
  <c r="AH88" i="2"/>
  <c r="AF86" i="2"/>
  <c r="AA90" i="2"/>
  <c r="N90" i="2"/>
  <c r="BD90" i="2"/>
  <c r="AV90" i="2"/>
  <c r="AH90" i="2"/>
  <c r="Z90" i="2"/>
  <c r="T90" i="2"/>
  <c r="M90" i="2"/>
  <c r="F90" i="2"/>
  <c r="AQ89" i="2"/>
  <c r="AC89" i="2"/>
  <c r="P89" i="2"/>
  <c r="H89" i="2"/>
  <c r="B89" i="2"/>
  <c r="BA88" i="2"/>
  <c r="AF88" i="2"/>
  <c r="Y88" i="2"/>
  <c r="R88" i="2"/>
  <c r="K88" i="2"/>
  <c r="C88" i="2"/>
  <c r="BD87" i="2"/>
  <c r="AA87" i="2"/>
  <c r="M87" i="2"/>
  <c r="E87" i="2"/>
  <c r="AY86" i="2"/>
  <c r="AD86" i="2"/>
  <c r="W86" i="2"/>
  <c r="P86" i="2"/>
  <c r="I86" i="2"/>
  <c r="BB85" i="2"/>
  <c r="Y85" i="2"/>
  <c r="K85" i="2"/>
  <c r="D85" i="2"/>
  <c r="BB84" i="2"/>
  <c r="AT84" i="2"/>
  <c r="AL84" i="2"/>
  <c r="AD84" i="2"/>
  <c r="V84" i="2"/>
  <c r="N84" i="2"/>
  <c r="F84" i="2"/>
  <c r="BD83" i="2"/>
  <c r="AV83" i="2"/>
  <c r="AN83" i="2"/>
  <c r="AF83" i="2"/>
  <c r="X83" i="2"/>
  <c r="P83" i="2"/>
  <c r="H83" i="2"/>
  <c r="AX82" i="2"/>
  <c r="AP82" i="2"/>
  <c r="AH82" i="2"/>
  <c r="Z82" i="2"/>
  <c r="R82" i="2"/>
  <c r="J82" i="2"/>
  <c r="B82" i="2"/>
  <c r="AZ81" i="2"/>
  <c r="AR81" i="2"/>
  <c r="AJ81" i="2"/>
  <c r="AB81" i="2"/>
  <c r="T81" i="2"/>
  <c r="L81" i="2"/>
  <c r="D81" i="2"/>
  <c r="BB80" i="2"/>
  <c r="AT80" i="2"/>
  <c r="AL80" i="2"/>
  <c r="AD80" i="2"/>
  <c r="V80" i="2"/>
  <c r="N80" i="2"/>
  <c r="F80" i="2"/>
  <c r="BD79" i="2"/>
  <c r="AV79" i="2"/>
  <c r="AN79" i="2"/>
  <c r="AF79" i="2"/>
  <c r="X79" i="2"/>
  <c r="P79" i="2"/>
  <c r="H79" i="2"/>
  <c r="AZ78" i="2"/>
  <c r="AR78" i="2"/>
  <c r="AK78" i="2"/>
  <c r="AC78" i="2"/>
  <c r="V78" i="2"/>
  <c r="O78" i="2"/>
  <c r="G78" i="2"/>
  <c r="AY77" i="2"/>
  <c r="AR77" i="2"/>
  <c r="AK77" i="2"/>
  <c r="AD77" i="2"/>
  <c r="W77" i="2"/>
  <c r="P77" i="2"/>
  <c r="H77" i="2"/>
  <c r="AY76" i="2"/>
  <c r="AK76" i="2"/>
  <c r="AD76" i="2"/>
  <c r="V76" i="2"/>
  <c r="O76" i="2"/>
  <c r="G76" i="2"/>
  <c r="AY75" i="2"/>
  <c r="AQ75" i="2"/>
  <c r="AI75" i="2"/>
  <c r="U75" i="2"/>
  <c r="M75" i="2"/>
  <c r="F75" i="2"/>
  <c r="AX74" i="2"/>
  <c r="AQ74" i="2"/>
  <c r="AJ74" i="2"/>
  <c r="AB74" i="2"/>
  <c r="U74" i="2"/>
  <c r="N74" i="2"/>
  <c r="F74" i="2"/>
  <c r="BD73" i="2"/>
  <c r="AH73" i="2"/>
  <c r="AA73" i="2"/>
  <c r="S73" i="2"/>
  <c r="M73" i="2"/>
  <c r="F73" i="2"/>
  <c r="AK72" i="2"/>
  <c r="AD72" i="2"/>
  <c r="W72" i="2"/>
  <c r="O72" i="2"/>
  <c r="H72" i="2"/>
  <c r="AZ71" i="2"/>
  <c r="AS71" i="2"/>
  <c r="AF71" i="2"/>
  <c r="Q71" i="2"/>
  <c r="I71" i="2"/>
  <c r="BA70" i="2"/>
  <c r="AT70" i="2"/>
  <c r="AN70" i="2"/>
  <c r="AF70" i="2"/>
  <c r="Y70" i="2"/>
  <c r="R70" i="2"/>
  <c r="D70" i="2"/>
  <c r="AW69" i="2"/>
  <c r="AQ69" i="2"/>
  <c r="AJ69" i="2"/>
  <c r="AC69" i="2"/>
  <c r="U69" i="2"/>
  <c r="M69" i="2"/>
  <c r="E69" i="2"/>
  <c r="BC68" i="2"/>
  <c r="AU68" i="2"/>
  <c r="AO68" i="2"/>
  <c r="AH68" i="2"/>
  <c r="AA68" i="2"/>
  <c r="S68" i="2"/>
  <c r="K68" i="2"/>
  <c r="C68" i="2"/>
  <c r="AM67" i="2"/>
  <c r="AE67" i="2"/>
  <c r="X67" i="2"/>
  <c r="Q67" i="2"/>
  <c r="K67" i="2"/>
  <c r="D67" i="2"/>
  <c r="H66" i="2"/>
  <c r="AB65" i="2"/>
  <c r="T65" i="2"/>
  <c r="M65" i="2"/>
  <c r="E65" i="2"/>
  <c r="AG64" i="2"/>
  <c r="T64" i="2"/>
  <c r="AS63" i="2"/>
  <c r="W63" i="2"/>
  <c r="P63" i="2"/>
  <c r="I63" i="2"/>
  <c r="BA62" i="2"/>
  <c r="AM62" i="2"/>
  <c r="Y62" i="2"/>
  <c r="S62" i="2"/>
  <c r="K62" i="2"/>
  <c r="D62" i="2"/>
  <c r="AQ61" i="2"/>
  <c r="AJ61" i="2"/>
  <c r="AB61" i="2"/>
  <c r="N61" i="2"/>
  <c r="F61" i="2"/>
  <c r="AR60" i="2"/>
  <c r="AK60" i="2"/>
  <c r="AD60" i="2"/>
  <c r="Q60" i="2"/>
  <c r="B60" i="2"/>
  <c r="BA59" i="2"/>
  <c r="AT59" i="2"/>
  <c r="AE59" i="2"/>
  <c r="W59" i="2"/>
  <c r="Q59" i="2"/>
  <c r="J59" i="2"/>
  <c r="BA58" i="2"/>
  <c r="AL58" i="2"/>
  <c r="AE58" i="2"/>
  <c r="X58" i="2"/>
  <c r="Q58" i="2"/>
  <c r="BA57" i="2"/>
  <c r="AT57" i="2"/>
  <c r="AF57" i="2"/>
  <c r="R57" i="2"/>
  <c r="C57" i="2"/>
  <c r="AF56" i="2"/>
  <c r="Q56" i="2"/>
  <c r="BC55" i="2"/>
  <c r="AN55" i="2"/>
  <c r="AF55" i="2"/>
  <c r="Y55" i="2"/>
  <c r="Q55" i="2"/>
  <c r="D55" i="2"/>
  <c r="AN54" i="2"/>
  <c r="Y54" i="2"/>
  <c r="Q54" i="2"/>
  <c r="K54" i="2"/>
  <c r="AP53" i="2"/>
  <c r="AI53" i="2"/>
  <c r="AB53" i="2"/>
  <c r="T53" i="2"/>
  <c r="L53" i="2"/>
  <c r="E53" i="2"/>
  <c r="AW52" i="2"/>
  <c r="AP52" i="2"/>
  <c r="AJ52" i="2"/>
  <c r="AC52" i="2"/>
  <c r="U52" i="2"/>
  <c r="M52" i="2"/>
  <c r="F52" i="2"/>
  <c r="AW51" i="2"/>
  <c r="AO51" i="2"/>
  <c r="T51" i="2"/>
  <c r="L51" i="2"/>
  <c r="E51" i="2"/>
  <c r="AX50" i="2"/>
  <c r="AQ50" i="2"/>
  <c r="AB50" i="2"/>
  <c r="V50" i="2"/>
  <c r="O50" i="2"/>
  <c r="B50" i="2"/>
  <c r="BB49" i="2"/>
  <c r="U49" i="2"/>
  <c r="M49" i="2"/>
  <c r="E49" i="2"/>
  <c r="AM48" i="2"/>
  <c r="B34" i="2"/>
  <c r="AV5" i="2"/>
  <c r="AJ90" i="2"/>
  <c r="AS86" i="2"/>
  <c r="O89" i="2"/>
  <c r="Q88" i="2"/>
  <c r="B88" i="2"/>
  <c r="BC87" i="2"/>
  <c r="AV87" i="2"/>
  <c r="AH87" i="2"/>
  <c r="O86" i="2"/>
  <c r="BA85" i="2"/>
  <c r="AT85" i="2"/>
  <c r="AF85" i="2"/>
  <c r="J85" i="2"/>
  <c r="C85" i="2"/>
  <c r="BA84" i="2"/>
  <c r="AS84" i="2"/>
  <c r="AK84" i="2"/>
  <c r="AC84" i="2"/>
  <c r="U84" i="2"/>
  <c r="M84" i="2"/>
  <c r="E84" i="2"/>
  <c r="BC83" i="2"/>
  <c r="AU83" i="2"/>
  <c r="AM83" i="2"/>
  <c r="AE83" i="2"/>
  <c r="W83" i="2"/>
  <c r="O83" i="2"/>
  <c r="G83" i="2"/>
  <c r="AW82" i="2"/>
  <c r="AO82" i="2"/>
  <c r="AG82" i="2"/>
  <c r="Y82" i="2"/>
  <c r="Q82" i="2"/>
  <c r="I82" i="2"/>
  <c r="AY81" i="2"/>
  <c r="AQ81" i="2"/>
  <c r="AI81" i="2"/>
  <c r="AA81" i="2"/>
  <c r="S81" i="2"/>
  <c r="K81" i="2"/>
  <c r="C81" i="2"/>
  <c r="BA80" i="2"/>
  <c r="AS80" i="2"/>
  <c r="AK80" i="2"/>
  <c r="AC80" i="2"/>
  <c r="U80" i="2"/>
  <c r="M80" i="2"/>
  <c r="E80" i="2"/>
  <c r="BC79" i="2"/>
  <c r="AU79" i="2"/>
  <c r="AM79" i="2"/>
  <c r="AE79" i="2"/>
  <c r="W79" i="2"/>
  <c r="O79" i="2"/>
  <c r="G79" i="2"/>
  <c r="AY78" i="2"/>
  <c r="AQ78" i="2"/>
  <c r="AJ78" i="2"/>
  <c r="AB78" i="2"/>
  <c r="U78" i="2"/>
  <c r="N78" i="2"/>
  <c r="F78" i="2"/>
  <c r="AC77" i="2"/>
  <c r="V77" i="2"/>
  <c r="O77" i="2"/>
  <c r="G77" i="2"/>
  <c r="AJ76" i="2"/>
  <c r="AC76" i="2"/>
  <c r="U76" i="2"/>
  <c r="N76" i="2"/>
  <c r="F76" i="2"/>
  <c r="AX75" i="2"/>
  <c r="AP75" i="2"/>
  <c r="AA75" i="2"/>
  <c r="T75" i="2"/>
  <c r="E75" i="2"/>
  <c r="AP74" i="2"/>
  <c r="AI74" i="2"/>
  <c r="AA74" i="2"/>
  <c r="T74" i="2"/>
  <c r="M74" i="2"/>
  <c r="E74" i="2"/>
  <c r="BC73" i="2"/>
  <c r="AG73" i="2"/>
  <c r="L73" i="2"/>
  <c r="E73" i="2"/>
  <c r="AC72" i="2"/>
  <c r="V72" i="2"/>
  <c r="G72" i="2"/>
  <c r="AE71" i="2"/>
  <c r="P71" i="2"/>
  <c r="H71" i="2"/>
  <c r="AM70" i="2"/>
  <c r="AE70" i="2"/>
  <c r="X70" i="2"/>
  <c r="C70" i="2"/>
  <c r="AP69" i="2"/>
  <c r="AI69" i="2"/>
  <c r="AB69" i="2"/>
  <c r="T69" i="2"/>
  <c r="L69" i="2"/>
  <c r="D69" i="2"/>
  <c r="BB68" i="2"/>
  <c r="AN68" i="2"/>
  <c r="AG68" i="2"/>
  <c r="Z68" i="2"/>
  <c r="R68" i="2"/>
  <c r="J68" i="2"/>
  <c r="B68" i="2"/>
  <c r="BA67" i="2"/>
  <c r="AT67" i="2"/>
  <c r="AL67" i="2"/>
  <c r="BC66" i="2"/>
  <c r="AU66" i="2"/>
  <c r="AM66" i="2"/>
  <c r="AE66" i="2"/>
  <c r="W66" i="2"/>
  <c r="O66" i="2"/>
  <c r="G66" i="2"/>
  <c r="AY65" i="2"/>
  <c r="AQ65" i="2"/>
  <c r="AI65" i="2"/>
  <c r="AA65" i="2"/>
  <c r="S65" i="2"/>
  <c r="L65" i="2"/>
  <c r="BD64" i="2"/>
  <c r="AV64" i="2"/>
  <c r="AN64" i="2"/>
  <c r="S64" i="2"/>
  <c r="AD63" i="2"/>
  <c r="V63" i="2"/>
  <c r="O63" i="2"/>
  <c r="H63" i="2"/>
  <c r="R62" i="2"/>
  <c r="C62" i="2"/>
  <c r="AP61" i="2"/>
  <c r="U61" i="2"/>
  <c r="P60" i="2"/>
  <c r="I60" i="2"/>
  <c r="AS59" i="2"/>
  <c r="AL59" i="2"/>
  <c r="B59" i="2"/>
  <c r="AZ58" i="2"/>
  <c r="B58" i="2"/>
  <c r="AZ57" i="2"/>
  <c r="AS57" i="2"/>
  <c r="AL57" i="2"/>
  <c r="AE57" i="2"/>
  <c r="Q57" i="2"/>
  <c r="J57" i="2"/>
  <c r="B57" i="2"/>
  <c r="AU56" i="2"/>
  <c r="AM56" i="2"/>
  <c r="AE56" i="2"/>
  <c r="X56" i="2"/>
  <c r="C56" i="2"/>
  <c r="BB55" i="2"/>
  <c r="AU55" i="2"/>
  <c r="AM55" i="2"/>
  <c r="AE55" i="2"/>
  <c r="X55" i="2"/>
  <c r="C55" i="2"/>
  <c r="BC54" i="2"/>
  <c r="AU54" i="2"/>
  <c r="AM54" i="2"/>
  <c r="D54" i="2"/>
  <c r="BD53" i="2"/>
  <c r="AW53" i="2"/>
  <c r="AH53" i="2"/>
  <c r="S53" i="2"/>
  <c r="AI52" i="2"/>
  <c r="T52" i="2"/>
  <c r="L52" i="2"/>
  <c r="E52" i="2"/>
  <c r="AV51" i="2"/>
  <c r="S51" i="2"/>
  <c r="AW50" i="2"/>
  <c r="AP50" i="2"/>
  <c r="AL48" i="2"/>
  <c r="C47" i="2"/>
  <c r="BB46" i="2"/>
  <c r="X46" i="2"/>
  <c r="B46" i="2"/>
  <c r="B42" i="2"/>
  <c r="K38" i="2"/>
  <c r="B33" i="2"/>
  <c r="AP21" i="2"/>
  <c r="AE89" i="2"/>
  <c r="S85" i="2"/>
  <c r="BC90" i="2"/>
  <c r="L90" i="2"/>
  <c r="BB90" i="2"/>
  <c r="AN90" i="2"/>
  <c r="BD89" i="2"/>
  <c r="AW89" i="2"/>
  <c r="AI89" i="2"/>
  <c r="AA89" i="2"/>
  <c r="AY88" i="2"/>
  <c r="AG87" i="2"/>
  <c r="C87" i="2"/>
  <c r="BD86" i="2"/>
  <c r="AW86" i="2"/>
  <c r="AE85" i="2"/>
  <c r="B85" i="2"/>
  <c r="AZ84" i="2"/>
  <c r="AR84" i="2"/>
  <c r="AJ84" i="2"/>
  <c r="AB84" i="2"/>
  <c r="T84" i="2"/>
  <c r="L84" i="2"/>
  <c r="D84" i="2"/>
  <c r="BB83" i="2"/>
  <c r="AT83" i="2"/>
  <c r="AL83" i="2"/>
  <c r="AD83" i="2"/>
  <c r="V83" i="2"/>
  <c r="N83" i="2"/>
  <c r="F83" i="2"/>
  <c r="BD82" i="2"/>
  <c r="AV82" i="2"/>
  <c r="AN82" i="2"/>
  <c r="AF82" i="2"/>
  <c r="X82" i="2"/>
  <c r="P82" i="2"/>
  <c r="H82" i="2"/>
  <c r="AX81" i="2"/>
  <c r="AP81" i="2"/>
  <c r="AH81" i="2"/>
  <c r="Z81" i="2"/>
  <c r="R81" i="2"/>
  <c r="J81" i="2"/>
  <c r="B81" i="2"/>
  <c r="AZ80" i="2"/>
  <c r="AR80" i="2"/>
  <c r="AJ80" i="2"/>
  <c r="AB80" i="2"/>
  <c r="T80" i="2"/>
  <c r="L80" i="2"/>
  <c r="D80" i="2"/>
  <c r="BB79" i="2"/>
  <c r="AT79" i="2"/>
  <c r="AL79" i="2"/>
  <c r="AD79" i="2"/>
  <c r="V79" i="2"/>
  <c r="N77" i="2"/>
  <c r="F77" i="2"/>
  <c r="M76" i="2"/>
  <c r="E76" i="2"/>
  <c r="AW75" i="2"/>
  <c r="AO75" i="2"/>
  <c r="L74" i="2"/>
  <c r="D74" i="2"/>
  <c r="BD72" i="2"/>
  <c r="U72" i="2"/>
  <c r="AX71" i="2"/>
  <c r="W71" i="2"/>
  <c r="O71" i="2"/>
  <c r="B70" i="2"/>
  <c r="AA69" i="2"/>
  <c r="S69" i="2"/>
  <c r="K69" i="2"/>
  <c r="C69" i="2"/>
  <c r="Y68" i="2"/>
  <c r="Q68" i="2"/>
  <c r="I68" i="2"/>
  <c r="AS67" i="2"/>
  <c r="I67" i="2"/>
  <c r="B67" i="2"/>
  <c r="BB66" i="2"/>
  <c r="AT66" i="2"/>
  <c r="AL66" i="2"/>
  <c r="AD66" i="2"/>
  <c r="V66" i="2"/>
  <c r="N66" i="2"/>
  <c r="AX65" i="2"/>
  <c r="AP65" i="2"/>
  <c r="AH65" i="2"/>
  <c r="BC64" i="2"/>
  <c r="AU64" i="2"/>
  <c r="AM64" i="2"/>
  <c r="AX63" i="2"/>
  <c r="AK63" i="2"/>
  <c r="AR62" i="2"/>
  <c r="B62" i="2"/>
  <c r="T61" i="2"/>
  <c r="AX60" i="2"/>
  <c r="H60" i="2"/>
  <c r="AK59" i="2"/>
  <c r="I58" i="2"/>
  <c r="I57" i="2"/>
  <c r="AT56" i="2"/>
  <c r="W56" i="2"/>
  <c r="B56" i="2"/>
  <c r="AT55" i="2"/>
  <c r="B55" i="2"/>
  <c r="BB54" i="2"/>
  <c r="AT54" i="2"/>
  <c r="AE54" i="2"/>
  <c r="Z53" i="2"/>
  <c r="BC52" i="2"/>
  <c r="AA52" i="2"/>
  <c r="BC51" i="2"/>
  <c r="Z51" i="2"/>
  <c r="BD50" i="2"/>
  <c r="AV50" i="2"/>
  <c r="AO50" i="2"/>
  <c r="M50" i="2"/>
  <c r="G50" i="2"/>
  <c r="AZ49" i="2"/>
  <c r="Z49" i="2"/>
  <c r="S49" i="2"/>
  <c r="K49" i="2"/>
  <c r="BD48" i="2"/>
  <c r="AK48" i="2"/>
  <c r="V48" i="2"/>
  <c r="O48" i="2"/>
  <c r="H48" i="2"/>
  <c r="AD47" i="2"/>
  <c r="O47" i="2"/>
  <c r="B47" i="2"/>
  <c r="BA46" i="2"/>
  <c r="B44" i="2"/>
  <c r="AT39" i="2"/>
  <c r="AE39" i="2"/>
  <c r="AR25" i="2"/>
  <c r="AC25" i="2"/>
  <c r="BB17" i="2"/>
  <c r="D15" i="2"/>
  <c r="AD14" i="2"/>
  <c r="B9" i="2"/>
  <c r="G3" i="2"/>
  <c r="AX89" i="2"/>
  <c r="BA90" i="2"/>
  <c r="AS90" i="2"/>
  <c r="AM90" i="2"/>
  <c r="AE90" i="2"/>
  <c r="J90" i="2"/>
  <c r="C90" i="2"/>
  <c r="AV89" i="2"/>
  <c r="AN89" i="2"/>
  <c r="AH89" i="2"/>
  <c r="Z89" i="2"/>
  <c r="M89" i="2"/>
  <c r="E89" i="2"/>
  <c r="AX88" i="2"/>
  <c r="AR88" i="2"/>
  <c r="AK88" i="2"/>
  <c r="H88" i="2"/>
  <c r="BA87" i="2"/>
  <c r="AT87" i="2"/>
  <c r="AM87" i="2"/>
  <c r="AF87" i="2"/>
  <c r="X87" i="2"/>
  <c r="J87" i="2"/>
  <c r="BC86" i="2"/>
  <c r="AV86" i="2"/>
  <c r="AP86" i="2"/>
  <c r="AI86" i="2"/>
  <c r="F86" i="2"/>
  <c r="AY85" i="2"/>
  <c r="AR85" i="2"/>
  <c r="AK85" i="2"/>
  <c r="AD85" i="2"/>
  <c r="V85" i="2"/>
  <c r="AY84" i="2"/>
  <c r="AQ84" i="2"/>
  <c r="AI84" i="2"/>
  <c r="AA84" i="2"/>
  <c r="S84" i="2"/>
  <c r="K84" i="2"/>
  <c r="C84" i="2"/>
  <c r="BA83" i="2"/>
  <c r="AS83" i="2"/>
  <c r="AK83" i="2"/>
  <c r="AC83" i="2"/>
  <c r="U83" i="2"/>
  <c r="M83" i="2"/>
  <c r="E83" i="2"/>
  <c r="BC82" i="2"/>
  <c r="AU82" i="2"/>
  <c r="AM82" i="2"/>
  <c r="AE82" i="2"/>
  <c r="W82" i="2"/>
  <c r="O82" i="2"/>
  <c r="G82" i="2"/>
  <c r="AW81" i="2"/>
  <c r="AO81" i="2"/>
  <c r="AG81" i="2"/>
  <c r="Y81" i="2"/>
  <c r="Q81" i="2"/>
  <c r="I81" i="2"/>
  <c r="AY80" i="2"/>
  <c r="AQ80" i="2"/>
  <c r="AI80" i="2"/>
  <c r="AA80" i="2"/>
  <c r="S80" i="2"/>
  <c r="K80" i="2"/>
  <c r="C80" i="2"/>
  <c r="BA79" i="2"/>
  <c r="AS79" i="2"/>
  <c r="AK79" i="2"/>
  <c r="AC79" i="2"/>
  <c r="U79" i="2"/>
  <c r="M79" i="2"/>
  <c r="AW78" i="2"/>
  <c r="AO78" i="2"/>
  <c r="AH78" i="2"/>
  <c r="Z78" i="2"/>
  <c r="S78" i="2"/>
  <c r="L78" i="2"/>
  <c r="BC77" i="2"/>
  <c r="AO77" i="2"/>
  <c r="AI77" i="2"/>
  <c r="AB77" i="2"/>
  <c r="T77" i="2"/>
  <c r="M77" i="2"/>
  <c r="E77" i="2"/>
  <c r="AV76" i="2"/>
  <c r="AO76" i="2"/>
  <c r="AH76" i="2"/>
  <c r="AA76" i="2"/>
  <c r="L76" i="2"/>
  <c r="D76" i="2"/>
  <c r="AV75" i="2"/>
  <c r="AN75" i="2"/>
  <c r="AF75" i="2"/>
  <c r="R75" i="2"/>
  <c r="BC74" i="2"/>
  <c r="AU74" i="2"/>
  <c r="AN74" i="2"/>
  <c r="AG74" i="2"/>
  <c r="R74" i="2"/>
  <c r="K74" i="2"/>
  <c r="C74" i="2"/>
  <c r="BA73" i="2"/>
  <c r="AT73" i="2"/>
  <c r="AM73" i="2"/>
  <c r="AE73" i="2"/>
  <c r="X73" i="2"/>
  <c r="Q73" i="2"/>
  <c r="J73" i="2"/>
  <c r="C73" i="2"/>
  <c r="BC72" i="2"/>
  <c r="AW72" i="2"/>
  <c r="AP72" i="2"/>
  <c r="AH72" i="2"/>
  <c r="T72" i="2"/>
  <c r="L72" i="2"/>
  <c r="E72" i="2"/>
  <c r="BD71" i="2"/>
  <c r="AW71" i="2"/>
  <c r="AQ71" i="2"/>
  <c r="AJ71" i="2"/>
  <c r="AC71" i="2"/>
  <c r="V71" i="2"/>
  <c r="N71" i="2"/>
  <c r="F71" i="2"/>
  <c r="AX70" i="2"/>
  <c r="AK70" i="2"/>
  <c r="V70" i="2"/>
  <c r="O70" i="2"/>
  <c r="H70" i="2"/>
  <c r="AG69" i="2"/>
  <c r="Z69" i="2"/>
  <c r="R69" i="2"/>
  <c r="J69" i="2"/>
  <c r="B69" i="2"/>
  <c r="AZ68" i="2"/>
  <c r="AL68" i="2"/>
  <c r="AE68" i="2"/>
  <c r="X68" i="2"/>
  <c r="P68" i="2"/>
  <c r="H68" i="2"/>
  <c r="AY67" i="2"/>
  <c r="AR67" i="2"/>
  <c r="AJ67" i="2"/>
  <c r="H67" i="2"/>
  <c r="BA66" i="2"/>
  <c r="AS66" i="2"/>
  <c r="AK66" i="2"/>
  <c r="AC66" i="2"/>
  <c r="U66" i="2"/>
  <c r="M66" i="2"/>
  <c r="E66" i="2"/>
  <c r="AW65" i="2"/>
  <c r="AO65" i="2"/>
  <c r="AG65" i="2"/>
  <c r="Y65" i="2"/>
  <c r="Q65" i="2"/>
  <c r="J65" i="2"/>
  <c r="C65" i="2"/>
  <c r="BB64" i="2"/>
  <c r="AT64" i="2"/>
  <c r="AL64" i="2"/>
  <c r="AD64" i="2"/>
  <c r="Q64" i="2"/>
  <c r="J64" i="2"/>
  <c r="BD63" i="2"/>
  <c r="AW63" i="2"/>
  <c r="AP63" i="2"/>
  <c r="AJ63" i="2"/>
  <c r="AB63" i="2"/>
  <c r="T63" i="2"/>
  <c r="M63" i="2"/>
  <c r="F63" i="2"/>
  <c r="AX62" i="2"/>
  <c r="AQ62" i="2"/>
  <c r="AD62" i="2"/>
  <c r="W62" i="2"/>
  <c r="P62" i="2"/>
  <c r="AT61" i="2"/>
  <c r="AN61" i="2"/>
  <c r="AG61" i="2"/>
  <c r="Z61" i="2"/>
  <c r="S61" i="2"/>
  <c r="K61" i="2"/>
  <c r="BD60" i="2"/>
  <c r="AW60" i="2"/>
  <c r="AO60" i="2"/>
  <c r="AI60" i="2"/>
  <c r="U60" i="2"/>
  <c r="G60" i="2"/>
  <c r="AQ59" i="2"/>
  <c r="AJ59" i="2"/>
  <c r="AB59" i="2"/>
  <c r="U59" i="2"/>
  <c r="N59" i="2"/>
  <c r="H59" i="2"/>
  <c r="AX58" i="2"/>
  <c r="AQ58" i="2"/>
  <c r="AC58" i="2"/>
  <c r="O58" i="2"/>
  <c r="H58" i="2"/>
  <c r="AX57" i="2"/>
  <c r="AQ57" i="2"/>
  <c r="AJ57" i="2"/>
  <c r="AC57" i="2"/>
  <c r="V57" i="2"/>
  <c r="H57" i="2"/>
  <c r="AZ56" i="2"/>
  <c r="AS56" i="2"/>
  <c r="AK56" i="2"/>
  <c r="AC56" i="2"/>
  <c r="V56" i="2"/>
  <c r="N56" i="2"/>
  <c r="AS55" i="2"/>
  <c r="AK55" i="2"/>
  <c r="V55" i="2"/>
  <c r="N55" i="2"/>
  <c r="H55" i="2"/>
  <c r="BA54" i="2"/>
  <c r="AS54" i="2"/>
  <c r="AK54" i="2"/>
  <c r="AD54" i="2"/>
  <c r="V54" i="2"/>
  <c r="O54" i="2"/>
  <c r="I54" i="2"/>
  <c r="B54" i="2"/>
  <c r="BB53" i="2"/>
  <c r="AU53" i="2"/>
  <c r="AM53" i="2"/>
  <c r="AF53" i="2"/>
  <c r="Y53" i="2"/>
  <c r="Q53" i="2"/>
  <c r="I53" i="2"/>
  <c r="C53" i="2"/>
  <c r="BB52" i="2"/>
  <c r="AT52" i="2"/>
  <c r="AG52" i="2"/>
  <c r="Z52" i="2"/>
  <c r="R52" i="2"/>
  <c r="C52" i="2"/>
  <c r="BB51" i="2"/>
  <c r="AT51" i="2"/>
  <c r="AF51" i="2"/>
  <c r="Y51" i="2"/>
  <c r="Q51" i="2"/>
  <c r="B51" i="2"/>
  <c r="AU50" i="2"/>
  <c r="AN50" i="2"/>
  <c r="AG50" i="2"/>
  <c r="Z50" i="2"/>
  <c r="T50" i="2"/>
  <c r="F50" i="2"/>
  <c r="AY49" i="2"/>
  <c r="AS49" i="2"/>
  <c r="B49" i="2"/>
  <c r="AB48" i="2"/>
  <c r="U48" i="2"/>
  <c r="N48" i="2"/>
  <c r="N47" i="2"/>
  <c r="Q44" i="2"/>
  <c r="H43" i="2"/>
  <c r="H42" i="2"/>
  <c r="V39" i="2"/>
  <c r="AZ38" i="2"/>
  <c r="T37" i="2"/>
  <c r="E35" i="2"/>
  <c r="AD33" i="2"/>
  <c r="B32" i="2"/>
  <c r="B17" i="2"/>
  <c r="B16" i="2"/>
  <c r="B4" i="2"/>
  <c r="N3" i="2"/>
  <c r="AG89" i="2"/>
  <c r="AC85" i="2"/>
  <c r="B84" i="2"/>
  <c r="B80" i="2"/>
  <c r="B74" i="2"/>
  <c r="AD73" i="2"/>
  <c r="W73" i="2"/>
  <c r="B73" i="2"/>
  <c r="AV72" i="2"/>
  <c r="AO72" i="2"/>
  <c r="S72" i="2"/>
  <c r="D72" i="2"/>
  <c r="AB71" i="2"/>
  <c r="AJ70" i="2"/>
  <c r="G70" i="2"/>
  <c r="AN69" i="2"/>
  <c r="AF69" i="2"/>
  <c r="AY68" i="2"/>
  <c r="AK68" i="2"/>
  <c r="AD68" i="2"/>
  <c r="AX67" i="2"/>
  <c r="AI67" i="2"/>
  <c r="AB67" i="2"/>
  <c r="U67" i="2"/>
  <c r="N67" i="2"/>
  <c r="L66" i="2"/>
  <c r="D66" i="2"/>
  <c r="BD65" i="2"/>
  <c r="AV65" i="2"/>
  <c r="AN65" i="2"/>
  <c r="AF65" i="2"/>
  <c r="X65" i="2"/>
  <c r="I65" i="2"/>
  <c r="B65" i="2"/>
  <c r="BA64" i="2"/>
  <c r="AS64" i="2"/>
  <c r="AK64" i="2"/>
  <c r="P64" i="2"/>
  <c r="BC63" i="2"/>
  <c r="AI63" i="2"/>
  <c r="AA63" i="2"/>
  <c r="S63" i="2"/>
  <c r="L63" i="2"/>
  <c r="E63" i="2"/>
  <c r="AW62" i="2"/>
  <c r="AC62" i="2"/>
  <c r="O62" i="2"/>
  <c r="H62" i="2"/>
  <c r="AF61" i="2"/>
  <c r="Y61" i="2"/>
  <c r="R61" i="2"/>
  <c r="BC60" i="2"/>
  <c r="AV60" i="2"/>
  <c r="AN60" i="2"/>
  <c r="AH60" i="2"/>
  <c r="AA60" i="2"/>
  <c r="T60" i="2"/>
  <c r="N60" i="2"/>
  <c r="F60" i="2"/>
  <c r="AI59" i="2"/>
  <c r="AA59" i="2"/>
  <c r="G59" i="2"/>
  <c r="AW58" i="2"/>
  <c r="AP58" i="2"/>
  <c r="AI58" i="2"/>
  <c r="AB58" i="2"/>
  <c r="U58" i="2"/>
  <c r="N58" i="2"/>
  <c r="G58" i="2"/>
  <c r="AW57" i="2"/>
  <c r="AP57" i="2"/>
  <c r="AI57" i="2"/>
  <c r="AB57" i="2"/>
  <c r="U57" i="2"/>
  <c r="G57" i="2"/>
  <c r="AY56" i="2"/>
  <c r="AR56" i="2"/>
  <c r="AJ56" i="2"/>
  <c r="AB56" i="2"/>
  <c r="U56" i="2"/>
  <c r="G56" i="2"/>
  <c r="AZ55" i="2"/>
  <c r="AR55" i="2"/>
  <c r="AJ55" i="2"/>
  <c r="AC55" i="2"/>
  <c r="U55" i="2"/>
  <c r="AZ54" i="2"/>
  <c r="AR54" i="2"/>
  <c r="AJ54" i="2"/>
  <c r="AC54" i="2"/>
  <c r="H54" i="2"/>
  <c r="AT53" i="2"/>
  <c r="AL53" i="2"/>
  <c r="P53" i="2"/>
  <c r="B53" i="2"/>
  <c r="BA52" i="2"/>
  <c r="AF52" i="2"/>
  <c r="Q52" i="2"/>
  <c r="B52" i="2"/>
  <c r="AS51" i="2"/>
  <c r="AE51" i="2"/>
  <c r="P51" i="2"/>
  <c r="BB50" i="2"/>
  <c r="AT50" i="2"/>
  <c r="AM50" i="2"/>
  <c r="Y50" i="2"/>
  <c r="S50" i="2"/>
  <c r="L50" i="2"/>
  <c r="AL49" i="2"/>
  <c r="AE49" i="2"/>
  <c r="I49" i="2"/>
  <c r="BB48" i="2"/>
  <c r="AI48" i="2"/>
  <c r="AA48" i="2"/>
  <c r="M48" i="2"/>
  <c r="F48" i="2"/>
  <c r="AP47" i="2"/>
  <c r="AI47" i="2"/>
  <c r="U47" i="2"/>
  <c r="G47" i="2"/>
  <c r="AJ46" i="2"/>
  <c r="U46" i="2"/>
  <c r="N46" i="2"/>
  <c r="T45" i="2"/>
  <c r="W38" i="2"/>
  <c r="AQ36" i="2"/>
  <c r="K35" i="2"/>
  <c r="AZ20" i="2"/>
  <c r="P19" i="2"/>
  <c r="U17" i="2"/>
  <c r="AB8" i="2"/>
  <c r="B76" i="2"/>
  <c r="B75" i="2"/>
  <c r="AJ64" i="2"/>
  <c r="O64" i="2"/>
  <c r="AV62" i="2"/>
  <c r="N62" i="2"/>
  <c r="G62" i="2"/>
  <c r="AY61" i="2"/>
  <c r="BB60" i="2"/>
  <c r="E60" i="2"/>
  <c r="BD59" i="2"/>
  <c r="AW59" i="2"/>
  <c r="AH59" i="2"/>
  <c r="BD58" i="2"/>
  <c r="AV58" i="2"/>
  <c r="AH58" i="2"/>
  <c r="M58" i="2"/>
  <c r="BD57" i="2"/>
  <c r="AA57" i="2"/>
  <c r="AI56" i="2"/>
  <c r="T56" i="2"/>
  <c r="AI55" i="2"/>
  <c r="AQ54" i="2"/>
  <c r="AI54" i="2"/>
  <c r="AB54" i="2"/>
  <c r="G54" i="2"/>
  <c r="AS53" i="2"/>
  <c r="W53" i="2"/>
  <c r="AZ52" i="2"/>
  <c r="AE52" i="2"/>
  <c r="X52" i="2"/>
  <c r="P52" i="2"/>
  <c r="I52" i="2"/>
  <c r="AZ51" i="2"/>
  <c r="AD51" i="2"/>
  <c r="W51" i="2"/>
  <c r="O51" i="2"/>
  <c r="BA50" i="2"/>
  <c r="AX49" i="2"/>
  <c r="AQ49" i="2"/>
  <c r="BA48" i="2"/>
  <c r="AH48" i="2"/>
  <c r="BD47" i="2"/>
  <c r="AW47" i="2"/>
  <c r="AO47" i="2"/>
  <c r="AH47" i="2"/>
  <c r="AB47" i="2"/>
  <c r="T47" i="2"/>
  <c r="AI46" i="2"/>
  <c r="AB46" i="2"/>
  <c r="AM44" i="2"/>
  <c r="D20" i="2"/>
  <c r="AI17" i="2"/>
  <c r="P15" i="2"/>
  <c r="AZ45" i="2"/>
  <c r="AT45" i="2"/>
  <c r="S45" i="2"/>
  <c r="AY44" i="2"/>
  <c r="AQ44" i="2"/>
  <c r="AD44" i="2"/>
  <c r="N42" i="2"/>
  <c r="Z41" i="2"/>
  <c r="S41" i="2"/>
  <c r="H40" i="2"/>
  <c r="AZ39" i="2"/>
  <c r="AS39" i="2"/>
  <c r="R39" i="2"/>
  <c r="K39" i="2"/>
  <c r="AM37" i="2"/>
  <c r="Z37" i="2"/>
  <c r="G37" i="2"/>
  <c r="P36" i="2"/>
  <c r="Q35" i="2"/>
  <c r="AI34" i="2"/>
  <c r="H34" i="2"/>
  <c r="AU33" i="2"/>
  <c r="AL33" i="2"/>
  <c r="AO27" i="2"/>
  <c r="AV26" i="2"/>
  <c r="AA26" i="2"/>
  <c r="T26" i="2"/>
  <c r="AQ25" i="2"/>
  <c r="Y25" i="2"/>
  <c r="R25" i="2"/>
  <c r="AU23" i="2"/>
  <c r="L23" i="2"/>
  <c r="AX22" i="2"/>
  <c r="AD22" i="2"/>
  <c r="W22" i="2"/>
  <c r="Z21" i="2"/>
  <c r="S19" i="2"/>
  <c r="AZ18" i="2"/>
  <c r="AM18" i="2"/>
  <c r="AF18" i="2"/>
  <c r="Z18" i="2"/>
  <c r="S18" i="2"/>
  <c r="L18" i="2"/>
  <c r="AQ17" i="2"/>
  <c r="D17" i="2"/>
  <c r="AX15" i="2"/>
  <c r="C15" i="2"/>
  <c r="AE14" i="2"/>
  <c r="B14" i="2"/>
  <c r="B11" i="2"/>
  <c r="L8" i="2"/>
  <c r="AA7" i="2"/>
  <c r="AT6" i="2"/>
  <c r="AL45" i="2"/>
  <c r="AF45" i="2"/>
  <c r="R45" i="2"/>
  <c r="L45" i="2"/>
  <c r="AX44" i="2"/>
  <c r="AJ44" i="2"/>
  <c r="AC44" i="2"/>
  <c r="G44" i="2"/>
  <c r="AZ43" i="2"/>
  <c r="AS43" i="2"/>
  <c r="AL43" i="2"/>
  <c r="X43" i="2"/>
  <c r="Q43" i="2"/>
  <c r="C43" i="2"/>
  <c r="BC42" i="2"/>
  <c r="AH42" i="2"/>
  <c r="AA42" i="2"/>
  <c r="T42" i="2"/>
  <c r="BA41" i="2"/>
  <c r="AT41" i="2"/>
  <c r="AM41" i="2"/>
  <c r="L41" i="2"/>
  <c r="E41" i="2"/>
  <c r="G40" i="2"/>
  <c r="AR39" i="2"/>
  <c r="AL39" i="2"/>
  <c r="X39" i="2"/>
  <c r="Q39" i="2"/>
  <c r="D39" i="2"/>
  <c r="BD38" i="2"/>
  <c r="AL38" i="2"/>
  <c r="AF38" i="2"/>
  <c r="Y38" i="2"/>
  <c r="AY37" i="2"/>
  <c r="AS37" i="2"/>
  <c r="AF37" i="2"/>
  <c r="Y37" i="2"/>
  <c r="F37" i="2"/>
  <c r="BA36" i="2"/>
  <c r="AC36" i="2"/>
  <c r="V36" i="2"/>
  <c r="B36" i="2"/>
  <c r="AL35" i="2"/>
  <c r="X35" i="2"/>
  <c r="P35" i="2"/>
  <c r="J35" i="2"/>
  <c r="AY34" i="2"/>
  <c r="AN34" i="2"/>
  <c r="AA34" i="2"/>
  <c r="U34" i="2"/>
  <c r="N34" i="2"/>
  <c r="G34" i="2"/>
  <c r="AF29" i="2"/>
  <c r="B29" i="2"/>
  <c r="AL28" i="2"/>
  <c r="AE28" i="2"/>
  <c r="BB27" i="2"/>
  <c r="AU27" i="2"/>
  <c r="AN27" i="2"/>
  <c r="B27" i="2"/>
  <c r="BB26" i="2"/>
  <c r="AU26" i="2"/>
  <c r="AN26" i="2"/>
  <c r="Z26" i="2"/>
  <c r="M26" i="2"/>
  <c r="X25" i="2"/>
  <c r="K25" i="2"/>
  <c r="E25" i="2"/>
  <c r="AX24" i="2"/>
  <c r="AB24" i="2"/>
  <c r="U24" i="2"/>
  <c r="H24" i="2"/>
  <c r="BB23" i="2"/>
  <c r="AN23" i="2"/>
  <c r="AG23" i="2"/>
  <c r="K23" i="2"/>
  <c r="AQ22" i="2"/>
  <c r="AJ22" i="2"/>
  <c r="AC22" i="2"/>
  <c r="V22" i="2"/>
  <c r="O22" i="2"/>
  <c r="H22" i="2"/>
  <c r="B22" i="2"/>
  <c r="BB21" i="2"/>
  <c r="AF21" i="2"/>
  <c r="Y21" i="2"/>
  <c r="R21" i="2"/>
  <c r="BD20" i="2"/>
  <c r="K20" i="2"/>
  <c r="AO19" i="2"/>
  <c r="L19" i="2"/>
  <c r="F19" i="2"/>
  <c r="AS18" i="2"/>
  <c r="Y18" i="2"/>
  <c r="R18" i="2"/>
  <c r="K18" i="2"/>
  <c r="D18" i="2"/>
  <c r="BD17" i="2"/>
  <c r="AP16" i="2"/>
  <c r="X16" i="2"/>
  <c r="S16" i="2"/>
  <c r="AQ15" i="2"/>
  <c r="V15" i="2"/>
  <c r="B15" i="2"/>
  <c r="W14" i="2"/>
  <c r="AV12" i="2"/>
  <c r="H11" i="2"/>
  <c r="AL10" i="2"/>
  <c r="AX9" i="2"/>
  <c r="AI9" i="2"/>
  <c r="E9" i="2"/>
  <c r="AW8" i="2"/>
  <c r="K8" i="2"/>
  <c r="AH3" i="2"/>
  <c r="L3" i="2"/>
  <c r="E3" i="2"/>
  <c r="AA46" i="2"/>
  <c r="M46" i="2"/>
  <c r="G46" i="2"/>
  <c r="AX45" i="2"/>
  <c r="AR45" i="2"/>
  <c r="AE45" i="2"/>
  <c r="K45" i="2"/>
  <c r="E45" i="2"/>
  <c r="BD44" i="2"/>
  <c r="AW44" i="2"/>
  <c r="AO44" i="2"/>
  <c r="AI44" i="2"/>
  <c r="AB44" i="2"/>
  <c r="U44" i="2"/>
  <c r="N44" i="2"/>
  <c r="F44" i="2"/>
  <c r="AR43" i="2"/>
  <c r="AK43" i="2"/>
  <c r="AD43" i="2"/>
  <c r="W43" i="2"/>
  <c r="P43" i="2"/>
  <c r="I43" i="2"/>
  <c r="B43" i="2"/>
  <c r="BB42" i="2"/>
  <c r="AV42" i="2"/>
  <c r="AO42" i="2"/>
  <c r="AG42" i="2"/>
  <c r="Z42" i="2"/>
  <c r="S42" i="2"/>
  <c r="F42" i="2"/>
  <c r="AZ41" i="2"/>
  <c r="AL41" i="2"/>
  <c r="AF41" i="2"/>
  <c r="Q41" i="2"/>
  <c r="K41" i="2"/>
  <c r="D41" i="2"/>
  <c r="AX40" i="2"/>
  <c r="AR40" i="2"/>
  <c r="AJ40" i="2"/>
  <c r="AC40" i="2"/>
  <c r="U40" i="2"/>
  <c r="N40" i="2"/>
  <c r="F40" i="2"/>
  <c r="AY39" i="2"/>
  <c r="AQ39" i="2"/>
  <c r="AK39" i="2"/>
  <c r="W39" i="2"/>
  <c r="C39" i="2"/>
  <c r="BC38" i="2"/>
  <c r="AE38" i="2"/>
  <c r="X38" i="2"/>
  <c r="R38" i="2"/>
  <c r="D38" i="2"/>
  <c r="AX37" i="2"/>
  <c r="AE37" i="2"/>
  <c r="AZ36" i="2"/>
  <c r="AI36" i="2"/>
  <c r="AB36" i="2"/>
  <c r="U36" i="2"/>
  <c r="O36" i="2"/>
  <c r="H36" i="2"/>
  <c r="AZ35" i="2"/>
  <c r="AS35" i="2"/>
  <c r="AK35" i="2"/>
  <c r="W35" i="2"/>
  <c r="O35" i="2"/>
  <c r="AH34" i="2"/>
  <c r="T34" i="2"/>
  <c r="M34" i="2"/>
  <c r="BC33" i="2"/>
  <c r="AT33" i="2"/>
  <c r="AK33" i="2"/>
  <c r="AE29" i="2"/>
  <c r="W29" i="2"/>
  <c r="P29" i="2"/>
  <c r="H29" i="2"/>
  <c r="AZ28" i="2"/>
  <c r="AS28" i="2"/>
  <c r="AD28" i="2"/>
  <c r="X28" i="2"/>
  <c r="I28" i="2"/>
  <c r="B28" i="2"/>
  <c r="BA27" i="2"/>
  <c r="AT27" i="2"/>
  <c r="AM27" i="2"/>
  <c r="AF27" i="2"/>
  <c r="BA26" i="2"/>
  <c r="AM26" i="2"/>
  <c r="AG26" i="2"/>
  <c r="S26" i="2"/>
  <c r="L26" i="2"/>
  <c r="E26" i="2"/>
  <c r="AW25" i="2"/>
  <c r="AP25" i="2"/>
  <c r="J25" i="2"/>
  <c r="D25" i="2"/>
  <c r="BD24" i="2"/>
  <c r="AW24" i="2"/>
  <c r="AP24" i="2"/>
  <c r="AI24" i="2"/>
  <c r="AA24" i="2"/>
  <c r="G24" i="2"/>
  <c r="BA23" i="2"/>
  <c r="AT23" i="2"/>
  <c r="AM23" i="2"/>
  <c r="AF23" i="2"/>
  <c r="Y23" i="2"/>
  <c r="R23" i="2"/>
  <c r="D23" i="2"/>
  <c r="BD22" i="2"/>
  <c r="AW22" i="2"/>
  <c r="AP22" i="2"/>
  <c r="AI22" i="2"/>
  <c r="AB22" i="2"/>
  <c r="U22" i="2"/>
  <c r="G22" i="2"/>
  <c r="BA21" i="2"/>
  <c r="AT21" i="2"/>
  <c r="AM21" i="2"/>
  <c r="AE21" i="2"/>
  <c r="X21" i="2"/>
  <c r="Q21" i="2"/>
  <c r="J21" i="2"/>
  <c r="C21" i="2"/>
  <c r="BC20" i="2"/>
  <c r="AO20" i="2"/>
  <c r="R20" i="2"/>
  <c r="J20" i="2"/>
  <c r="BC19" i="2"/>
  <c r="AU19" i="2"/>
  <c r="AN19" i="2"/>
  <c r="AF19" i="2"/>
  <c r="Y19" i="2"/>
  <c r="E19" i="2"/>
  <c r="AR18" i="2"/>
  <c r="AL18" i="2"/>
  <c r="AE18" i="2"/>
  <c r="X18" i="2"/>
  <c r="Q18" i="2"/>
  <c r="J18" i="2"/>
  <c r="C18" i="2"/>
  <c r="BC17" i="2"/>
  <c r="AB17" i="2"/>
  <c r="C17" i="2"/>
  <c r="W16" i="2"/>
  <c r="AW15" i="2"/>
  <c r="AP15" i="2"/>
  <c r="AI15" i="2"/>
  <c r="AB15" i="2"/>
  <c r="H15" i="2"/>
  <c r="AK14" i="2"/>
  <c r="V14" i="2"/>
  <c r="O14" i="2"/>
  <c r="H14" i="2"/>
  <c r="AY13" i="2"/>
  <c r="L13" i="2"/>
  <c r="AU12" i="2"/>
  <c r="AM12" i="2"/>
  <c r="P12" i="2"/>
  <c r="B12" i="2"/>
  <c r="AL11" i="2"/>
  <c r="AD11" i="2"/>
  <c r="O11" i="2"/>
  <c r="G11" i="2"/>
  <c r="AZ10" i="2"/>
  <c r="AK10" i="2"/>
  <c r="AC10" i="2"/>
  <c r="F10" i="2"/>
  <c r="AW9" i="2"/>
  <c r="AH9" i="2"/>
  <c r="AA9" i="2"/>
  <c r="S9" i="2"/>
  <c r="L9" i="2"/>
  <c r="D9" i="2"/>
  <c r="AV8" i="2"/>
  <c r="AN8" i="2"/>
  <c r="Y8" i="2"/>
  <c r="Q8" i="2"/>
  <c r="Y7" i="2"/>
  <c r="Q7" i="2"/>
  <c r="B7" i="2"/>
  <c r="AR6" i="2"/>
  <c r="AJ6" i="2"/>
  <c r="BC5" i="2"/>
  <c r="AN5" i="2"/>
  <c r="Y5" i="2"/>
  <c r="Q5" i="2"/>
  <c r="J5" i="2"/>
  <c r="BA4" i="2"/>
  <c r="AD4" i="2"/>
  <c r="V4" i="2"/>
  <c r="AO3" i="2"/>
  <c r="S3" i="2"/>
  <c r="K3" i="2"/>
  <c r="D3" i="2"/>
  <c r="AH49" i="2"/>
  <c r="AA49" i="2"/>
  <c r="T49" i="2"/>
  <c r="L49" i="2"/>
  <c r="D49" i="2"/>
  <c r="AN48" i="2"/>
  <c r="AG48" i="2"/>
  <c r="T48" i="2"/>
  <c r="G48" i="2"/>
  <c r="AA47" i="2"/>
  <c r="S47" i="2"/>
  <c r="M47" i="2"/>
  <c r="AN46" i="2"/>
  <c r="AH46" i="2"/>
  <c r="Z46" i="2"/>
  <c r="T46" i="2"/>
  <c r="F46" i="2"/>
  <c r="AK45" i="2"/>
  <c r="AD45" i="2"/>
  <c r="Q45" i="2"/>
  <c r="J45" i="2"/>
  <c r="D45" i="2"/>
  <c r="BC44" i="2"/>
  <c r="AV44" i="2"/>
  <c r="T44" i="2"/>
  <c r="M44" i="2"/>
  <c r="AY43" i="2"/>
  <c r="AQ43" i="2"/>
  <c r="AJ43" i="2"/>
  <c r="AC43" i="2"/>
  <c r="V43" i="2"/>
  <c r="O43" i="2"/>
  <c r="AU42" i="2"/>
  <c r="AN42" i="2"/>
  <c r="AF42" i="2"/>
  <c r="R42" i="2"/>
  <c r="L42" i="2"/>
  <c r="E42" i="2"/>
  <c r="AY41" i="2"/>
  <c r="AS41" i="2"/>
  <c r="AK41" i="2"/>
  <c r="AE41" i="2"/>
  <c r="X41" i="2"/>
  <c r="C41" i="2"/>
  <c r="BD40" i="2"/>
  <c r="AQ40" i="2"/>
  <c r="AB40" i="2"/>
  <c r="T40" i="2"/>
  <c r="M40" i="2"/>
  <c r="E40" i="2"/>
  <c r="AX39" i="2"/>
  <c r="AJ39" i="2"/>
  <c r="AD39" i="2"/>
  <c r="I39" i="2"/>
  <c r="B39" i="2"/>
  <c r="AD38" i="2"/>
  <c r="Q38" i="2"/>
  <c r="J38" i="2"/>
  <c r="C38" i="2"/>
  <c r="AQ37" i="2"/>
  <c r="AK37" i="2"/>
  <c r="AD37" i="2"/>
  <c r="K37" i="2"/>
  <c r="AH36" i="2"/>
  <c r="AA36" i="2"/>
  <c r="T36" i="2"/>
  <c r="N36" i="2"/>
  <c r="AR35" i="2"/>
  <c r="AJ35" i="2"/>
  <c r="AD35" i="2"/>
  <c r="V35" i="2"/>
  <c r="N35" i="2"/>
  <c r="AR34" i="2"/>
  <c r="AG34" i="2"/>
  <c r="S34" i="2"/>
  <c r="L34" i="2"/>
  <c r="E34" i="2"/>
  <c r="V33" i="2"/>
  <c r="N33" i="2"/>
  <c r="F33" i="2"/>
  <c r="BD32" i="2"/>
  <c r="AV32" i="2"/>
  <c r="AN32" i="2"/>
  <c r="AF32" i="2"/>
  <c r="X32" i="2"/>
  <c r="P32" i="2"/>
  <c r="H32" i="2"/>
  <c r="AX31" i="2"/>
  <c r="AP31" i="2"/>
  <c r="AH31" i="2"/>
  <c r="Z31" i="2"/>
  <c r="R31" i="2"/>
  <c r="J31" i="2"/>
  <c r="B31" i="2"/>
  <c r="AZ30" i="2"/>
  <c r="AR30" i="2"/>
  <c r="AJ30" i="2"/>
  <c r="AB30" i="2"/>
  <c r="T30" i="2"/>
  <c r="L30" i="2"/>
  <c r="D30" i="2"/>
  <c r="BB29" i="2"/>
  <c r="AT29" i="2"/>
  <c r="AL29" i="2"/>
  <c r="AD29" i="2"/>
  <c r="V29" i="2"/>
  <c r="O29" i="2"/>
  <c r="G29" i="2"/>
  <c r="AY28" i="2"/>
  <c r="AR28" i="2"/>
  <c r="AJ28" i="2"/>
  <c r="W28" i="2"/>
  <c r="P28" i="2"/>
  <c r="H28" i="2"/>
  <c r="AS27" i="2"/>
  <c r="AE27" i="2"/>
  <c r="X27" i="2"/>
  <c r="P27" i="2"/>
  <c r="H27" i="2"/>
  <c r="AS26" i="2"/>
  <c r="AL26" i="2"/>
  <c r="AF26" i="2"/>
  <c r="X26" i="2"/>
  <c r="BD25" i="2"/>
  <c r="AV25" i="2"/>
  <c r="AO25" i="2"/>
  <c r="V25" i="2"/>
  <c r="P25" i="2"/>
  <c r="I25" i="2"/>
  <c r="C25" i="2"/>
  <c r="BC24" i="2"/>
  <c r="AV24" i="2"/>
  <c r="AH24" i="2"/>
  <c r="Z24" i="2"/>
  <c r="S24" i="2"/>
  <c r="AZ23" i="2"/>
  <c r="Q23" i="2"/>
  <c r="I23" i="2"/>
  <c r="C23" i="2"/>
  <c r="BC22" i="2"/>
  <c r="T22" i="2"/>
  <c r="M22" i="2"/>
  <c r="AZ21" i="2"/>
  <c r="AS21" i="2"/>
  <c r="AL21" i="2"/>
  <c r="P21" i="2"/>
  <c r="B21" i="2"/>
  <c r="BB20" i="2"/>
  <c r="AV20" i="2"/>
  <c r="AG20" i="2"/>
  <c r="Y20" i="2"/>
  <c r="Q20" i="2"/>
  <c r="C20" i="2"/>
  <c r="BB19" i="2"/>
  <c r="AT19" i="2"/>
  <c r="AM19" i="2"/>
  <c r="AE19" i="2"/>
  <c r="X19" i="2"/>
  <c r="AX18" i="2"/>
  <c r="AQ18" i="2"/>
  <c r="AK18" i="2"/>
  <c r="AD18" i="2"/>
  <c r="P18" i="2"/>
  <c r="I18" i="2"/>
  <c r="B18" i="2"/>
  <c r="AV17" i="2"/>
  <c r="AO17" i="2"/>
  <c r="AH17" i="2"/>
  <c r="AA17" i="2"/>
  <c r="Q16" i="2"/>
  <c r="AV15" i="2"/>
  <c r="AH15" i="2"/>
  <c r="AA15" i="2"/>
  <c r="T15" i="2"/>
  <c r="AZ14" i="2"/>
  <c r="AR14" i="2"/>
  <c r="AJ14" i="2"/>
  <c r="AC14" i="2"/>
  <c r="U14" i="2"/>
  <c r="G14" i="2"/>
  <c r="AX13" i="2"/>
  <c r="AQ13" i="2"/>
  <c r="AI13" i="2"/>
  <c r="AA13" i="2"/>
  <c r="S13" i="2"/>
  <c r="K13" i="2"/>
  <c r="D13" i="2"/>
  <c r="BB12" i="2"/>
  <c r="AT12" i="2"/>
  <c r="AL12" i="2"/>
  <c r="AE12" i="2"/>
  <c r="W12" i="2"/>
  <c r="O12" i="2"/>
  <c r="H12" i="2"/>
  <c r="BA11" i="2"/>
  <c r="AS11" i="2"/>
  <c r="AK11" i="2"/>
  <c r="AC11" i="2"/>
  <c r="V11" i="2"/>
  <c r="N11" i="2"/>
  <c r="AY10" i="2"/>
  <c r="AR10" i="2"/>
  <c r="AJ10" i="2"/>
  <c r="AB10" i="2"/>
  <c r="U10" i="2"/>
  <c r="M10" i="2"/>
  <c r="E10" i="2"/>
  <c r="BD9" i="2"/>
  <c r="AV9" i="2"/>
  <c r="AO9" i="2"/>
  <c r="AG9" i="2"/>
  <c r="Z9" i="2"/>
  <c r="K9" i="2"/>
  <c r="BC8" i="2"/>
  <c r="AU8" i="2"/>
  <c r="AM8" i="2"/>
  <c r="AF8" i="2"/>
  <c r="X8" i="2"/>
  <c r="I8" i="2"/>
  <c r="C8" i="2"/>
  <c r="BD7" i="2"/>
  <c r="AV7" i="2"/>
  <c r="AN7" i="2"/>
  <c r="AF7" i="2"/>
  <c r="X7" i="2"/>
  <c r="P7" i="2"/>
  <c r="I7" i="2"/>
  <c r="AY6" i="2"/>
  <c r="AQ6" i="2"/>
  <c r="AI6" i="2"/>
  <c r="AB6" i="2"/>
  <c r="T6" i="2"/>
  <c r="L6" i="2"/>
  <c r="D6" i="2"/>
  <c r="BB5" i="2"/>
  <c r="AU5" i="2"/>
  <c r="AM5" i="2"/>
  <c r="AF5" i="2"/>
  <c r="X5" i="2"/>
  <c r="I5" i="2"/>
  <c r="B5" i="2"/>
  <c r="AZ4" i="2"/>
  <c r="AS4" i="2"/>
  <c r="AK4" i="2"/>
  <c r="AC4" i="2"/>
  <c r="U4" i="2"/>
  <c r="N4" i="2"/>
  <c r="F4" i="2"/>
  <c r="BD3" i="2"/>
  <c r="AV3" i="2"/>
  <c r="AN3" i="2"/>
  <c r="AG3" i="2"/>
  <c r="Z3" i="2"/>
  <c r="R3" i="2"/>
  <c r="L47" i="2"/>
  <c r="AM46" i="2"/>
  <c r="AG46" i="2"/>
  <c r="Y46" i="2"/>
  <c r="S46" i="2"/>
  <c r="E46" i="2"/>
  <c r="BD45" i="2"/>
  <c r="AJ45" i="2"/>
  <c r="C45" i="2"/>
  <c r="BB44" i="2"/>
  <c r="AU44" i="2"/>
  <c r="AN44" i="2"/>
  <c r="S44" i="2"/>
  <c r="L44" i="2"/>
  <c r="AX43" i="2"/>
  <c r="AP43" i="2"/>
  <c r="AI43" i="2"/>
  <c r="AB43" i="2"/>
  <c r="U43" i="2"/>
  <c r="N43" i="2"/>
  <c r="BA42" i="2"/>
  <c r="AT42" i="2"/>
  <c r="AM42" i="2"/>
  <c r="AE42" i="2"/>
  <c r="K42" i="2"/>
  <c r="AX41" i="2"/>
  <c r="AR41" i="2"/>
  <c r="AD41" i="2"/>
  <c r="W41" i="2"/>
  <c r="AP40" i="2"/>
  <c r="AI40" i="2"/>
  <c r="AA40" i="2"/>
  <c r="S40" i="2"/>
  <c r="L40" i="2"/>
  <c r="D40" i="2"/>
  <c r="BD39" i="2"/>
  <c r="AW39" i="2"/>
  <c r="AI39" i="2"/>
  <c r="AC39" i="2"/>
  <c r="O39" i="2"/>
  <c r="H39" i="2"/>
  <c r="AJ38" i="2"/>
  <c r="P38" i="2"/>
  <c r="I38" i="2"/>
  <c r="B38" i="2"/>
  <c r="AJ37" i="2"/>
  <c r="AC37" i="2"/>
  <c r="AY36" i="2"/>
  <c r="AG36" i="2"/>
  <c r="S36" i="2"/>
  <c r="M36" i="2"/>
  <c r="AY35" i="2"/>
  <c r="AQ35" i="2"/>
  <c r="AI35" i="2"/>
  <c r="AC35" i="2"/>
  <c r="U35" i="2"/>
  <c r="AL34" i="2"/>
  <c r="AF34" i="2"/>
  <c r="R34" i="2"/>
  <c r="K34" i="2"/>
  <c r="D34" i="2"/>
  <c r="BB33" i="2"/>
  <c r="AS33" i="2"/>
  <c r="AJ33" i="2"/>
  <c r="U33" i="2"/>
  <c r="M33" i="2"/>
  <c r="E33" i="2"/>
  <c r="BC32" i="2"/>
  <c r="AU32" i="2"/>
  <c r="AM32" i="2"/>
  <c r="AE32" i="2"/>
  <c r="W32" i="2"/>
  <c r="O32" i="2"/>
  <c r="G32" i="2"/>
  <c r="AW31" i="2"/>
  <c r="AO31" i="2"/>
  <c r="AG31" i="2"/>
  <c r="Y31" i="2"/>
  <c r="Q31" i="2"/>
  <c r="I31" i="2"/>
  <c r="AY30" i="2"/>
  <c r="AQ30" i="2"/>
  <c r="AI30" i="2"/>
  <c r="AA30" i="2"/>
  <c r="S30" i="2"/>
  <c r="K30" i="2"/>
  <c r="C30" i="2"/>
  <c r="BA29" i="2"/>
  <c r="AS29" i="2"/>
  <c r="AK29" i="2"/>
  <c r="AC29" i="2"/>
  <c r="U29" i="2"/>
  <c r="N29" i="2"/>
  <c r="F29" i="2"/>
  <c r="AX28" i="2"/>
  <c r="AQ28" i="2"/>
  <c r="AC28" i="2"/>
  <c r="V28" i="2"/>
  <c r="O28" i="2"/>
  <c r="G28" i="2"/>
  <c r="AR27" i="2"/>
  <c r="W27" i="2"/>
  <c r="O27" i="2"/>
  <c r="G27" i="2"/>
  <c r="AK26" i="2"/>
  <c r="AE26" i="2"/>
  <c r="W26" i="2"/>
  <c r="R26" i="2"/>
  <c r="D26" i="2"/>
  <c r="BC25" i="2"/>
  <c r="AU25" i="2"/>
  <c r="AN25" i="2"/>
  <c r="H25" i="2"/>
  <c r="BB24" i="2"/>
  <c r="AU24" i="2"/>
  <c r="AG24" i="2"/>
  <c r="Y24" i="2"/>
  <c r="F24" i="2"/>
  <c r="AY23" i="2"/>
  <c r="P23" i="2"/>
  <c r="B23" i="2"/>
  <c r="BB22" i="2"/>
  <c r="S22" i="2"/>
  <c r="AY21" i="2"/>
  <c r="O21" i="2"/>
  <c r="BA20" i="2"/>
  <c r="AF20" i="2"/>
  <c r="X20" i="2"/>
  <c r="P20" i="2"/>
  <c r="B20" i="2"/>
  <c r="W19" i="2"/>
  <c r="J19" i="2"/>
  <c r="BD18" i="2"/>
  <c r="AJ18" i="2"/>
  <c r="AC18" i="2"/>
  <c r="O18" i="2"/>
  <c r="AU17" i="2"/>
  <c r="AN17" i="2"/>
  <c r="AG17" i="2"/>
  <c r="BA15" i="2"/>
  <c r="AU15" i="2"/>
  <c r="AG15" i="2"/>
  <c r="Z15" i="2"/>
  <c r="S15" i="2"/>
  <c r="AY14" i="2"/>
  <c r="AQ14" i="2"/>
  <c r="T14" i="2"/>
  <c r="AP13" i="2"/>
  <c r="AH13" i="2"/>
  <c r="Z13" i="2"/>
  <c r="R13" i="2"/>
  <c r="C13" i="2"/>
  <c r="BA12" i="2"/>
  <c r="AD12" i="2"/>
  <c r="V12" i="2"/>
  <c r="N12" i="2"/>
  <c r="AZ11" i="2"/>
  <c r="AR11" i="2"/>
  <c r="U11" i="2"/>
  <c r="AQ10" i="2"/>
  <c r="T10" i="2"/>
  <c r="L10" i="2"/>
  <c r="BB8" i="2"/>
  <c r="AE8" i="2"/>
  <c r="BC7" i="2"/>
  <c r="AU7" i="2"/>
  <c r="AM7" i="2"/>
  <c r="AE7" i="2"/>
  <c r="W7" i="2"/>
  <c r="H7" i="2"/>
  <c r="AX6" i="2"/>
  <c r="AP6" i="2"/>
  <c r="AA6" i="2"/>
  <c r="S6" i="2"/>
  <c r="K6" i="2"/>
  <c r="C6" i="2"/>
  <c r="BA5" i="2"/>
  <c r="AT5" i="2"/>
  <c r="AL5" i="2"/>
  <c r="AE5" i="2"/>
  <c r="W5" i="2"/>
  <c r="H5" i="2"/>
  <c r="AR4" i="2"/>
  <c r="AJ4" i="2"/>
  <c r="AB4" i="2"/>
  <c r="T4" i="2"/>
  <c r="M4" i="2"/>
  <c r="E4" i="2"/>
  <c r="BC3" i="2"/>
  <c r="AU3" i="2"/>
  <c r="Y3" i="2"/>
  <c r="AF49" i="2"/>
  <c r="Y49" i="2"/>
  <c r="R49" i="2"/>
  <c r="J49" i="2"/>
  <c r="BC48" i="2"/>
  <c r="E48" i="2"/>
  <c r="AZ47" i="2"/>
  <c r="AS47" i="2"/>
  <c r="AF47" i="2"/>
  <c r="Q47" i="2"/>
  <c r="AZ46" i="2"/>
  <c r="AT46" i="2"/>
  <c r="AL46" i="2"/>
  <c r="AF46" i="2"/>
  <c r="R46" i="2"/>
  <c r="K46" i="2"/>
  <c r="D46" i="2"/>
  <c r="BC45" i="2"/>
  <c r="AV45" i="2"/>
  <c r="AP45" i="2"/>
  <c r="AI45" i="2"/>
  <c r="AB45" i="2"/>
  <c r="U45" i="2"/>
  <c r="B45" i="2"/>
  <c r="AT44" i="2"/>
  <c r="AG44" i="2"/>
  <c r="Z44" i="2"/>
  <c r="K44" i="2"/>
  <c r="D44" i="2"/>
  <c r="BD43" i="2"/>
  <c r="AW43" i="2"/>
  <c r="AO43" i="2"/>
  <c r="T43" i="2"/>
  <c r="M43" i="2"/>
  <c r="G43" i="2"/>
  <c r="AS42" i="2"/>
  <c r="AL42" i="2"/>
  <c r="X42" i="2"/>
  <c r="P42" i="2"/>
  <c r="J42" i="2"/>
  <c r="C42" i="2"/>
  <c r="AI41" i="2"/>
  <c r="AC41" i="2"/>
  <c r="V41" i="2"/>
  <c r="O41" i="2"/>
  <c r="I41" i="2"/>
  <c r="BB40" i="2"/>
  <c r="AV40" i="2"/>
  <c r="AO40" i="2"/>
  <c r="AH40" i="2"/>
  <c r="Z40" i="2"/>
  <c r="R40" i="2"/>
  <c r="K40" i="2"/>
  <c r="BC39" i="2"/>
  <c r="AV39" i="2"/>
  <c r="AB39" i="2"/>
  <c r="U39" i="2"/>
  <c r="N39" i="2"/>
  <c r="AV38" i="2"/>
  <c r="AP38" i="2"/>
  <c r="AI38" i="2"/>
  <c r="AB38" i="2"/>
  <c r="V38" i="2"/>
  <c r="O38" i="2"/>
  <c r="H38" i="2"/>
  <c r="AV37" i="2"/>
  <c r="AO37" i="2"/>
  <c r="I37" i="2"/>
  <c r="C37" i="2"/>
  <c r="AR36" i="2"/>
  <c r="Y36" i="2"/>
  <c r="F36" i="2"/>
  <c r="AX35" i="2"/>
  <c r="AB35" i="2"/>
  <c r="T35" i="2"/>
  <c r="G35" i="2"/>
  <c r="AV34" i="2"/>
  <c r="AE34" i="2"/>
  <c r="X34" i="2"/>
  <c r="Q34" i="2"/>
  <c r="C34" i="2"/>
  <c r="AN33" i="2"/>
  <c r="T33" i="2"/>
  <c r="L33" i="2"/>
  <c r="D33" i="2"/>
  <c r="BB32" i="2"/>
  <c r="AT32" i="2"/>
  <c r="AL32" i="2"/>
  <c r="AD32" i="2"/>
  <c r="V32" i="2"/>
  <c r="N32" i="2"/>
  <c r="F32" i="2"/>
  <c r="BD31" i="2"/>
  <c r="AV31" i="2"/>
  <c r="AN31" i="2"/>
  <c r="AF31" i="2"/>
  <c r="X31" i="2"/>
  <c r="P31" i="2"/>
  <c r="H31" i="2"/>
  <c r="AX30" i="2"/>
  <c r="AP30" i="2"/>
  <c r="AH30" i="2"/>
  <c r="Z30" i="2"/>
  <c r="R30" i="2"/>
  <c r="J30" i="2"/>
  <c r="B30" i="2"/>
  <c r="AZ29" i="2"/>
  <c r="AR29" i="2"/>
  <c r="AJ29" i="2"/>
  <c r="AB29" i="2"/>
  <c r="M29" i="2"/>
  <c r="E29" i="2"/>
  <c r="AP28" i="2"/>
  <c r="U28" i="2"/>
  <c r="N28" i="2"/>
  <c r="F28" i="2"/>
  <c r="AY27" i="2"/>
  <c r="AK27" i="2"/>
  <c r="V27" i="2"/>
  <c r="N27" i="2"/>
  <c r="F27" i="2"/>
  <c r="AY26" i="2"/>
  <c r="AD26" i="2"/>
  <c r="Q26" i="2"/>
  <c r="J26" i="2"/>
  <c r="C26" i="2"/>
  <c r="BB25" i="2"/>
  <c r="AA25" i="2"/>
  <c r="BA24" i="2"/>
  <c r="AN24" i="2"/>
  <c r="AF24" i="2"/>
  <c r="Q24" i="2"/>
  <c r="K24" i="2"/>
  <c r="AX23" i="2"/>
  <c r="AR23" i="2"/>
  <c r="AK23" i="2"/>
  <c r="AD23" i="2"/>
  <c r="W23" i="2"/>
  <c r="BA22" i="2"/>
  <c r="AU22" i="2"/>
  <c r="AN22" i="2"/>
  <c r="AG22" i="2"/>
  <c r="Z22" i="2"/>
  <c r="E22" i="2"/>
  <c r="AQ21" i="2"/>
  <c r="AJ21" i="2"/>
  <c r="AC21" i="2"/>
  <c r="V21" i="2"/>
  <c r="H21" i="2"/>
  <c r="AT20" i="2"/>
  <c r="AM20" i="2"/>
  <c r="AE20" i="2"/>
  <c r="W20" i="2"/>
  <c r="H20" i="2"/>
  <c r="AZ19" i="2"/>
  <c r="AR19" i="2"/>
  <c r="AK19" i="2"/>
  <c r="V19" i="2"/>
  <c r="I19" i="2"/>
  <c r="C19" i="2"/>
  <c r="AI18" i="2"/>
  <c r="V18" i="2"/>
  <c r="Y17" i="2"/>
  <c r="BD16" i="2"/>
  <c r="AY16" i="2"/>
  <c r="AG16" i="2"/>
  <c r="AB16" i="2"/>
  <c r="J16" i="2"/>
  <c r="AT15" i="2"/>
  <c r="AN15" i="2"/>
  <c r="AF15" i="2"/>
  <c r="M15" i="2"/>
  <c r="F15" i="2"/>
  <c r="AX14" i="2"/>
  <c r="AP14" i="2"/>
  <c r="AH14" i="2"/>
  <c r="AA14" i="2"/>
  <c r="M14" i="2"/>
  <c r="E14" i="2"/>
  <c r="BD13" i="2"/>
  <c r="AO13" i="2"/>
  <c r="AG13" i="2"/>
  <c r="Y13" i="2"/>
  <c r="Q13" i="2"/>
  <c r="I13" i="2"/>
  <c r="B13" i="2"/>
  <c r="AZ12" i="2"/>
  <c r="AR12" i="2"/>
  <c r="AC12" i="2"/>
  <c r="U12" i="2"/>
  <c r="M12" i="2"/>
  <c r="F12" i="2"/>
  <c r="AY11" i="2"/>
  <c r="AQ11" i="2"/>
  <c r="AI11" i="2"/>
  <c r="T11" i="2"/>
  <c r="L11" i="2"/>
  <c r="E11" i="2"/>
  <c r="AW10" i="2"/>
  <c r="AP10" i="2"/>
  <c r="AH10" i="2"/>
  <c r="S10" i="2"/>
  <c r="K10" i="2"/>
  <c r="C10" i="2"/>
  <c r="BB9" i="2"/>
  <c r="AT9" i="2"/>
  <c r="AM9" i="2"/>
  <c r="AE9" i="2"/>
  <c r="X9" i="2"/>
  <c r="Q9" i="2"/>
  <c r="I9" i="2"/>
  <c r="BA8" i="2"/>
  <c r="AS8" i="2"/>
  <c r="AD8" i="2"/>
  <c r="V8" i="2"/>
  <c r="O8" i="2"/>
  <c r="BB7" i="2"/>
  <c r="AT7" i="2"/>
  <c r="AL7" i="2"/>
  <c r="AD7" i="2"/>
  <c r="V7" i="2"/>
  <c r="G7" i="2"/>
  <c r="AW6" i="2"/>
  <c r="AO6" i="2"/>
  <c r="Z6" i="2"/>
  <c r="R6" i="2"/>
  <c r="J6" i="2"/>
  <c r="B6" i="2"/>
  <c r="AZ5" i="2"/>
  <c r="AS5" i="2"/>
  <c r="AK5" i="2"/>
  <c r="AD5" i="2"/>
  <c r="V5" i="2"/>
  <c r="O5" i="2"/>
  <c r="G5" i="2"/>
  <c r="AQ4" i="2"/>
  <c r="AI4" i="2"/>
  <c r="AA4" i="2"/>
  <c r="L4" i="2"/>
  <c r="D4" i="2"/>
  <c r="BB3" i="2"/>
  <c r="AW48" i="2"/>
  <c r="R48" i="2"/>
  <c r="K48" i="2"/>
  <c r="AL47" i="2"/>
  <c r="X47" i="2"/>
  <c r="J47" i="2"/>
  <c r="AY46" i="2"/>
  <c r="AS46" i="2"/>
  <c r="AE46" i="2"/>
  <c r="Q46" i="2"/>
  <c r="J46" i="2"/>
  <c r="AO45" i="2"/>
  <c r="AA45" i="2"/>
  <c r="J44" i="2"/>
  <c r="C44" i="2"/>
  <c r="F43" i="2"/>
  <c r="AK42" i="2"/>
  <c r="W42" i="2"/>
  <c r="I42" i="2"/>
  <c r="AP41" i="2"/>
  <c r="AB41" i="2"/>
  <c r="H41" i="2"/>
  <c r="AU40" i="2"/>
  <c r="AG40" i="2"/>
  <c r="AU39" i="2"/>
  <c r="AA39" i="2"/>
  <c r="T39" i="2"/>
  <c r="M39" i="2"/>
  <c r="AO38" i="2"/>
  <c r="U38" i="2"/>
  <c r="N38" i="2"/>
  <c r="AB37" i="2"/>
  <c r="AX36" i="2"/>
  <c r="K36" i="2"/>
  <c r="E36" i="2"/>
  <c r="BC35" i="2"/>
  <c r="AW35" i="2"/>
  <c r="AO35" i="2"/>
  <c r="AA35" i="2"/>
  <c r="F35" i="2"/>
  <c r="AU34" i="2"/>
  <c r="AK34" i="2"/>
  <c r="AD34" i="2"/>
  <c r="P34" i="2"/>
  <c r="S33" i="2"/>
  <c r="K33" i="2"/>
  <c r="C33" i="2"/>
  <c r="BA32" i="2"/>
  <c r="AS32" i="2"/>
  <c r="AK32" i="2"/>
  <c r="AC32" i="2"/>
  <c r="U32" i="2"/>
  <c r="M32" i="2"/>
  <c r="E32" i="2"/>
  <c r="BC31" i="2"/>
  <c r="AU31" i="2"/>
  <c r="AM31" i="2"/>
  <c r="AE31" i="2"/>
  <c r="W31" i="2"/>
  <c r="O31" i="2"/>
  <c r="G31" i="2"/>
  <c r="AW30" i="2"/>
  <c r="AO30" i="2"/>
  <c r="AG30" i="2"/>
  <c r="Y30" i="2"/>
  <c r="Q30" i="2"/>
  <c r="I30" i="2"/>
  <c r="AY29" i="2"/>
  <c r="AQ29" i="2"/>
  <c r="AI29" i="2"/>
  <c r="AO28" i="2"/>
  <c r="AH28" i="2"/>
  <c r="AA28" i="2"/>
  <c r="AX27" i="2"/>
  <c r="U27" i="2"/>
  <c r="M27" i="2"/>
  <c r="E27" i="2"/>
  <c r="BD26" i="2"/>
  <c r="P26" i="2"/>
  <c r="B26" i="2"/>
  <c r="AL25" i="2"/>
  <c r="AM24" i="2"/>
  <c r="X24" i="2"/>
  <c r="AQ23" i="2"/>
  <c r="AJ23" i="2"/>
  <c r="V23" i="2"/>
  <c r="AT22" i="2"/>
  <c r="AM22" i="2"/>
  <c r="BD21" i="2"/>
  <c r="AI21" i="2"/>
  <c r="AL20" i="2"/>
  <c r="AD20" i="2"/>
  <c r="V20" i="2"/>
  <c r="N20" i="2"/>
  <c r="B19" i="2"/>
  <c r="AO18" i="2"/>
  <c r="AZ17" i="2"/>
  <c r="AL17" i="2"/>
  <c r="Q17" i="2"/>
  <c r="L17" i="2"/>
  <c r="AX16" i="2"/>
  <c r="AR16" i="2"/>
  <c r="I16" i="2"/>
  <c r="C16" i="2"/>
  <c r="E15" i="2"/>
  <c r="AW14" i="2"/>
  <c r="Z14" i="2"/>
  <c r="L14" i="2"/>
  <c r="AV13" i="2"/>
  <c r="AN13" i="2"/>
  <c r="AF13" i="2"/>
  <c r="X13" i="2"/>
  <c r="AY12" i="2"/>
  <c r="AB12" i="2"/>
  <c r="L12" i="2"/>
  <c r="E12" i="2"/>
  <c r="AX11" i="2"/>
  <c r="AP11" i="2"/>
  <c r="AA11" i="2"/>
  <c r="S11" i="2"/>
  <c r="AO10" i="2"/>
  <c r="R10" i="2"/>
  <c r="J10" i="2"/>
  <c r="B10" i="2"/>
  <c r="AD9" i="2"/>
  <c r="P9" i="2"/>
  <c r="H9" i="2"/>
  <c r="AZ8" i="2"/>
  <c r="AC8" i="2"/>
  <c r="U8" i="2"/>
  <c r="BA7" i="2"/>
  <c r="AS7" i="2"/>
  <c r="AK7" i="2"/>
  <c r="AC7" i="2"/>
  <c r="N7" i="2"/>
  <c r="F7" i="2"/>
  <c r="BD6" i="2"/>
  <c r="AV6" i="2"/>
  <c r="AG6" i="2"/>
  <c r="Y6" i="2"/>
  <c r="Q6" i="2"/>
  <c r="I6" i="2"/>
  <c r="AC5" i="2"/>
  <c r="AX4" i="2"/>
  <c r="AP4" i="2"/>
  <c r="AH4" i="2"/>
  <c r="BA3" i="2"/>
  <c r="AS3" i="2"/>
  <c r="AK3" i="2"/>
  <c r="AD3" i="2"/>
  <c r="W3" i="2"/>
  <c r="O3" i="2"/>
</calcChain>
</file>

<file path=xl/sharedStrings.xml><?xml version="1.0" encoding="utf-8"?>
<sst xmlns="http://schemas.openxmlformats.org/spreadsheetml/2006/main" count="179" uniqueCount="91">
  <si>
    <t>РОССИЙСКАЯ ФЕДЕРАЦИЯ</t>
  </si>
  <si>
    <t>Белгородская область</t>
  </si>
  <si>
    <t>Брянская область</t>
  </si>
  <si>
    <t>Владимирская область</t>
  </si>
  <si>
    <t>Воронежская область</t>
  </si>
  <si>
    <t>Ивановская область</t>
  </si>
  <si>
    <t>Калужская область</t>
  </si>
  <si>
    <t>Костромская область</t>
  </si>
  <si>
    <t>Курская область</t>
  </si>
  <si>
    <t>Липецкая область</t>
  </si>
  <si>
    <t>Московская область</t>
  </si>
  <si>
    <t>Орловская область</t>
  </si>
  <si>
    <t>Рязанская область</t>
  </si>
  <si>
    <t>Смоленская область</t>
  </si>
  <si>
    <t>Тамбовская область</t>
  </si>
  <si>
    <t>Тверская область</t>
  </si>
  <si>
    <t>Тульская область</t>
  </si>
  <si>
    <t>Ярославская область</t>
  </si>
  <si>
    <t>г. Москва</t>
  </si>
  <si>
    <t>Республика Карелия</t>
  </si>
  <si>
    <t>Республика Коми</t>
  </si>
  <si>
    <t>Архангельская область</t>
  </si>
  <si>
    <t>в том числе               Ненецкий автономный округ</t>
  </si>
  <si>
    <t>Архангельская область без автономного округа</t>
  </si>
  <si>
    <t>Вологодская область</t>
  </si>
  <si>
    <t>Калининградская область</t>
  </si>
  <si>
    <t>Ленинградская область</t>
  </si>
  <si>
    <t>Мурманская область</t>
  </si>
  <si>
    <t>Новгородская область</t>
  </si>
  <si>
    <t>Псковская область</t>
  </si>
  <si>
    <t>г. Санкт-Петербург</t>
  </si>
  <si>
    <t>Республика Адыгея (Адыгея)</t>
  </si>
  <si>
    <t>Республика Калмыкия</t>
  </si>
  <si>
    <t>Республика Крым</t>
  </si>
  <si>
    <t>Краснодарский край</t>
  </si>
  <si>
    <t>Астраханская область</t>
  </si>
  <si>
    <t>Волгоградская область</t>
  </si>
  <si>
    <t>Ростовская область</t>
  </si>
  <si>
    <t>г. Севастополь</t>
  </si>
  <si>
    <t>Республика Дагестан</t>
  </si>
  <si>
    <t>Республика Ингушетия</t>
  </si>
  <si>
    <t>Кабардино-Балкарская Республика</t>
  </si>
  <si>
    <t>Карачаево-Черкесская Республика</t>
  </si>
  <si>
    <t>Республика Северная Осетия - Алания</t>
  </si>
  <si>
    <t>Чеченская Республика</t>
  </si>
  <si>
    <t>Ставропольский край</t>
  </si>
  <si>
    <t>Республика Башкортостан</t>
  </si>
  <si>
    <t>Республика Марий Эл</t>
  </si>
  <si>
    <t>Республика Мордовия</t>
  </si>
  <si>
    <t>Республика Татарстан (Татарстан)</t>
  </si>
  <si>
    <t>Удмуртская Республика</t>
  </si>
  <si>
    <t>Чувашская Республика - Чувашия</t>
  </si>
  <si>
    <t>Пермский край</t>
  </si>
  <si>
    <t>Кировская область</t>
  </si>
  <si>
    <t>Нижегородская область</t>
  </si>
  <si>
    <t>Оренбургская область</t>
  </si>
  <si>
    <t>Пензенская область</t>
  </si>
  <si>
    <t>Самарская область</t>
  </si>
  <si>
    <t>Саратовская область</t>
  </si>
  <si>
    <t>Ульяновская область</t>
  </si>
  <si>
    <t>Курганская область</t>
  </si>
  <si>
    <t>Свердловская область</t>
  </si>
  <si>
    <t>Тюменская область</t>
  </si>
  <si>
    <t xml:space="preserve">в том числе:                     Ханты-Мансийский       автономный округ - Югра </t>
  </si>
  <si>
    <t xml:space="preserve">Ямало-Ненецкий автономный округ </t>
  </si>
  <si>
    <t xml:space="preserve">Тюменская область 
без автономных округов </t>
  </si>
  <si>
    <t>Челябинская область</t>
  </si>
  <si>
    <t>Республика Алтай</t>
  </si>
  <si>
    <t>Республика Тыва</t>
  </si>
  <si>
    <t>Республика Хакасия</t>
  </si>
  <si>
    <t>Алтайский край</t>
  </si>
  <si>
    <t>Красноярский край</t>
  </si>
  <si>
    <t>Иркутская область</t>
  </si>
  <si>
    <t>Кемеровская область - Кузбасс</t>
  </si>
  <si>
    <t>Новосибирская область</t>
  </si>
  <si>
    <t>Омская область</t>
  </si>
  <si>
    <t>Томская область</t>
  </si>
  <si>
    <t>Республика Бурятия</t>
  </si>
  <si>
    <t>Республика Саха (Якутия)</t>
  </si>
  <si>
    <t>Забайкальский край</t>
  </si>
  <si>
    <t>Камчатский край</t>
  </si>
  <si>
    <t>Приморский край</t>
  </si>
  <si>
    <t>Хабаровский край</t>
  </si>
  <si>
    <t>Амурская область</t>
  </si>
  <si>
    <t>Магаданская область</t>
  </si>
  <si>
    <t>Сахалинская область</t>
  </si>
  <si>
    <t>Еврейская автономная область</t>
  </si>
  <si>
    <t>Чукотский автономный округ</t>
  </si>
  <si>
    <t>Регион</t>
  </si>
  <si>
    <t>Дата</t>
  </si>
  <si>
    <t>Депозиты и другие привлеченные средства физических лиц (без учета счетов эскроу), в % к соответсвующему месяцу предыдущего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</si>
</sst>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name val="Arial Cyr"/>
      <charset val="204"/>
    </font>
    <font>
      <b/>
      <sz val="20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CCFFFF"/>
        <bgColor rgb="FFFFFFFF"/>
      </patternFill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18">
    <xf numFmtId="0" fontId="0" fillId="0" borderId="0" xfId="0"/>
    <xf numFmtId="0" fontId="1" fillId="0" borderId="0" xfId="0" applyFont="1"/>
    <xf numFmtId="14" fontId="0" fillId="0" borderId="0" xfId="0" applyNumberFormat="1"/>
    <xf numFmtId="49" fontId="2" fillId="2" borderId="1" xfId="0" applyNumberFormat="1" applyFont="1" applyFill="1" applyBorder="1" applyAlignment="1">
      <alignment horizontal="left" vertical="center" wrapText="1"/>
    </xf>
    <xf numFmtId="3" fontId="3" fillId="0" borderId="1" xfId="0" applyNumberFormat="1" applyFont="1" applyBorder="1"/>
    <xf numFmtId="49" fontId="4" fillId="3" borderId="1" xfId="0" applyNumberFormat="1" applyFont="1" applyFill="1" applyBorder="1" applyAlignment="1">
      <alignment horizontal="left" vertical="center" wrapText="1"/>
    </xf>
    <xf numFmtId="3" fontId="1" fillId="0" borderId="1" xfId="0" applyNumberFormat="1" applyFont="1" applyBorder="1"/>
    <xf numFmtId="0" fontId="1" fillId="0" borderId="1" xfId="1" applyFont="1" applyBorder="1" applyAlignment="1">
      <alignment horizontal="left" wrapText="1" indent="2"/>
    </xf>
    <xf numFmtId="0" fontId="7" fillId="0" borderId="1" xfId="0" applyFont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164" fontId="2" fillId="2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0" fontId="8" fillId="0" borderId="0" xfId="0" applyFont="1"/>
    <xf numFmtId="14" fontId="1" fillId="0" borderId="0" xfId="0" applyNumberFormat="1" applyFont="1"/>
    <xf numFmtId="2" fontId="1" fillId="0" borderId="0" xfId="0" applyNumberFormat="1" applyFont="1"/>
    <xf numFmtId="164" fontId="1" fillId="0" borderId="1" xfId="1" applyNumberFormat="1" applyFont="1" applyBorder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/>
    </xf>
    <xf numFmtId="0" fontId="6" fillId="0" borderId="1" xfId="1" applyFont="1" applyBorder="1" applyAlignment="1">
      <alignment horizontal="left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_&#1057;&#1087;&#1077;&#1094;&#1080;&#1072;&#1083;&#1080;&#1079;&#1072;&#1094;&#1080;&#1103;/3.1%20&#1055;&#1088;&#1086;&#1092;&#1080;&#1083;&#1100;%20&#1088;&#1077;&#1075;&#1080;&#1086;&#1085;&#1072;%20(&#1086;&#1073;&#1085;&#1086;&#1074;&#1083;&#1077;&#1085;&#1080;&#1077;%202022)/&#1048;&#1089;&#1093;&#1086;&#1076;&#1085;&#1099;&#1077;%20&#1092;&#1072;&#1081;&#1083;&#1099;/3.%20&#1057;&#1072;&#1081;&#1090;%20&#1062;&#1041;/02_27_Dep_ind_excluding_escro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 рублях"/>
      <sheetName val="в инвалюте"/>
      <sheetName val="итого"/>
    </sheetNames>
    <sheetDataSet>
      <sheetData sheetId="0"/>
      <sheetData sheetId="1"/>
      <sheetData sheetId="2">
        <row r="1">
          <cell r="B1"/>
          <cell r="C1"/>
          <cell r="D1"/>
          <cell r="E1"/>
          <cell r="F1"/>
          <cell r="G1"/>
          <cell r="H1"/>
          <cell r="I1"/>
          <cell r="J1"/>
        </row>
        <row r="2">
          <cell r="B2" t="str">
            <v>01.07.2019</v>
          </cell>
          <cell r="C2" t="str">
            <v>01.08.2019</v>
          </cell>
          <cell r="D2" t="str">
            <v>01.09.2019</v>
          </cell>
          <cell r="E2" t="str">
            <v>01.10.2019</v>
          </cell>
          <cell r="F2" t="str">
            <v>01.11.2019</v>
          </cell>
          <cell r="G2" t="str">
            <v>01.12.2019</v>
          </cell>
          <cell r="H2" t="str">
            <v>01.01.2020</v>
          </cell>
          <cell r="I2" t="str">
            <v>01.02.2020</v>
          </cell>
          <cell r="J2" t="str">
            <v>01.03.2020</v>
          </cell>
          <cell r="K2" t="str">
            <v>01.04.2020</v>
          </cell>
          <cell r="L2" t="str">
            <v>01.05.2020</v>
          </cell>
          <cell r="M2" t="str">
            <v>01.06.2020</v>
          </cell>
          <cell r="N2" t="str">
            <v>01.07.2020</v>
          </cell>
          <cell r="O2" t="str">
            <v>01.08.2020</v>
          </cell>
          <cell r="P2" t="str">
            <v>01.09.2020</v>
          </cell>
          <cell r="Q2" t="str">
            <v>01.10.2020</v>
          </cell>
          <cell r="R2" t="str">
            <v>01.11.2020</v>
          </cell>
          <cell r="S2" t="str">
            <v>01.12.2020</v>
          </cell>
          <cell r="T2" t="str">
            <v>01.01.2021</v>
          </cell>
          <cell r="U2" t="str">
            <v>01.02.2021</v>
          </cell>
          <cell r="V2" t="str">
            <v>01.03.2021</v>
          </cell>
          <cell r="W2" t="str">
            <v>01.04.2021</v>
          </cell>
          <cell r="X2" t="str">
            <v>01.05.2021</v>
          </cell>
          <cell r="Y2" t="str">
            <v>01.06.2021</v>
          </cell>
          <cell r="Z2" t="str">
            <v>01.07.2021</v>
          </cell>
          <cell r="AA2" t="str">
            <v>01.08.2021</v>
          </cell>
          <cell r="AB2" t="str">
            <v>01.09.2021</v>
          </cell>
          <cell r="AC2" t="str">
            <v>01.10.2021</v>
          </cell>
          <cell r="AD2" t="str">
            <v>01.11.2021</v>
          </cell>
          <cell r="AE2" t="str">
            <v>01.12.2021</v>
          </cell>
          <cell r="AF2" t="str">
            <v>01.01.2022</v>
          </cell>
          <cell r="AG2" t="str">
            <v>01.02.2022</v>
          </cell>
          <cell r="AH2" t="str">
            <v>01.03.2022</v>
          </cell>
          <cell r="AI2" t="str">
            <v>01.04.2022</v>
          </cell>
          <cell r="AJ2" t="str">
            <v>01.05.2022</v>
          </cell>
          <cell r="AK2" t="str">
            <v>01.06.2022</v>
          </cell>
          <cell r="AL2" t="str">
            <v>01.07.2022</v>
          </cell>
          <cell r="AM2" t="str">
            <v>01.08.2022</v>
          </cell>
          <cell r="AN2" t="str">
            <v>01.09.2022</v>
          </cell>
          <cell r="AO2" t="str">
            <v>01.10.2022</v>
          </cell>
          <cell r="AP2" t="str">
            <v>01.11.2022</v>
          </cell>
          <cell r="AQ2" t="str">
            <v>01.12.2022</v>
          </cell>
          <cell r="AR2" t="str">
            <v>01.01.2023</v>
          </cell>
          <cell r="AS2" t="str">
            <v>01.02.2023</v>
          </cell>
          <cell r="AT2" t="str">
            <v>01.03.2023</v>
          </cell>
          <cell r="AU2" t="str">
            <v>01.04.2023</v>
          </cell>
          <cell r="AV2" t="str">
            <v>01.05.2023</v>
          </cell>
          <cell r="AW2" t="str">
            <v>01.06.2023</v>
          </cell>
          <cell r="AX2" t="str">
            <v>01.07.2023</v>
          </cell>
          <cell r="AY2" t="str">
            <v>01.08.2023</v>
          </cell>
          <cell r="AZ2" t="str">
            <v>01.09.2023</v>
          </cell>
          <cell r="BA2" t="str">
            <v>01.10.2023</v>
          </cell>
          <cell r="BB2" t="str">
            <v>01.11.2023</v>
          </cell>
          <cell r="BC2" t="str">
            <v>01.12.2023</v>
          </cell>
          <cell r="BD2" t="str">
            <v>01.01.2024</v>
          </cell>
          <cell r="BE2" t="str">
            <v>01.02.2024</v>
          </cell>
          <cell r="BF2" t="str">
            <v>01.03.2024</v>
          </cell>
          <cell r="BG2" t="str">
            <v>01.04.2024</v>
          </cell>
          <cell r="BH2" t="str">
            <v>01.05.2024</v>
          </cell>
          <cell r="BI2" t="str">
            <v>01.06.2024</v>
          </cell>
          <cell r="BJ2" t="str">
            <v>01.07.2024</v>
          </cell>
          <cell r="BK2" t="str">
            <v>01.08.2024</v>
          </cell>
          <cell r="BL2" t="str">
            <v>01.09.2024</v>
          </cell>
          <cell r="BM2" t="str">
            <v>01.10.2024</v>
          </cell>
          <cell r="BN2" t="str">
            <v>01.11.2024</v>
          </cell>
          <cell r="BO2" t="str">
            <v>01.12.2024</v>
          </cell>
          <cell r="BP2" t="str">
            <v>01.01.2025</v>
          </cell>
          <cell r="BQ2" t="str">
            <v>01.02.2025</v>
          </cell>
          <cell r="BR2" t="str">
            <v>01.03.2025</v>
          </cell>
          <cell r="BS2" t="str">
            <v>01.04.2025</v>
          </cell>
          <cell r="BT2" t="str">
            <v>01.05.2025</v>
          </cell>
          <cell r="BU2" t="str">
            <v>01.06.2025</v>
          </cell>
          <cell r="BV2" t="str">
            <v>01.07.2025</v>
          </cell>
          <cell r="BW2" t="str">
            <v>01.08.2025</v>
          </cell>
          <cell r="BX2" t="str">
            <v>01.09.2025</v>
          </cell>
          <cell r="BY2" t="str">
            <v>01.10.2025</v>
          </cell>
          <cell r="BZ2" t="str">
            <v>01.11.2025</v>
          </cell>
          <cell r="CA2" t="str">
            <v>01.12.2025</v>
          </cell>
          <cell r="CB2">
            <v>46023</v>
          </cell>
        </row>
        <row r="3">
          <cell r="A3" t="str">
            <v>РОССИЙСКАЯ ФЕДЕРАЦИЯ</v>
          </cell>
          <cell r="B3">
            <v>29083352</v>
          </cell>
          <cell r="C3">
            <v>29150167</v>
          </cell>
          <cell r="D3">
            <v>29556912</v>
          </cell>
          <cell r="E3">
            <v>29421655</v>
          </cell>
          <cell r="F3">
            <v>29425557</v>
          </cell>
          <cell r="G3">
            <v>29609194</v>
          </cell>
          <cell r="H3">
            <v>30529934</v>
          </cell>
          <cell r="I3">
            <v>30138555</v>
          </cell>
          <cell r="J3">
            <v>30625353</v>
          </cell>
          <cell r="K3">
            <v>31380415</v>
          </cell>
          <cell r="L3">
            <v>31348412</v>
          </cell>
          <cell r="M3">
            <v>31016599</v>
          </cell>
          <cell r="N3">
            <v>31475220</v>
          </cell>
          <cell r="O3">
            <v>31847577</v>
          </cell>
          <cell r="P3">
            <v>31877386</v>
          </cell>
          <cell r="Q3">
            <v>32266239</v>
          </cell>
          <cell r="R3">
            <v>31965555</v>
          </cell>
          <cell r="S3">
            <v>31692620</v>
          </cell>
          <cell r="T3">
            <v>33068881</v>
          </cell>
          <cell r="U3">
            <v>32412350</v>
          </cell>
          <cell r="V3">
            <v>32279542</v>
          </cell>
          <cell r="W3">
            <v>32369049</v>
          </cell>
          <cell r="X3">
            <v>33181132</v>
          </cell>
          <cell r="Y3">
            <v>32623617</v>
          </cell>
          <cell r="Z3">
            <v>32608235</v>
          </cell>
          <cell r="AA3">
            <v>32835706</v>
          </cell>
          <cell r="AB3">
            <v>32914489</v>
          </cell>
          <cell r="AC3">
            <v>33096419</v>
          </cell>
          <cell r="AD3">
            <v>33072036</v>
          </cell>
          <cell r="AE3">
            <v>33452072</v>
          </cell>
          <cell r="AF3">
            <v>34927955</v>
          </cell>
          <cell r="AG3">
            <v>34452413</v>
          </cell>
          <cell r="AH3">
            <v>33749208</v>
          </cell>
          <cell r="AI3">
            <v>33549151</v>
          </cell>
          <cell r="AJ3">
            <v>33817314</v>
          </cell>
          <cell r="AK3">
            <v>33443173</v>
          </cell>
          <cell r="AL3">
            <v>33080844</v>
          </cell>
          <cell r="AM3">
            <v>33982679</v>
          </cell>
          <cell r="AN3">
            <v>33946953</v>
          </cell>
          <cell r="AO3">
            <v>33284323</v>
          </cell>
          <cell r="AP3">
            <v>33440459</v>
          </cell>
          <cell r="AQ3">
            <v>33732430</v>
          </cell>
          <cell r="AR3">
            <v>36821120</v>
          </cell>
          <cell r="AS3">
            <v>35795237</v>
          </cell>
          <cell r="AT3">
            <v>36809808</v>
          </cell>
          <cell r="AU3">
            <v>37183300</v>
          </cell>
          <cell r="AV3">
            <v>37954989</v>
          </cell>
          <cell r="AW3">
            <v>38399844</v>
          </cell>
          <cell r="AX3">
            <v>39514831</v>
          </cell>
          <cell r="AY3">
            <v>40117710</v>
          </cell>
          <cell r="AZ3">
            <v>40654754</v>
          </cell>
          <cell r="BA3">
            <v>41104612</v>
          </cell>
          <cell r="BB3">
            <v>41517308</v>
          </cell>
          <cell r="BC3">
            <v>42178188</v>
          </cell>
          <cell r="BD3">
            <v>45104517</v>
          </cell>
          <cell r="BE3">
            <v>44751839</v>
          </cell>
          <cell r="BF3">
            <v>45985721</v>
          </cell>
          <cell r="BG3">
            <v>46892816</v>
          </cell>
          <cell r="BH3">
            <v>47851623</v>
          </cell>
          <cell r="BI3">
            <v>49016803</v>
          </cell>
          <cell r="BJ3">
            <v>49634323</v>
          </cell>
          <cell r="BK3">
            <v>50202965</v>
          </cell>
          <cell r="BL3">
            <v>51061692</v>
          </cell>
          <cell r="BM3">
            <v>51796086</v>
          </cell>
          <cell r="BN3">
            <v>52628529</v>
          </cell>
          <cell r="BO3">
            <v>53645344</v>
          </cell>
          <cell r="BP3">
            <v>57246662</v>
          </cell>
          <cell r="BQ3">
            <v>56645283</v>
          </cell>
          <cell r="BR3">
            <v>57284902</v>
          </cell>
          <cell r="BS3">
            <v>57587102</v>
          </cell>
          <cell r="BT3">
            <v>59080454</v>
          </cell>
          <cell r="BU3">
            <v>59066029</v>
          </cell>
          <cell r="BV3">
            <v>59910120</v>
          </cell>
          <cell r="BW3">
            <v>60788381</v>
          </cell>
          <cell r="BX3">
            <v>60724051</v>
          </cell>
          <cell r="BY3">
            <v>60948081</v>
          </cell>
          <cell r="BZ3">
            <v>61794413</v>
          </cell>
          <cell r="CA3">
            <v>61760568</v>
          </cell>
          <cell r="CB3">
            <v>65424119</v>
          </cell>
        </row>
        <row r="4">
          <cell r="A4" t="str">
            <v>ЦЕНТРАЛЬНЫЙ ФЕДЕРАЛЬНЫЙ ОКРУГ</v>
          </cell>
          <cell r="B4">
            <v>14375944</v>
          </cell>
          <cell r="C4">
            <v>14448426</v>
          </cell>
          <cell r="D4">
            <v>14704341</v>
          </cell>
          <cell r="E4">
            <v>14583081</v>
          </cell>
          <cell r="F4">
            <v>14595799</v>
          </cell>
          <cell r="G4">
            <v>14675107</v>
          </cell>
          <cell r="H4">
            <v>15106836</v>
          </cell>
          <cell r="I4">
            <v>14935956</v>
          </cell>
          <cell r="J4">
            <v>15193704</v>
          </cell>
          <cell r="K4">
            <v>15779823</v>
          </cell>
          <cell r="L4">
            <v>15724913</v>
          </cell>
          <cell r="M4">
            <v>15488922</v>
          </cell>
          <cell r="N4">
            <v>15589607</v>
          </cell>
          <cell r="O4">
            <v>15868123</v>
          </cell>
          <cell r="P4">
            <v>15922361</v>
          </cell>
          <cell r="Q4">
            <v>16215669</v>
          </cell>
          <cell r="R4">
            <v>16088184</v>
          </cell>
          <cell r="S4">
            <v>15923958</v>
          </cell>
          <cell r="T4">
            <v>16657324</v>
          </cell>
          <cell r="U4">
            <v>16356357</v>
          </cell>
          <cell r="V4">
            <v>16220589</v>
          </cell>
          <cell r="W4">
            <v>16317960</v>
          </cell>
          <cell r="X4">
            <v>16696863</v>
          </cell>
          <cell r="Y4">
            <v>16377538</v>
          </cell>
          <cell r="Z4">
            <v>16335156</v>
          </cell>
          <cell r="AA4">
            <v>16503360</v>
          </cell>
          <cell r="AB4">
            <v>16546629</v>
          </cell>
          <cell r="AC4">
            <v>16582525</v>
          </cell>
          <cell r="AD4">
            <v>16579386</v>
          </cell>
          <cell r="AE4">
            <v>16836085</v>
          </cell>
          <cell r="AF4">
            <v>17578034</v>
          </cell>
          <cell r="AG4">
            <v>17431291</v>
          </cell>
          <cell r="AH4">
            <v>16987985</v>
          </cell>
          <cell r="AI4">
            <v>16782327</v>
          </cell>
          <cell r="AJ4">
            <v>16675646</v>
          </cell>
          <cell r="AK4">
            <v>16322645</v>
          </cell>
          <cell r="AL4">
            <v>15951423</v>
          </cell>
          <cell r="AM4">
            <v>16507996</v>
          </cell>
          <cell r="AN4">
            <v>16449897</v>
          </cell>
          <cell r="AO4">
            <v>15994245</v>
          </cell>
          <cell r="AP4">
            <v>16124624</v>
          </cell>
          <cell r="AQ4">
            <v>16241207</v>
          </cell>
          <cell r="AR4">
            <v>17837590</v>
          </cell>
          <cell r="AS4">
            <v>17420609</v>
          </cell>
          <cell r="AT4">
            <v>17860440</v>
          </cell>
          <cell r="AU4">
            <v>17987490</v>
          </cell>
          <cell r="AV4">
            <v>18370373</v>
          </cell>
          <cell r="AW4">
            <v>18569416</v>
          </cell>
          <cell r="AX4">
            <v>19061316</v>
          </cell>
          <cell r="AY4">
            <v>19382298</v>
          </cell>
          <cell r="AZ4">
            <v>19721879</v>
          </cell>
          <cell r="BA4">
            <v>19905907</v>
          </cell>
          <cell r="BB4">
            <v>20101451</v>
          </cell>
          <cell r="BC4">
            <v>20409859</v>
          </cell>
          <cell r="BD4">
            <v>21905887</v>
          </cell>
          <cell r="BE4">
            <v>21808854</v>
          </cell>
          <cell r="BF4">
            <v>22371752</v>
          </cell>
          <cell r="BG4">
            <v>22862287</v>
          </cell>
          <cell r="BH4">
            <v>23370676</v>
          </cell>
          <cell r="BI4">
            <v>23839138</v>
          </cell>
          <cell r="BJ4">
            <v>24072961</v>
          </cell>
          <cell r="BK4">
            <v>24486205</v>
          </cell>
          <cell r="BL4">
            <v>24964209</v>
          </cell>
          <cell r="BM4">
            <v>25400195</v>
          </cell>
          <cell r="BN4">
            <v>25904315</v>
          </cell>
          <cell r="BO4">
            <v>26861576</v>
          </cell>
          <cell r="BP4">
            <v>28521655</v>
          </cell>
          <cell r="BQ4">
            <v>28686508</v>
          </cell>
          <cell r="BR4">
            <v>28560858</v>
          </cell>
          <cell r="BS4">
            <v>28413502</v>
          </cell>
          <cell r="BT4">
            <v>29080367</v>
          </cell>
          <cell r="BU4">
            <v>28943111</v>
          </cell>
          <cell r="BV4">
            <v>29139566</v>
          </cell>
          <cell r="BW4">
            <v>29497804</v>
          </cell>
          <cell r="BX4">
            <v>29330396</v>
          </cell>
          <cell r="BY4">
            <v>29276716</v>
          </cell>
          <cell r="BZ4">
            <v>29771772</v>
          </cell>
          <cell r="CA4">
            <v>29683340</v>
          </cell>
          <cell r="CB4">
            <v>31260098</v>
          </cell>
        </row>
        <row r="5">
          <cell r="A5" t="str">
            <v>Белгородская область</v>
          </cell>
          <cell r="B5">
            <v>226437</v>
          </cell>
          <cell r="C5">
            <v>227181</v>
          </cell>
          <cell r="D5">
            <v>228731</v>
          </cell>
          <cell r="E5">
            <v>229507</v>
          </cell>
          <cell r="F5">
            <v>231199</v>
          </cell>
          <cell r="G5">
            <v>230390</v>
          </cell>
          <cell r="H5">
            <v>238318</v>
          </cell>
          <cell r="I5">
            <v>234709</v>
          </cell>
          <cell r="J5">
            <v>252436</v>
          </cell>
          <cell r="K5">
            <v>237750</v>
          </cell>
          <cell r="L5">
            <v>236984</v>
          </cell>
          <cell r="M5">
            <v>258917</v>
          </cell>
          <cell r="N5">
            <v>262628</v>
          </cell>
          <cell r="O5">
            <v>265271</v>
          </cell>
          <cell r="P5">
            <v>276007</v>
          </cell>
          <cell r="Q5">
            <v>281216</v>
          </cell>
          <cell r="R5">
            <v>275232</v>
          </cell>
          <cell r="S5">
            <v>273620</v>
          </cell>
          <cell r="T5">
            <v>280637</v>
          </cell>
          <cell r="U5">
            <v>276627</v>
          </cell>
          <cell r="V5">
            <v>274098</v>
          </cell>
          <cell r="W5">
            <v>273930</v>
          </cell>
          <cell r="X5">
            <v>286407</v>
          </cell>
          <cell r="Y5">
            <v>279358</v>
          </cell>
          <cell r="Z5">
            <v>280043</v>
          </cell>
          <cell r="AA5">
            <v>281586</v>
          </cell>
          <cell r="AB5">
            <v>282358</v>
          </cell>
          <cell r="AC5">
            <v>284863</v>
          </cell>
          <cell r="AD5">
            <v>285234</v>
          </cell>
          <cell r="AE5">
            <v>289390</v>
          </cell>
          <cell r="AF5">
            <v>298944</v>
          </cell>
          <cell r="AG5">
            <v>298142</v>
          </cell>
          <cell r="AH5">
            <v>289624</v>
          </cell>
          <cell r="AI5">
            <v>294030</v>
          </cell>
          <cell r="AJ5">
            <v>298241</v>
          </cell>
          <cell r="AK5">
            <v>294219</v>
          </cell>
          <cell r="AL5">
            <v>292788</v>
          </cell>
          <cell r="AM5">
            <v>305634</v>
          </cell>
          <cell r="AN5">
            <v>307308</v>
          </cell>
          <cell r="AO5">
            <v>282794</v>
          </cell>
          <cell r="AP5">
            <v>283418</v>
          </cell>
          <cell r="AQ5">
            <v>289177</v>
          </cell>
          <cell r="AR5">
            <v>307224</v>
          </cell>
          <cell r="AS5">
            <v>279787</v>
          </cell>
          <cell r="AT5">
            <v>278871</v>
          </cell>
          <cell r="AU5">
            <v>281519</v>
          </cell>
          <cell r="AV5">
            <v>287038</v>
          </cell>
          <cell r="AW5">
            <v>293929</v>
          </cell>
          <cell r="AX5">
            <v>304020</v>
          </cell>
          <cell r="AY5">
            <v>307320</v>
          </cell>
          <cell r="AZ5">
            <v>311170</v>
          </cell>
          <cell r="BA5">
            <v>320468</v>
          </cell>
          <cell r="BB5">
            <v>327163</v>
          </cell>
          <cell r="BC5">
            <v>330518</v>
          </cell>
          <cell r="BD5">
            <v>350048</v>
          </cell>
          <cell r="BE5">
            <v>351733</v>
          </cell>
          <cell r="BF5">
            <v>360468</v>
          </cell>
          <cell r="BG5">
            <v>370427</v>
          </cell>
          <cell r="BH5">
            <v>383458</v>
          </cell>
          <cell r="BI5">
            <v>396315</v>
          </cell>
          <cell r="BJ5">
            <v>413009</v>
          </cell>
          <cell r="BK5">
            <v>422809</v>
          </cell>
          <cell r="BL5">
            <v>430327</v>
          </cell>
          <cell r="BM5">
            <v>439290</v>
          </cell>
          <cell r="BN5">
            <v>446270</v>
          </cell>
          <cell r="BO5">
            <v>441061</v>
          </cell>
          <cell r="BP5">
            <v>484967</v>
          </cell>
          <cell r="BQ5">
            <v>443790</v>
          </cell>
          <cell r="BR5">
            <v>460935</v>
          </cell>
          <cell r="BS5">
            <v>473776</v>
          </cell>
          <cell r="BT5">
            <v>488583</v>
          </cell>
          <cell r="BU5">
            <v>481221</v>
          </cell>
          <cell r="BV5">
            <v>477578</v>
          </cell>
          <cell r="BW5">
            <v>481297</v>
          </cell>
          <cell r="BX5">
            <v>481741</v>
          </cell>
          <cell r="BY5">
            <v>484858</v>
          </cell>
          <cell r="BZ5">
            <v>484621</v>
          </cell>
          <cell r="CA5">
            <v>487485</v>
          </cell>
          <cell r="CB5">
            <v>514988</v>
          </cell>
        </row>
        <row r="6">
          <cell r="A6" t="str">
            <v>Брянская область</v>
          </cell>
          <cell r="B6">
            <v>118614</v>
          </cell>
          <cell r="C6">
            <v>118526</v>
          </cell>
          <cell r="D6">
            <v>119381</v>
          </cell>
          <cell r="E6">
            <v>120095</v>
          </cell>
          <cell r="F6">
            <v>119751</v>
          </cell>
          <cell r="G6">
            <v>120854</v>
          </cell>
          <cell r="H6">
            <v>123349</v>
          </cell>
          <cell r="I6">
            <v>122529</v>
          </cell>
          <cell r="J6">
            <v>123877</v>
          </cell>
          <cell r="K6">
            <v>123260</v>
          </cell>
          <cell r="L6">
            <v>125204</v>
          </cell>
          <cell r="M6">
            <v>124633</v>
          </cell>
          <cell r="N6">
            <v>126769</v>
          </cell>
          <cell r="O6">
            <v>126939</v>
          </cell>
          <cell r="P6">
            <v>126153</v>
          </cell>
          <cell r="Q6">
            <v>126166</v>
          </cell>
          <cell r="R6">
            <v>124792</v>
          </cell>
          <cell r="S6">
            <v>124247</v>
          </cell>
          <cell r="T6">
            <v>126635</v>
          </cell>
          <cell r="U6">
            <v>124445</v>
          </cell>
          <cell r="V6">
            <v>124818</v>
          </cell>
          <cell r="W6">
            <v>124651</v>
          </cell>
          <cell r="X6">
            <v>127662</v>
          </cell>
          <cell r="Y6">
            <v>126231</v>
          </cell>
          <cell r="Z6">
            <v>126501</v>
          </cell>
          <cell r="AA6">
            <v>126784</v>
          </cell>
          <cell r="AB6">
            <v>127195</v>
          </cell>
          <cell r="AC6">
            <v>129187</v>
          </cell>
          <cell r="AD6">
            <v>129397</v>
          </cell>
          <cell r="AE6">
            <v>130642</v>
          </cell>
          <cell r="AF6">
            <v>133880</v>
          </cell>
          <cell r="AG6">
            <v>132420</v>
          </cell>
          <cell r="AH6">
            <v>129183</v>
          </cell>
          <cell r="AI6">
            <v>131646</v>
          </cell>
          <cell r="AJ6">
            <v>136651</v>
          </cell>
          <cell r="AK6">
            <v>137654</v>
          </cell>
          <cell r="AL6">
            <v>139162</v>
          </cell>
          <cell r="AM6">
            <v>141116</v>
          </cell>
          <cell r="AN6">
            <v>141423</v>
          </cell>
          <cell r="AO6">
            <v>140271</v>
          </cell>
          <cell r="AP6">
            <v>140123</v>
          </cell>
          <cell r="AQ6">
            <v>141584</v>
          </cell>
          <cell r="AR6">
            <v>153904</v>
          </cell>
          <cell r="AS6">
            <v>147653</v>
          </cell>
          <cell r="AT6">
            <v>154265</v>
          </cell>
          <cell r="AU6">
            <v>154599</v>
          </cell>
          <cell r="AV6">
            <v>158365</v>
          </cell>
          <cell r="AW6">
            <v>161955</v>
          </cell>
          <cell r="AX6">
            <v>165434</v>
          </cell>
          <cell r="AY6">
            <v>168360</v>
          </cell>
          <cell r="AZ6">
            <v>170086</v>
          </cell>
          <cell r="BA6">
            <v>172240</v>
          </cell>
          <cell r="BB6">
            <v>175145</v>
          </cell>
          <cell r="BC6">
            <v>179557</v>
          </cell>
          <cell r="BD6">
            <v>190788</v>
          </cell>
          <cell r="BE6">
            <v>189932</v>
          </cell>
          <cell r="BF6">
            <v>196303</v>
          </cell>
          <cell r="BG6">
            <v>200694</v>
          </cell>
          <cell r="BH6">
            <v>205453</v>
          </cell>
          <cell r="BI6">
            <v>211567</v>
          </cell>
          <cell r="BJ6">
            <v>218002</v>
          </cell>
          <cell r="BK6">
            <v>219724</v>
          </cell>
          <cell r="BL6">
            <v>224016</v>
          </cell>
          <cell r="BM6">
            <v>228048</v>
          </cell>
          <cell r="BN6">
            <v>231726</v>
          </cell>
          <cell r="BO6">
            <v>232254</v>
          </cell>
          <cell r="BP6">
            <v>246255</v>
          </cell>
          <cell r="BQ6">
            <v>237495</v>
          </cell>
          <cell r="BR6">
            <v>245076</v>
          </cell>
          <cell r="BS6">
            <v>249690</v>
          </cell>
          <cell r="BT6">
            <v>259977</v>
          </cell>
          <cell r="BU6">
            <v>261464</v>
          </cell>
          <cell r="BV6">
            <v>266257</v>
          </cell>
          <cell r="BW6">
            <v>270337</v>
          </cell>
          <cell r="BX6">
            <v>273358</v>
          </cell>
          <cell r="BY6">
            <v>275641</v>
          </cell>
          <cell r="BZ6">
            <v>278124</v>
          </cell>
          <cell r="CA6">
            <v>281911</v>
          </cell>
          <cell r="CB6">
            <v>297413</v>
          </cell>
        </row>
        <row r="7">
          <cell r="A7" t="str">
            <v>Владимирская область</v>
          </cell>
          <cell r="B7">
            <v>203336</v>
          </cell>
          <cell r="C7">
            <v>206027</v>
          </cell>
          <cell r="D7">
            <v>208290</v>
          </cell>
          <cell r="E7">
            <v>207876</v>
          </cell>
          <cell r="F7">
            <v>207765</v>
          </cell>
          <cell r="G7">
            <v>209290</v>
          </cell>
          <cell r="H7">
            <v>215164</v>
          </cell>
          <cell r="I7">
            <v>210719</v>
          </cell>
          <cell r="J7">
            <v>213655</v>
          </cell>
          <cell r="K7">
            <v>208536</v>
          </cell>
          <cell r="L7">
            <v>209091</v>
          </cell>
          <cell r="M7">
            <v>205781</v>
          </cell>
          <cell r="N7">
            <v>208753</v>
          </cell>
          <cell r="O7">
            <v>210234</v>
          </cell>
          <cell r="P7">
            <v>211974</v>
          </cell>
          <cell r="Q7">
            <v>212935</v>
          </cell>
          <cell r="R7">
            <v>211339</v>
          </cell>
          <cell r="S7">
            <v>209958</v>
          </cell>
          <cell r="T7">
            <v>216101</v>
          </cell>
          <cell r="U7">
            <v>211990</v>
          </cell>
          <cell r="V7">
            <v>212939</v>
          </cell>
          <cell r="W7">
            <v>211184</v>
          </cell>
          <cell r="X7">
            <v>219875</v>
          </cell>
          <cell r="Y7">
            <v>213500</v>
          </cell>
          <cell r="Z7">
            <v>212874</v>
          </cell>
          <cell r="AA7">
            <v>214033</v>
          </cell>
          <cell r="AB7">
            <v>214245</v>
          </cell>
          <cell r="AC7">
            <v>216845</v>
          </cell>
          <cell r="AD7">
            <v>217828</v>
          </cell>
          <cell r="AE7">
            <v>217781</v>
          </cell>
          <cell r="AF7">
            <v>225652</v>
          </cell>
          <cell r="AG7">
            <v>221814</v>
          </cell>
          <cell r="AH7">
            <v>218983</v>
          </cell>
          <cell r="AI7">
            <v>222621</v>
          </cell>
          <cell r="AJ7">
            <v>228031</v>
          </cell>
          <cell r="AK7">
            <v>229366</v>
          </cell>
          <cell r="AL7">
            <v>233019</v>
          </cell>
          <cell r="AM7">
            <v>234202</v>
          </cell>
          <cell r="AN7">
            <v>235186</v>
          </cell>
          <cell r="AO7">
            <v>232115</v>
          </cell>
          <cell r="AP7">
            <v>232663</v>
          </cell>
          <cell r="AQ7">
            <v>236149</v>
          </cell>
          <cell r="AR7">
            <v>252123</v>
          </cell>
          <cell r="AS7">
            <v>245750</v>
          </cell>
          <cell r="AT7">
            <v>250696</v>
          </cell>
          <cell r="AU7">
            <v>252293</v>
          </cell>
          <cell r="AV7">
            <v>255801</v>
          </cell>
          <cell r="AW7">
            <v>258269</v>
          </cell>
          <cell r="AX7">
            <v>265200</v>
          </cell>
          <cell r="AY7">
            <v>269462</v>
          </cell>
          <cell r="AZ7">
            <v>272602</v>
          </cell>
          <cell r="BA7">
            <v>276363</v>
          </cell>
          <cell r="BB7">
            <v>280440</v>
          </cell>
          <cell r="BC7">
            <v>285941</v>
          </cell>
          <cell r="BD7">
            <v>302186</v>
          </cell>
          <cell r="BE7">
            <v>299793</v>
          </cell>
          <cell r="BF7">
            <v>309265</v>
          </cell>
          <cell r="BG7">
            <v>312128</v>
          </cell>
          <cell r="BH7">
            <v>320866</v>
          </cell>
          <cell r="BI7">
            <v>329636</v>
          </cell>
          <cell r="BJ7">
            <v>335967</v>
          </cell>
          <cell r="BK7">
            <v>338576</v>
          </cell>
          <cell r="BL7">
            <v>343754</v>
          </cell>
          <cell r="BM7">
            <v>349523</v>
          </cell>
          <cell r="BN7">
            <v>353370</v>
          </cell>
          <cell r="BO7">
            <v>356473</v>
          </cell>
          <cell r="BP7">
            <v>377230</v>
          </cell>
          <cell r="BQ7">
            <v>364419</v>
          </cell>
          <cell r="BR7">
            <v>375363</v>
          </cell>
          <cell r="BS7">
            <v>383062</v>
          </cell>
          <cell r="BT7">
            <v>394151</v>
          </cell>
          <cell r="BU7">
            <v>395889</v>
          </cell>
          <cell r="BV7">
            <v>404341</v>
          </cell>
          <cell r="BW7">
            <v>411356</v>
          </cell>
          <cell r="BX7">
            <v>413174</v>
          </cell>
          <cell r="BY7">
            <v>418247</v>
          </cell>
          <cell r="BZ7">
            <v>423191</v>
          </cell>
          <cell r="CA7">
            <v>423671</v>
          </cell>
          <cell r="CB7">
            <v>449281</v>
          </cell>
        </row>
        <row r="8">
          <cell r="A8" t="str">
            <v>Воронежская область</v>
          </cell>
          <cell r="B8">
            <v>353728</v>
          </cell>
          <cell r="C8">
            <v>353942</v>
          </cell>
          <cell r="D8">
            <v>356721</v>
          </cell>
          <cell r="E8">
            <v>360314</v>
          </cell>
          <cell r="F8">
            <v>361509</v>
          </cell>
          <cell r="G8">
            <v>363760</v>
          </cell>
          <cell r="H8">
            <v>373632</v>
          </cell>
          <cell r="I8">
            <v>369268</v>
          </cell>
          <cell r="J8">
            <v>372987</v>
          </cell>
          <cell r="K8">
            <v>381192</v>
          </cell>
          <cell r="L8">
            <v>377804</v>
          </cell>
          <cell r="M8">
            <v>371935</v>
          </cell>
          <cell r="N8">
            <v>379551</v>
          </cell>
          <cell r="O8">
            <v>383249</v>
          </cell>
          <cell r="P8">
            <v>384445</v>
          </cell>
          <cell r="Q8">
            <v>387883</v>
          </cell>
          <cell r="R8">
            <v>386794</v>
          </cell>
          <cell r="S8">
            <v>386960</v>
          </cell>
          <cell r="T8">
            <v>403585</v>
          </cell>
          <cell r="U8">
            <v>399854</v>
          </cell>
          <cell r="V8">
            <v>400752</v>
          </cell>
          <cell r="W8">
            <v>401906</v>
          </cell>
          <cell r="X8">
            <v>418227</v>
          </cell>
          <cell r="Y8">
            <v>412801</v>
          </cell>
          <cell r="Z8">
            <v>410995</v>
          </cell>
          <cell r="AA8">
            <v>410575</v>
          </cell>
          <cell r="AB8">
            <v>410228</v>
          </cell>
          <cell r="AC8">
            <v>413113</v>
          </cell>
          <cell r="AD8">
            <v>412334</v>
          </cell>
          <cell r="AE8">
            <v>413711</v>
          </cell>
          <cell r="AF8">
            <v>425000</v>
          </cell>
          <cell r="AG8">
            <v>415926</v>
          </cell>
          <cell r="AH8">
            <v>407540</v>
          </cell>
          <cell r="AI8">
            <v>405212</v>
          </cell>
          <cell r="AJ8">
            <v>416720</v>
          </cell>
          <cell r="AK8">
            <v>415508</v>
          </cell>
          <cell r="AL8">
            <v>418654</v>
          </cell>
          <cell r="AM8">
            <v>427398</v>
          </cell>
          <cell r="AN8">
            <v>430836</v>
          </cell>
          <cell r="AO8">
            <v>421164</v>
          </cell>
          <cell r="AP8">
            <v>422394</v>
          </cell>
          <cell r="AQ8">
            <v>426968</v>
          </cell>
          <cell r="AR8">
            <v>462380</v>
          </cell>
          <cell r="AS8">
            <v>450329</v>
          </cell>
          <cell r="AT8">
            <v>463583</v>
          </cell>
          <cell r="AU8">
            <v>469025</v>
          </cell>
          <cell r="AV8">
            <v>479827</v>
          </cell>
          <cell r="AW8">
            <v>484536</v>
          </cell>
          <cell r="AX8">
            <v>495509</v>
          </cell>
          <cell r="AY8">
            <v>502490</v>
          </cell>
          <cell r="AZ8">
            <v>507881</v>
          </cell>
          <cell r="BA8">
            <v>515826</v>
          </cell>
          <cell r="BB8">
            <v>521358</v>
          </cell>
          <cell r="BC8">
            <v>530004</v>
          </cell>
          <cell r="BD8">
            <v>563332</v>
          </cell>
          <cell r="BE8">
            <v>562965</v>
          </cell>
          <cell r="BF8">
            <v>576362</v>
          </cell>
          <cell r="BG8">
            <v>586069</v>
          </cell>
          <cell r="BH8">
            <v>598919</v>
          </cell>
          <cell r="BI8">
            <v>613718</v>
          </cell>
          <cell r="BJ8">
            <v>625264</v>
          </cell>
          <cell r="BK8">
            <v>631735</v>
          </cell>
          <cell r="BL8">
            <v>642841</v>
          </cell>
          <cell r="BM8">
            <v>652355</v>
          </cell>
          <cell r="BN8">
            <v>661936</v>
          </cell>
          <cell r="BO8">
            <v>665221</v>
          </cell>
          <cell r="BP8">
            <v>707317</v>
          </cell>
          <cell r="BQ8">
            <v>665952</v>
          </cell>
          <cell r="BR8">
            <v>683424</v>
          </cell>
          <cell r="BS8">
            <v>700261</v>
          </cell>
          <cell r="BT8">
            <v>723653</v>
          </cell>
          <cell r="BU8">
            <v>722650</v>
          </cell>
          <cell r="BV8">
            <v>741312</v>
          </cell>
          <cell r="BW8">
            <v>758138</v>
          </cell>
          <cell r="BX8">
            <v>766112</v>
          </cell>
          <cell r="BY8">
            <v>771222</v>
          </cell>
          <cell r="BZ8">
            <v>781583</v>
          </cell>
          <cell r="CA8">
            <v>786559</v>
          </cell>
          <cell r="CB8">
            <v>840989</v>
          </cell>
        </row>
        <row r="9">
          <cell r="A9" t="str">
            <v>Ивановская область</v>
          </cell>
          <cell r="B9">
            <v>131371</v>
          </cell>
          <cell r="C9">
            <v>131860</v>
          </cell>
          <cell r="D9">
            <v>132912</v>
          </cell>
          <cell r="E9">
            <v>133553</v>
          </cell>
          <cell r="F9">
            <v>133994</v>
          </cell>
          <cell r="G9">
            <v>128882</v>
          </cell>
          <cell r="H9">
            <v>136581</v>
          </cell>
          <cell r="I9">
            <v>135819</v>
          </cell>
          <cell r="J9">
            <v>138534</v>
          </cell>
          <cell r="K9">
            <v>139821</v>
          </cell>
          <cell r="L9">
            <v>138845</v>
          </cell>
          <cell r="M9">
            <v>137978</v>
          </cell>
          <cell r="N9">
            <v>140890</v>
          </cell>
          <cell r="O9">
            <v>142724</v>
          </cell>
          <cell r="P9">
            <v>142277</v>
          </cell>
          <cell r="Q9">
            <v>143366</v>
          </cell>
          <cell r="R9">
            <v>142091</v>
          </cell>
          <cell r="S9">
            <v>142436</v>
          </cell>
          <cell r="T9">
            <v>144331</v>
          </cell>
          <cell r="U9">
            <v>142028</v>
          </cell>
          <cell r="V9">
            <v>141816</v>
          </cell>
          <cell r="W9">
            <v>141997</v>
          </cell>
          <cell r="X9">
            <v>144098</v>
          </cell>
          <cell r="Y9">
            <v>142191</v>
          </cell>
          <cell r="Z9">
            <v>141670</v>
          </cell>
          <cell r="AA9">
            <v>141370</v>
          </cell>
          <cell r="AB9">
            <v>141412</v>
          </cell>
          <cell r="AC9">
            <v>142697</v>
          </cell>
          <cell r="AD9">
            <v>142232</v>
          </cell>
          <cell r="AE9">
            <v>144455</v>
          </cell>
          <cell r="AF9">
            <v>149602</v>
          </cell>
          <cell r="AG9">
            <v>146889</v>
          </cell>
          <cell r="AH9">
            <v>145359</v>
          </cell>
          <cell r="AI9">
            <v>148676</v>
          </cell>
          <cell r="AJ9">
            <v>151684</v>
          </cell>
          <cell r="AK9">
            <v>151722</v>
          </cell>
          <cell r="AL9">
            <v>152675</v>
          </cell>
          <cell r="AM9">
            <v>155692</v>
          </cell>
          <cell r="AN9">
            <v>155148</v>
          </cell>
          <cell r="AO9">
            <v>151355</v>
          </cell>
          <cell r="AP9">
            <v>151593</v>
          </cell>
          <cell r="AQ9">
            <v>154250</v>
          </cell>
          <cell r="AR9">
            <v>165907</v>
          </cell>
          <cell r="AS9">
            <v>159627</v>
          </cell>
          <cell r="AT9">
            <v>165062</v>
          </cell>
          <cell r="AU9">
            <v>165042</v>
          </cell>
          <cell r="AV9">
            <v>167863</v>
          </cell>
          <cell r="AW9">
            <v>170557</v>
          </cell>
          <cell r="AX9">
            <v>175011</v>
          </cell>
          <cell r="AY9">
            <v>175986</v>
          </cell>
          <cell r="AZ9">
            <v>178589</v>
          </cell>
          <cell r="BA9">
            <v>180481</v>
          </cell>
          <cell r="BB9">
            <v>184533</v>
          </cell>
          <cell r="BC9">
            <v>188778</v>
          </cell>
          <cell r="BD9">
            <v>199117</v>
          </cell>
          <cell r="BE9">
            <v>198261</v>
          </cell>
          <cell r="BF9">
            <v>203842</v>
          </cell>
          <cell r="BG9">
            <v>207461</v>
          </cell>
          <cell r="BH9">
            <v>210771</v>
          </cell>
          <cell r="BI9">
            <v>215610</v>
          </cell>
          <cell r="BJ9">
            <v>220845</v>
          </cell>
          <cell r="BK9">
            <v>222142</v>
          </cell>
          <cell r="BL9">
            <v>225920</v>
          </cell>
          <cell r="BM9">
            <v>228539</v>
          </cell>
          <cell r="BN9">
            <v>232200</v>
          </cell>
          <cell r="BO9">
            <v>234526</v>
          </cell>
          <cell r="BP9">
            <v>248323</v>
          </cell>
          <cell r="BQ9">
            <v>239370</v>
          </cell>
          <cell r="BR9">
            <v>245473</v>
          </cell>
          <cell r="BS9">
            <v>249044</v>
          </cell>
          <cell r="BT9">
            <v>255343</v>
          </cell>
          <cell r="BU9">
            <v>255901</v>
          </cell>
          <cell r="BV9">
            <v>258900</v>
          </cell>
          <cell r="BW9">
            <v>261483</v>
          </cell>
          <cell r="BX9">
            <v>262561</v>
          </cell>
          <cell r="BY9">
            <v>262701</v>
          </cell>
          <cell r="BZ9">
            <v>263063</v>
          </cell>
          <cell r="CA9">
            <v>263175</v>
          </cell>
          <cell r="CB9">
            <v>284990</v>
          </cell>
        </row>
        <row r="10">
          <cell r="A10" t="str">
            <v>Калужская область</v>
          </cell>
          <cell r="B10">
            <v>156946</v>
          </cell>
          <cell r="C10">
            <v>157423</v>
          </cell>
          <cell r="D10">
            <v>157937</v>
          </cell>
          <cell r="E10">
            <v>158127</v>
          </cell>
          <cell r="F10">
            <v>158152</v>
          </cell>
          <cell r="G10">
            <v>158569</v>
          </cell>
          <cell r="H10">
            <v>162676</v>
          </cell>
          <cell r="I10">
            <v>161097</v>
          </cell>
          <cell r="J10">
            <v>162844</v>
          </cell>
          <cell r="K10">
            <v>163247</v>
          </cell>
          <cell r="L10">
            <v>164496</v>
          </cell>
          <cell r="M10">
            <v>163461</v>
          </cell>
          <cell r="N10">
            <v>166486</v>
          </cell>
          <cell r="O10">
            <v>167855</v>
          </cell>
          <cell r="P10">
            <v>167989</v>
          </cell>
          <cell r="Q10">
            <v>169175</v>
          </cell>
          <cell r="R10">
            <v>167678</v>
          </cell>
          <cell r="S10">
            <v>166847</v>
          </cell>
          <cell r="T10">
            <v>172425</v>
          </cell>
          <cell r="U10">
            <v>169917</v>
          </cell>
          <cell r="V10">
            <v>170470</v>
          </cell>
          <cell r="W10">
            <v>170367</v>
          </cell>
          <cell r="X10">
            <v>173322</v>
          </cell>
          <cell r="Y10">
            <v>171569</v>
          </cell>
          <cell r="Z10">
            <v>172172</v>
          </cell>
          <cell r="AA10">
            <v>172983</v>
          </cell>
          <cell r="AB10">
            <v>172262</v>
          </cell>
          <cell r="AC10">
            <v>173446</v>
          </cell>
          <cell r="AD10">
            <v>173455</v>
          </cell>
          <cell r="AE10">
            <v>173787</v>
          </cell>
          <cell r="AF10">
            <v>178667</v>
          </cell>
          <cell r="AG10">
            <v>176666</v>
          </cell>
          <cell r="AH10">
            <v>173732</v>
          </cell>
          <cell r="AI10">
            <v>176122</v>
          </cell>
          <cell r="AJ10">
            <v>180397</v>
          </cell>
          <cell r="AK10">
            <v>179919</v>
          </cell>
          <cell r="AL10">
            <v>182355</v>
          </cell>
          <cell r="AM10">
            <v>184591</v>
          </cell>
          <cell r="AN10">
            <v>185226</v>
          </cell>
          <cell r="AO10">
            <v>183240</v>
          </cell>
          <cell r="AP10">
            <v>182323</v>
          </cell>
          <cell r="AQ10">
            <v>183655</v>
          </cell>
          <cell r="AR10">
            <v>200280</v>
          </cell>
          <cell r="AS10">
            <v>191684</v>
          </cell>
          <cell r="AT10">
            <v>198683</v>
          </cell>
          <cell r="AU10">
            <v>199429</v>
          </cell>
          <cell r="AV10">
            <v>203335</v>
          </cell>
          <cell r="AW10">
            <v>205673</v>
          </cell>
          <cell r="AX10">
            <v>209302</v>
          </cell>
          <cell r="AY10">
            <v>211732</v>
          </cell>
          <cell r="AZ10">
            <v>214607</v>
          </cell>
          <cell r="BA10">
            <v>218141</v>
          </cell>
          <cell r="BB10">
            <v>221366</v>
          </cell>
          <cell r="BC10">
            <v>225939</v>
          </cell>
          <cell r="BD10">
            <v>238288</v>
          </cell>
          <cell r="BE10">
            <v>237994</v>
          </cell>
          <cell r="BF10">
            <v>245068</v>
          </cell>
          <cell r="BG10">
            <v>248257</v>
          </cell>
          <cell r="BH10">
            <v>253874</v>
          </cell>
          <cell r="BI10">
            <v>259342</v>
          </cell>
          <cell r="BJ10">
            <v>264566</v>
          </cell>
          <cell r="BK10">
            <v>265295</v>
          </cell>
          <cell r="BL10">
            <v>268334</v>
          </cell>
          <cell r="BM10">
            <v>271949</v>
          </cell>
          <cell r="BN10">
            <v>275024</v>
          </cell>
          <cell r="BO10">
            <v>277415</v>
          </cell>
          <cell r="BP10">
            <v>293512</v>
          </cell>
          <cell r="BQ10">
            <v>290374</v>
          </cell>
          <cell r="BR10">
            <v>298018</v>
          </cell>
          <cell r="BS10">
            <v>303496</v>
          </cell>
          <cell r="BT10">
            <v>312435</v>
          </cell>
          <cell r="BU10">
            <v>314573</v>
          </cell>
          <cell r="BV10">
            <v>320693</v>
          </cell>
          <cell r="BW10">
            <v>327729</v>
          </cell>
          <cell r="BX10">
            <v>329779</v>
          </cell>
          <cell r="BY10">
            <v>333342</v>
          </cell>
          <cell r="BZ10">
            <v>341359</v>
          </cell>
          <cell r="CA10">
            <v>342746</v>
          </cell>
          <cell r="CB10">
            <v>359380</v>
          </cell>
        </row>
        <row r="11">
          <cell r="A11" t="str">
            <v>Костромская область</v>
          </cell>
          <cell r="B11">
            <v>75515</v>
          </cell>
          <cell r="C11">
            <v>75252</v>
          </cell>
          <cell r="D11">
            <v>76084</v>
          </cell>
          <cell r="E11">
            <v>75722</v>
          </cell>
          <cell r="F11">
            <v>75436</v>
          </cell>
          <cell r="G11">
            <v>75634</v>
          </cell>
          <cell r="H11">
            <v>78419</v>
          </cell>
          <cell r="I11">
            <v>76514</v>
          </cell>
          <cell r="J11">
            <v>77272</v>
          </cell>
          <cell r="K11">
            <v>77769</v>
          </cell>
          <cell r="L11">
            <v>77691</v>
          </cell>
          <cell r="M11">
            <v>77056</v>
          </cell>
          <cell r="N11">
            <v>78133</v>
          </cell>
          <cell r="O11">
            <v>79268</v>
          </cell>
          <cell r="P11">
            <v>79177</v>
          </cell>
          <cell r="Q11">
            <v>79292</v>
          </cell>
          <cell r="R11">
            <v>78579</v>
          </cell>
          <cell r="S11">
            <v>78168</v>
          </cell>
          <cell r="T11">
            <v>80813</v>
          </cell>
          <cell r="U11">
            <v>78952</v>
          </cell>
          <cell r="V11">
            <v>79131</v>
          </cell>
          <cell r="W11">
            <v>79277</v>
          </cell>
          <cell r="X11">
            <v>80969</v>
          </cell>
          <cell r="Y11">
            <v>79790</v>
          </cell>
          <cell r="Z11">
            <v>80368</v>
          </cell>
          <cell r="AA11">
            <v>80743</v>
          </cell>
          <cell r="AB11">
            <v>81448</v>
          </cell>
          <cell r="AC11">
            <v>83248</v>
          </cell>
          <cell r="AD11">
            <v>83564</v>
          </cell>
          <cell r="AE11">
            <v>85065</v>
          </cell>
          <cell r="AF11">
            <v>87902</v>
          </cell>
          <cell r="AG11">
            <v>86470</v>
          </cell>
          <cell r="AH11">
            <v>84811</v>
          </cell>
          <cell r="AI11">
            <v>86276</v>
          </cell>
          <cell r="AJ11">
            <v>89052</v>
          </cell>
          <cell r="AK11">
            <v>89631</v>
          </cell>
          <cell r="AL11">
            <v>90161</v>
          </cell>
          <cell r="AM11">
            <v>91349</v>
          </cell>
          <cell r="AN11">
            <v>91143</v>
          </cell>
          <cell r="AO11">
            <v>89789</v>
          </cell>
          <cell r="AP11">
            <v>89815</v>
          </cell>
          <cell r="AQ11">
            <v>91358</v>
          </cell>
          <cell r="AR11">
            <v>98847</v>
          </cell>
          <cell r="AS11">
            <v>94878</v>
          </cell>
          <cell r="AT11">
            <v>98400</v>
          </cell>
          <cell r="AU11">
            <v>99187</v>
          </cell>
          <cell r="AV11">
            <v>100599</v>
          </cell>
          <cell r="AW11">
            <v>102311</v>
          </cell>
          <cell r="AX11">
            <v>109632</v>
          </cell>
          <cell r="AY11">
            <v>105867</v>
          </cell>
          <cell r="AZ11">
            <v>107170</v>
          </cell>
          <cell r="BA11">
            <v>108602</v>
          </cell>
          <cell r="BB11">
            <v>110553</v>
          </cell>
          <cell r="BC11">
            <v>117976</v>
          </cell>
          <cell r="BD11">
            <v>120935</v>
          </cell>
          <cell r="BE11">
            <v>120156</v>
          </cell>
          <cell r="BF11">
            <v>124534</v>
          </cell>
          <cell r="BG11">
            <v>127449</v>
          </cell>
          <cell r="BH11">
            <v>129718</v>
          </cell>
          <cell r="BI11">
            <v>133458</v>
          </cell>
          <cell r="BJ11">
            <v>138504</v>
          </cell>
          <cell r="BK11">
            <v>140832</v>
          </cell>
          <cell r="BL11">
            <v>144699</v>
          </cell>
          <cell r="BM11">
            <v>146724</v>
          </cell>
          <cell r="BN11">
            <v>151744</v>
          </cell>
          <cell r="BO11">
            <v>154906</v>
          </cell>
          <cell r="BP11">
            <v>166115</v>
          </cell>
          <cell r="BQ11">
            <v>164568</v>
          </cell>
          <cell r="BR11">
            <v>171552</v>
          </cell>
          <cell r="BS11">
            <v>175689</v>
          </cell>
          <cell r="BT11">
            <v>181242</v>
          </cell>
          <cell r="BU11">
            <v>181989</v>
          </cell>
          <cell r="BV11">
            <v>185578</v>
          </cell>
          <cell r="BW11">
            <v>188700</v>
          </cell>
          <cell r="BX11">
            <v>188203</v>
          </cell>
          <cell r="BY11">
            <v>190129</v>
          </cell>
          <cell r="BZ11">
            <v>204953</v>
          </cell>
          <cell r="CA11">
            <v>205881</v>
          </cell>
          <cell r="CB11">
            <v>217946</v>
          </cell>
        </row>
        <row r="12">
          <cell r="A12" t="str">
            <v>Курская область</v>
          </cell>
          <cell r="B12">
            <v>120408</v>
          </cell>
          <cell r="C12">
            <v>120346</v>
          </cell>
          <cell r="D12">
            <v>120637</v>
          </cell>
          <cell r="E12">
            <v>121199</v>
          </cell>
          <cell r="F12">
            <v>121174</v>
          </cell>
          <cell r="G12">
            <v>124602</v>
          </cell>
          <cell r="H12">
            <v>130162</v>
          </cell>
          <cell r="I12">
            <v>126862</v>
          </cell>
          <cell r="J12">
            <v>128167</v>
          </cell>
          <cell r="K12">
            <v>129481</v>
          </cell>
          <cell r="L12">
            <v>128316</v>
          </cell>
          <cell r="M12">
            <v>128140</v>
          </cell>
          <cell r="N12">
            <v>130680</v>
          </cell>
          <cell r="O12">
            <v>131236</v>
          </cell>
          <cell r="P12">
            <v>130897</v>
          </cell>
          <cell r="Q12">
            <v>132264</v>
          </cell>
          <cell r="R12">
            <v>131225</v>
          </cell>
          <cell r="S12">
            <v>130448</v>
          </cell>
          <cell r="T12">
            <v>135561</v>
          </cell>
          <cell r="U12">
            <v>131985</v>
          </cell>
          <cell r="V12">
            <v>132730</v>
          </cell>
          <cell r="W12">
            <v>131491</v>
          </cell>
          <cell r="X12">
            <v>136720</v>
          </cell>
          <cell r="Y12">
            <v>133223</v>
          </cell>
          <cell r="Z12">
            <v>133085</v>
          </cell>
          <cell r="AA12">
            <v>132959</v>
          </cell>
          <cell r="AB12">
            <v>132756</v>
          </cell>
          <cell r="AC12">
            <v>133959</v>
          </cell>
          <cell r="AD12">
            <v>134284</v>
          </cell>
          <cell r="AE12">
            <v>135205</v>
          </cell>
          <cell r="AF12">
            <v>141739</v>
          </cell>
          <cell r="AG12">
            <v>138024</v>
          </cell>
          <cell r="AH12">
            <v>137161</v>
          </cell>
          <cell r="AI12">
            <v>141127</v>
          </cell>
          <cell r="AJ12">
            <v>143815</v>
          </cell>
          <cell r="AK12">
            <v>143048</v>
          </cell>
          <cell r="AL12">
            <v>144584</v>
          </cell>
          <cell r="AM12">
            <v>148063</v>
          </cell>
          <cell r="AN12">
            <v>147833</v>
          </cell>
          <cell r="AO12">
            <v>144971</v>
          </cell>
          <cell r="AP12">
            <v>145373</v>
          </cell>
          <cell r="AQ12">
            <v>147544</v>
          </cell>
          <cell r="AR12">
            <v>160530</v>
          </cell>
          <cell r="AS12">
            <v>155276</v>
          </cell>
          <cell r="AT12">
            <v>159635</v>
          </cell>
          <cell r="AU12">
            <v>161438</v>
          </cell>
          <cell r="AV12">
            <v>165344</v>
          </cell>
          <cell r="AW12">
            <v>166742</v>
          </cell>
          <cell r="AX12">
            <v>171280</v>
          </cell>
          <cell r="AY12">
            <v>173041</v>
          </cell>
          <cell r="AZ12">
            <v>174869</v>
          </cell>
          <cell r="BA12">
            <v>177020</v>
          </cell>
          <cell r="BB12">
            <v>179144</v>
          </cell>
          <cell r="BC12">
            <v>183101</v>
          </cell>
          <cell r="BD12">
            <v>199382</v>
          </cell>
          <cell r="BE12">
            <v>197601</v>
          </cell>
          <cell r="BF12">
            <v>202005</v>
          </cell>
          <cell r="BG12">
            <v>205492</v>
          </cell>
          <cell r="BH12">
            <v>209934</v>
          </cell>
          <cell r="BI12">
            <v>216519</v>
          </cell>
          <cell r="BJ12">
            <v>219910</v>
          </cell>
          <cell r="BK12">
            <v>222340</v>
          </cell>
          <cell r="BL12">
            <v>230797</v>
          </cell>
          <cell r="BM12">
            <v>242639</v>
          </cell>
          <cell r="BN12">
            <v>248882</v>
          </cell>
          <cell r="BO12">
            <v>251387</v>
          </cell>
          <cell r="BP12">
            <v>267583</v>
          </cell>
          <cell r="BQ12">
            <v>262276</v>
          </cell>
          <cell r="BR12">
            <v>271615</v>
          </cell>
          <cell r="BS12">
            <v>286298</v>
          </cell>
          <cell r="BT12">
            <v>298129</v>
          </cell>
          <cell r="BU12">
            <v>301142</v>
          </cell>
          <cell r="BV12">
            <v>309054</v>
          </cell>
          <cell r="BW12">
            <v>316132</v>
          </cell>
          <cell r="BX12">
            <v>318048</v>
          </cell>
          <cell r="BY12">
            <v>323681</v>
          </cell>
          <cell r="BZ12">
            <v>327487</v>
          </cell>
          <cell r="CA12">
            <v>329187</v>
          </cell>
          <cell r="CB12">
            <v>353649</v>
          </cell>
        </row>
        <row r="13">
          <cell r="A13" t="str">
            <v>Липецкая область</v>
          </cell>
          <cell r="B13">
            <v>144225</v>
          </cell>
          <cell r="C13">
            <v>144969</v>
          </cell>
          <cell r="D13">
            <v>145823</v>
          </cell>
          <cell r="E13">
            <v>145878</v>
          </cell>
          <cell r="F13">
            <v>145855</v>
          </cell>
          <cell r="G13">
            <v>145669</v>
          </cell>
          <cell r="H13">
            <v>149165</v>
          </cell>
          <cell r="I13">
            <v>147448</v>
          </cell>
          <cell r="J13">
            <v>148819</v>
          </cell>
          <cell r="K13">
            <v>150717</v>
          </cell>
          <cell r="L13">
            <v>148974</v>
          </cell>
          <cell r="M13">
            <v>147162</v>
          </cell>
          <cell r="N13">
            <v>149500</v>
          </cell>
          <cell r="O13">
            <v>150522</v>
          </cell>
          <cell r="P13">
            <v>149858</v>
          </cell>
          <cell r="Q13">
            <v>150718</v>
          </cell>
          <cell r="R13">
            <v>149238</v>
          </cell>
          <cell r="S13">
            <v>149172</v>
          </cell>
          <cell r="T13">
            <v>153269</v>
          </cell>
          <cell r="U13">
            <v>150373</v>
          </cell>
          <cell r="V13">
            <v>150565</v>
          </cell>
          <cell r="W13">
            <v>150341</v>
          </cell>
          <cell r="X13">
            <v>157339</v>
          </cell>
          <cell r="Y13">
            <v>152649</v>
          </cell>
          <cell r="Z13">
            <v>152518</v>
          </cell>
          <cell r="AA13">
            <v>153344</v>
          </cell>
          <cell r="AB13">
            <v>153506</v>
          </cell>
          <cell r="AC13">
            <v>155294</v>
          </cell>
          <cell r="AD13">
            <v>156448</v>
          </cell>
          <cell r="AE13">
            <v>155519</v>
          </cell>
          <cell r="AF13">
            <v>161526</v>
          </cell>
          <cell r="AG13">
            <v>159021</v>
          </cell>
          <cell r="AH13">
            <v>156802</v>
          </cell>
          <cell r="AI13">
            <v>160013</v>
          </cell>
          <cell r="AJ13">
            <v>163706</v>
          </cell>
          <cell r="AK13">
            <v>163787</v>
          </cell>
          <cell r="AL13">
            <v>165223</v>
          </cell>
          <cell r="AM13">
            <v>167944</v>
          </cell>
          <cell r="AN13">
            <v>168781</v>
          </cell>
          <cell r="AO13">
            <v>167213</v>
          </cell>
          <cell r="AP13">
            <v>167209</v>
          </cell>
          <cell r="AQ13">
            <v>167727</v>
          </cell>
          <cell r="AR13">
            <v>180648</v>
          </cell>
          <cell r="AS13">
            <v>174739</v>
          </cell>
          <cell r="AT13">
            <v>180147</v>
          </cell>
          <cell r="AU13">
            <v>182489</v>
          </cell>
          <cell r="AV13">
            <v>184447</v>
          </cell>
          <cell r="AW13">
            <v>186623</v>
          </cell>
          <cell r="AX13">
            <v>191324</v>
          </cell>
          <cell r="AY13">
            <v>193411</v>
          </cell>
          <cell r="AZ13">
            <v>194332</v>
          </cell>
          <cell r="BA13">
            <v>196851</v>
          </cell>
          <cell r="BB13">
            <v>198468</v>
          </cell>
          <cell r="BC13">
            <v>201733</v>
          </cell>
          <cell r="BD13">
            <v>214003</v>
          </cell>
          <cell r="BE13">
            <v>214436</v>
          </cell>
          <cell r="BF13">
            <v>220854</v>
          </cell>
          <cell r="BG13">
            <v>225763</v>
          </cell>
          <cell r="BH13">
            <v>229113</v>
          </cell>
          <cell r="BI13">
            <v>236024</v>
          </cell>
          <cell r="BJ13">
            <v>241196</v>
          </cell>
          <cell r="BK13">
            <v>245371</v>
          </cell>
          <cell r="BL13">
            <v>247516</v>
          </cell>
          <cell r="BM13">
            <v>250207</v>
          </cell>
          <cell r="BN13">
            <v>253161</v>
          </cell>
          <cell r="BO13">
            <v>255023</v>
          </cell>
          <cell r="BP13">
            <v>271027</v>
          </cell>
          <cell r="BQ13">
            <v>266369</v>
          </cell>
          <cell r="BR13">
            <v>273913</v>
          </cell>
          <cell r="BS13">
            <v>279412</v>
          </cell>
          <cell r="BT13">
            <v>287064</v>
          </cell>
          <cell r="BU13">
            <v>286896</v>
          </cell>
          <cell r="BV13">
            <v>292380</v>
          </cell>
          <cell r="BW13">
            <v>297141</v>
          </cell>
          <cell r="BX13">
            <v>298976</v>
          </cell>
          <cell r="BY13">
            <v>302025</v>
          </cell>
          <cell r="BZ13">
            <v>305440</v>
          </cell>
          <cell r="CA13">
            <v>305866</v>
          </cell>
          <cell r="CB13">
            <v>327576</v>
          </cell>
        </row>
        <row r="14">
          <cell r="A14" t="str">
            <v>Московская область</v>
          </cell>
          <cell r="B14">
            <v>1630482</v>
          </cell>
          <cell r="C14">
            <v>1633439</v>
          </cell>
          <cell r="D14">
            <v>1649912</v>
          </cell>
          <cell r="E14">
            <v>1651424</v>
          </cell>
          <cell r="F14">
            <v>1652265</v>
          </cell>
          <cell r="G14">
            <v>1665198</v>
          </cell>
          <cell r="H14">
            <v>1721083</v>
          </cell>
          <cell r="I14">
            <v>1694520</v>
          </cell>
          <cell r="J14">
            <v>1715962</v>
          </cell>
          <cell r="K14">
            <v>1761078</v>
          </cell>
          <cell r="L14">
            <v>1759741</v>
          </cell>
          <cell r="M14">
            <v>1742491</v>
          </cell>
          <cell r="N14">
            <v>1772679</v>
          </cell>
          <cell r="O14">
            <v>1785570</v>
          </cell>
          <cell r="P14">
            <v>1783161</v>
          </cell>
          <cell r="Q14">
            <v>1796717</v>
          </cell>
          <cell r="R14">
            <v>1787310</v>
          </cell>
          <cell r="S14">
            <v>1772945</v>
          </cell>
          <cell r="T14">
            <v>1847072</v>
          </cell>
          <cell r="U14">
            <v>1786453</v>
          </cell>
          <cell r="V14">
            <v>1784558</v>
          </cell>
          <cell r="W14">
            <v>1801716</v>
          </cell>
          <cell r="X14">
            <v>1844343</v>
          </cell>
          <cell r="Y14">
            <v>1801114</v>
          </cell>
          <cell r="Z14">
            <v>1797997</v>
          </cell>
          <cell r="AA14">
            <v>1807403</v>
          </cell>
          <cell r="AB14">
            <v>1817631</v>
          </cell>
          <cell r="AC14">
            <v>1826116</v>
          </cell>
          <cell r="AD14">
            <v>1827548</v>
          </cell>
          <cell r="AE14">
            <v>1850619</v>
          </cell>
          <cell r="AF14">
            <v>1948156</v>
          </cell>
          <cell r="AG14">
            <v>1904910</v>
          </cell>
          <cell r="AH14">
            <v>1871750</v>
          </cell>
          <cell r="AI14">
            <v>1882435</v>
          </cell>
          <cell r="AJ14">
            <v>1930950</v>
          </cell>
          <cell r="AK14">
            <v>1910675</v>
          </cell>
          <cell r="AL14">
            <v>1901120</v>
          </cell>
          <cell r="AM14">
            <v>1924338</v>
          </cell>
          <cell r="AN14">
            <v>1925315</v>
          </cell>
          <cell r="AO14">
            <v>1896682</v>
          </cell>
          <cell r="AP14">
            <v>1894043</v>
          </cell>
          <cell r="AQ14">
            <v>1914735</v>
          </cell>
          <cell r="AR14">
            <v>2077819</v>
          </cell>
          <cell r="AS14">
            <v>1994231</v>
          </cell>
          <cell r="AT14">
            <v>2060710</v>
          </cell>
          <cell r="AU14">
            <v>2077013</v>
          </cell>
          <cell r="AV14">
            <v>2117156</v>
          </cell>
          <cell r="AW14">
            <v>2147063</v>
          </cell>
          <cell r="AX14">
            <v>2188311</v>
          </cell>
          <cell r="AY14">
            <v>2216922</v>
          </cell>
          <cell r="AZ14">
            <v>2244802</v>
          </cell>
          <cell r="BA14">
            <v>2269610</v>
          </cell>
          <cell r="BB14">
            <v>2299975</v>
          </cell>
          <cell r="BC14">
            <v>2338037</v>
          </cell>
          <cell r="BD14">
            <v>2508054</v>
          </cell>
          <cell r="BE14">
            <v>2467939</v>
          </cell>
          <cell r="BF14">
            <v>2531884</v>
          </cell>
          <cell r="BG14">
            <v>2595180</v>
          </cell>
          <cell r="BH14">
            <v>2644284</v>
          </cell>
          <cell r="BI14">
            <v>2697555</v>
          </cell>
          <cell r="BJ14">
            <v>2754643</v>
          </cell>
          <cell r="BK14">
            <v>2779230</v>
          </cell>
          <cell r="BL14">
            <v>2827316</v>
          </cell>
          <cell r="BM14">
            <v>2856349</v>
          </cell>
          <cell r="BN14">
            <v>2908451</v>
          </cell>
          <cell r="BO14">
            <v>2927151</v>
          </cell>
          <cell r="BP14">
            <v>3172870</v>
          </cell>
          <cell r="BQ14">
            <v>3051970</v>
          </cell>
          <cell r="BR14">
            <v>3138132</v>
          </cell>
          <cell r="BS14">
            <v>3203584</v>
          </cell>
          <cell r="BT14">
            <v>3392400</v>
          </cell>
          <cell r="BU14">
            <v>3362787</v>
          </cell>
          <cell r="BV14">
            <v>3403135</v>
          </cell>
          <cell r="BW14">
            <v>3443314</v>
          </cell>
          <cell r="BX14">
            <v>3437521</v>
          </cell>
          <cell r="BY14">
            <v>3461419</v>
          </cell>
          <cell r="BZ14">
            <v>3493755</v>
          </cell>
          <cell r="CA14">
            <v>3501983</v>
          </cell>
          <cell r="CB14">
            <v>3796834</v>
          </cell>
        </row>
        <row r="15">
          <cell r="A15" t="str">
            <v>Орловская область</v>
          </cell>
          <cell r="B15">
            <v>89391</v>
          </cell>
          <cell r="C15">
            <v>89273</v>
          </cell>
          <cell r="D15">
            <v>89878</v>
          </cell>
          <cell r="E15">
            <v>90114</v>
          </cell>
          <cell r="F15">
            <v>90178</v>
          </cell>
          <cell r="G15">
            <v>90768</v>
          </cell>
          <cell r="H15">
            <v>93432</v>
          </cell>
          <cell r="I15">
            <v>91992</v>
          </cell>
          <cell r="J15">
            <v>92775</v>
          </cell>
          <cell r="K15">
            <v>93248</v>
          </cell>
          <cell r="L15">
            <v>94183</v>
          </cell>
          <cell r="M15">
            <v>92420</v>
          </cell>
          <cell r="N15">
            <v>94328</v>
          </cell>
          <cell r="O15">
            <v>94339</v>
          </cell>
          <cell r="P15">
            <v>94002</v>
          </cell>
          <cell r="Q15">
            <v>94379</v>
          </cell>
          <cell r="R15">
            <v>93136</v>
          </cell>
          <cell r="S15">
            <v>92728</v>
          </cell>
          <cell r="T15">
            <v>95222</v>
          </cell>
          <cell r="U15">
            <v>92795</v>
          </cell>
          <cell r="V15">
            <v>93068</v>
          </cell>
          <cell r="W15">
            <v>93770</v>
          </cell>
          <cell r="X15">
            <v>96579</v>
          </cell>
          <cell r="Y15">
            <v>94242</v>
          </cell>
          <cell r="Z15">
            <v>94367</v>
          </cell>
          <cell r="AA15">
            <v>94364</v>
          </cell>
          <cell r="AB15">
            <v>95430</v>
          </cell>
          <cell r="AC15">
            <v>96812</v>
          </cell>
          <cell r="AD15">
            <v>97378</v>
          </cell>
          <cell r="AE15">
            <v>97829</v>
          </cell>
          <cell r="AF15">
            <v>102362</v>
          </cell>
          <cell r="AG15">
            <v>100314</v>
          </cell>
          <cell r="AH15">
            <v>98598</v>
          </cell>
          <cell r="AI15">
            <v>98316</v>
          </cell>
          <cell r="AJ15">
            <v>101310</v>
          </cell>
          <cell r="AK15">
            <v>100984</v>
          </cell>
          <cell r="AL15">
            <v>102258</v>
          </cell>
          <cell r="AM15">
            <v>103267</v>
          </cell>
          <cell r="AN15">
            <v>103710</v>
          </cell>
          <cell r="AO15">
            <v>103656</v>
          </cell>
          <cell r="AP15">
            <v>102974</v>
          </cell>
          <cell r="AQ15">
            <v>103948</v>
          </cell>
          <cell r="AR15">
            <v>111686</v>
          </cell>
          <cell r="AS15">
            <v>108228</v>
          </cell>
          <cell r="AT15">
            <v>110596</v>
          </cell>
          <cell r="AU15">
            <v>112026</v>
          </cell>
          <cell r="AV15">
            <v>113846</v>
          </cell>
          <cell r="AW15">
            <v>114322</v>
          </cell>
          <cell r="AX15">
            <v>117327</v>
          </cell>
          <cell r="AY15">
            <v>118356</v>
          </cell>
          <cell r="AZ15">
            <v>119590</v>
          </cell>
          <cell r="BA15">
            <v>121204</v>
          </cell>
          <cell r="BB15">
            <v>123686</v>
          </cell>
          <cell r="BC15">
            <v>125613</v>
          </cell>
          <cell r="BD15">
            <v>134328</v>
          </cell>
          <cell r="BE15">
            <v>133420</v>
          </cell>
          <cell r="BF15">
            <v>136409</v>
          </cell>
          <cell r="BG15">
            <v>138925</v>
          </cell>
          <cell r="BH15">
            <v>140909</v>
          </cell>
          <cell r="BI15">
            <v>145230</v>
          </cell>
          <cell r="BJ15">
            <v>147659</v>
          </cell>
          <cell r="BK15">
            <v>148049</v>
          </cell>
          <cell r="BL15">
            <v>150310</v>
          </cell>
          <cell r="BM15">
            <v>152271</v>
          </cell>
          <cell r="BN15">
            <v>154818</v>
          </cell>
          <cell r="BO15">
            <v>154797</v>
          </cell>
          <cell r="BP15">
            <v>166572</v>
          </cell>
          <cell r="BQ15">
            <v>158851</v>
          </cell>
          <cell r="BR15">
            <v>163480</v>
          </cell>
          <cell r="BS15">
            <v>166269</v>
          </cell>
          <cell r="BT15">
            <v>169449</v>
          </cell>
          <cell r="BU15">
            <v>168640</v>
          </cell>
          <cell r="BV15">
            <v>171370</v>
          </cell>
          <cell r="BW15">
            <v>173378</v>
          </cell>
          <cell r="BX15">
            <v>173841</v>
          </cell>
          <cell r="BY15">
            <v>174808</v>
          </cell>
          <cell r="BZ15">
            <v>176620</v>
          </cell>
          <cell r="CA15">
            <v>176560</v>
          </cell>
          <cell r="CB15">
            <v>186345</v>
          </cell>
        </row>
        <row r="16">
          <cell r="A16" t="str">
            <v>Рязанская область</v>
          </cell>
          <cell r="B16">
            <v>155509</v>
          </cell>
          <cell r="C16">
            <v>155659</v>
          </cell>
          <cell r="D16">
            <v>157050</v>
          </cell>
          <cell r="E16">
            <v>156616</v>
          </cell>
          <cell r="F16">
            <v>156353</v>
          </cell>
          <cell r="G16">
            <v>157518</v>
          </cell>
          <cell r="H16">
            <v>163249</v>
          </cell>
          <cell r="I16">
            <v>160161</v>
          </cell>
          <cell r="J16">
            <v>161607</v>
          </cell>
          <cell r="K16">
            <v>164078</v>
          </cell>
          <cell r="L16">
            <v>162886</v>
          </cell>
          <cell r="M16">
            <v>161097</v>
          </cell>
          <cell r="N16">
            <v>164197</v>
          </cell>
          <cell r="O16">
            <v>164743</v>
          </cell>
          <cell r="P16">
            <v>165148</v>
          </cell>
          <cell r="Q16">
            <v>166388</v>
          </cell>
          <cell r="R16">
            <v>164532</v>
          </cell>
          <cell r="S16">
            <v>164440</v>
          </cell>
          <cell r="T16">
            <v>169720</v>
          </cell>
          <cell r="U16">
            <v>166731</v>
          </cell>
          <cell r="V16">
            <v>166950</v>
          </cell>
          <cell r="W16">
            <v>167964</v>
          </cell>
          <cell r="X16">
            <v>173108</v>
          </cell>
          <cell r="Y16">
            <v>169453</v>
          </cell>
          <cell r="Z16">
            <v>169835</v>
          </cell>
          <cell r="AA16">
            <v>170586</v>
          </cell>
          <cell r="AB16">
            <v>171812</v>
          </cell>
          <cell r="AC16">
            <v>174362</v>
          </cell>
          <cell r="AD16">
            <v>175202</v>
          </cell>
          <cell r="AE16">
            <v>176227</v>
          </cell>
          <cell r="AF16">
            <v>183748</v>
          </cell>
          <cell r="AG16">
            <v>179115</v>
          </cell>
          <cell r="AH16">
            <v>176297</v>
          </cell>
          <cell r="AI16">
            <v>179764</v>
          </cell>
          <cell r="AJ16">
            <v>184347</v>
          </cell>
          <cell r="AK16">
            <v>184614</v>
          </cell>
          <cell r="AL16">
            <v>186449</v>
          </cell>
          <cell r="AM16">
            <v>189830</v>
          </cell>
          <cell r="AN16">
            <v>190990</v>
          </cell>
          <cell r="AO16">
            <v>189553</v>
          </cell>
          <cell r="AP16">
            <v>190293</v>
          </cell>
          <cell r="AQ16">
            <v>192386</v>
          </cell>
          <cell r="AR16">
            <v>208001</v>
          </cell>
          <cell r="AS16">
            <v>199883</v>
          </cell>
          <cell r="AT16">
            <v>207132</v>
          </cell>
          <cell r="AU16">
            <v>208081</v>
          </cell>
          <cell r="AV16">
            <v>211299</v>
          </cell>
          <cell r="AW16">
            <v>213983</v>
          </cell>
          <cell r="AX16">
            <v>217786</v>
          </cell>
          <cell r="AY16">
            <v>220377</v>
          </cell>
          <cell r="AZ16">
            <v>223700</v>
          </cell>
          <cell r="BA16">
            <v>227245</v>
          </cell>
          <cell r="BB16">
            <v>230022</v>
          </cell>
          <cell r="BC16">
            <v>235816</v>
          </cell>
          <cell r="BD16">
            <v>249590</v>
          </cell>
          <cell r="BE16">
            <v>250455</v>
          </cell>
          <cell r="BF16">
            <v>257386</v>
          </cell>
          <cell r="BG16">
            <v>262508</v>
          </cell>
          <cell r="BH16">
            <v>266749</v>
          </cell>
          <cell r="BI16">
            <v>272588</v>
          </cell>
          <cell r="BJ16">
            <v>278346</v>
          </cell>
          <cell r="BK16">
            <v>281612</v>
          </cell>
          <cell r="BL16">
            <v>286752</v>
          </cell>
          <cell r="BM16">
            <v>290303</v>
          </cell>
          <cell r="BN16">
            <v>293562</v>
          </cell>
          <cell r="BO16">
            <v>296074</v>
          </cell>
          <cell r="BP16">
            <v>313784</v>
          </cell>
          <cell r="BQ16">
            <v>307726</v>
          </cell>
          <cell r="BR16">
            <v>315521</v>
          </cell>
          <cell r="BS16">
            <v>322161</v>
          </cell>
          <cell r="BT16">
            <v>329938</v>
          </cell>
          <cell r="BU16">
            <v>331846</v>
          </cell>
          <cell r="BV16">
            <v>339825</v>
          </cell>
          <cell r="BW16">
            <v>345247</v>
          </cell>
          <cell r="BX16">
            <v>348692</v>
          </cell>
          <cell r="BY16">
            <v>352340</v>
          </cell>
          <cell r="BZ16">
            <v>355272</v>
          </cell>
          <cell r="CA16">
            <v>356648</v>
          </cell>
          <cell r="CB16">
            <v>382293</v>
          </cell>
        </row>
        <row r="17">
          <cell r="A17" t="str">
            <v>Смоленская область</v>
          </cell>
          <cell r="B17">
            <v>110880</v>
          </cell>
          <cell r="C17">
            <v>110678</v>
          </cell>
          <cell r="D17">
            <v>111534</v>
          </cell>
          <cell r="E17">
            <v>111822</v>
          </cell>
          <cell r="F17">
            <v>112252</v>
          </cell>
          <cell r="G17">
            <v>113540</v>
          </cell>
          <cell r="H17">
            <v>117436</v>
          </cell>
          <cell r="I17">
            <v>115449</v>
          </cell>
          <cell r="J17">
            <v>116840</v>
          </cell>
          <cell r="K17">
            <v>118099</v>
          </cell>
          <cell r="L17">
            <v>118392</v>
          </cell>
          <cell r="M17">
            <v>116727</v>
          </cell>
          <cell r="N17">
            <v>119584</v>
          </cell>
          <cell r="O17">
            <v>119881</v>
          </cell>
          <cell r="P17">
            <v>118949</v>
          </cell>
          <cell r="Q17">
            <v>119873</v>
          </cell>
          <cell r="R17">
            <v>118843</v>
          </cell>
          <cell r="S17">
            <v>117997</v>
          </cell>
          <cell r="T17">
            <v>122069</v>
          </cell>
          <cell r="U17">
            <v>118929</v>
          </cell>
          <cell r="V17">
            <v>119060</v>
          </cell>
          <cell r="W17">
            <v>119398</v>
          </cell>
          <cell r="X17">
            <v>122950</v>
          </cell>
          <cell r="Y17">
            <v>120610</v>
          </cell>
          <cell r="Z17">
            <v>120402</v>
          </cell>
          <cell r="AA17">
            <v>120739</v>
          </cell>
          <cell r="AB17">
            <v>121114</v>
          </cell>
          <cell r="AC17">
            <v>122712</v>
          </cell>
          <cell r="AD17">
            <v>122590</v>
          </cell>
          <cell r="AE17">
            <v>123963</v>
          </cell>
          <cell r="AF17">
            <v>128878</v>
          </cell>
          <cell r="AG17">
            <v>126206</v>
          </cell>
          <cell r="AH17">
            <v>124193</v>
          </cell>
          <cell r="AI17">
            <v>123788</v>
          </cell>
          <cell r="AJ17">
            <v>125628</v>
          </cell>
          <cell r="AK17">
            <v>125198</v>
          </cell>
          <cell r="AL17">
            <v>125773</v>
          </cell>
          <cell r="AM17">
            <v>127404</v>
          </cell>
          <cell r="AN17">
            <v>127765</v>
          </cell>
          <cell r="AO17">
            <v>126801</v>
          </cell>
          <cell r="AP17">
            <v>126288</v>
          </cell>
          <cell r="AQ17">
            <v>127979</v>
          </cell>
          <cell r="AR17">
            <v>140089</v>
          </cell>
          <cell r="AS17">
            <v>133323</v>
          </cell>
          <cell r="AT17">
            <v>138199</v>
          </cell>
          <cell r="AU17">
            <v>138644</v>
          </cell>
          <cell r="AV17">
            <v>140782</v>
          </cell>
          <cell r="AW17">
            <v>143044</v>
          </cell>
          <cell r="AX17">
            <v>146593</v>
          </cell>
          <cell r="AY17">
            <v>148090</v>
          </cell>
          <cell r="AZ17">
            <v>149749</v>
          </cell>
          <cell r="BA17">
            <v>151416</v>
          </cell>
          <cell r="BB17">
            <v>153645</v>
          </cell>
          <cell r="BC17">
            <v>157278</v>
          </cell>
          <cell r="BD17">
            <v>167470</v>
          </cell>
          <cell r="BE17">
            <v>165260</v>
          </cell>
          <cell r="BF17">
            <v>170556</v>
          </cell>
          <cell r="BG17">
            <v>174231</v>
          </cell>
          <cell r="BH17">
            <v>177588</v>
          </cell>
          <cell r="BI17">
            <v>182302</v>
          </cell>
          <cell r="BJ17">
            <v>186974</v>
          </cell>
          <cell r="BK17">
            <v>188010</v>
          </cell>
          <cell r="BL17">
            <v>191630</v>
          </cell>
          <cell r="BM17">
            <v>194291</v>
          </cell>
          <cell r="BN17">
            <v>197867</v>
          </cell>
          <cell r="BO17">
            <v>198581</v>
          </cell>
          <cell r="BP17">
            <v>212587</v>
          </cell>
          <cell r="BQ17">
            <v>206621</v>
          </cell>
          <cell r="BR17">
            <v>212249</v>
          </cell>
          <cell r="BS17">
            <v>216962</v>
          </cell>
          <cell r="BT17">
            <v>224134</v>
          </cell>
          <cell r="BU17">
            <v>224345</v>
          </cell>
          <cell r="BV17">
            <v>229382</v>
          </cell>
          <cell r="BW17">
            <v>233979</v>
          </cell>
          <cell r="BX17">
            <v>234644</v>
          </cell>
          <cell r="BY17">
            <v>237132</v>
          </cell>
          <cell r="BZ17">
            <v>240958</v>
          </cell>
          <cell r="CA17">
            <v>242321</v>
          </cell>
          <cell r="CB17">
            <v>258735</v>
          </cell>
        </row>
        <row r="18">
          <cell r="A18" t="str">
            <v>Тамбовская область</v>
          </cell>
          <cell r="B18">
            <v>98783</v>
          </cell>
          <cell r="C18">
            <v>98295</v>
          </cell>
          <cell r="D18">
            <v>98913</v>
          </cell>
          <cell r="E18">
            <v>99251</v>
          </cell>
          <cell r="F18">
            <v>98843</v>
          </cell>
          <cell r="G18">
            <v>99683</v>
          </cell>
          <cell r="H18">
            <v>104181</v>
          </cell>
          <cell r="I18">
            <v>101589</v>
          </cell>
          <cell r="J18">
            <v>102848</v>
          </cell>
          <cell r="K18">
            <v>104544</v>
          </cell>
          <cell r="L18">
            <v>103416</v>
          </cell>
          <cell r="M18">
            <v>102207</v>
          </cell>
          <cell r="N18">
            <v>104445</v>
          </cell>
          <cell r="O18">
            <v>104524</v>
          </cell>
          <cell r="P18">
            <v>104182</v>
          </cell>
          <cell r="Q18">
            <v>104588</v>
          </cell>
          <cell r="R18">
            <v>103977</v>
          </cell>
          <cell r="S18">
            <v>103622</v>
          </cell>
          <cell r="T18">
            <v>107248</v>
          </cell>
          <cell r="U18">
            <v>104097</v>
          </cell>
          <cell r="V18">
            <v>104548</v>
          </cell>
          <cell r="W18">
            <v>103965</v>
          </cell>
          <cell r="X18">
            <v>107824</v>
          </cell>
          <cell r="Y18">
            <v>105778</v>
          </cell>
          <cell r="Z18">
            <v>106008</v>
          </cell>
          <cell r="AA18">
            <v>106073</v>
          </cell>
          <cell r="AB18">
            <v>106500</v>
          </cell>
          <cell r="AC18">
            <v>108373</v>
          </cell>
          <cell r="AD18">
            <v>109047</v>
          </cell>
          <cell r="AE18">
            <v>109136</v>
          </cell>
          <cell r="AF18">
            <v>115030</v>
          </cell>
          <cell r="AG18">
            <v>112044</v>
          </cell>
          <cell r="AH18">
            <v>110460</v>
          </cell>
          <cell r="AI18">
            <v>111788</v>
          </cell>
          <cell r="AJ18">
            <v>114733</v>
          </cell>
          <cell r="AK18">
            <v>115088</v>
          </cell>
          <cell r="AL18">
            <v>116535</v>
          </cell>
          <cell r="AM18">
            <v>117726</v>
          </cell>
          <cell r="AN18">
            <v>117822</v>
          </cell>
          <cell r="AO18">
            <v>118750</v>
          </cell>
          <cell r="AP18">
            <v>118236</v>
          </cell>
          <cell r="AQ18">
            <v>119781</v>
          </cell>
          <cell r="AR18">
            <v>128357</v>
          </cell>
          <cell r="AS18">
            <v>124091</v>
          </cell>
          <cell r="AT18">
            <v>127330</v>
          </cell>
          <cell r="AU18">
            <v>128475</v>
          </cell>
          <cell r="AV18">
            <v>130910</v>
          </cell>
          <cell r="AW18">
            <v>131675</v>
          </cell>
          <cell r="AX18">
            <v>134586</v>
          </cell>
          <cell r="AY18">
            <v>135711</v>
          </cell>
          <cell r="AZ18">
            <v>137287</v>
          </cell>
          <cell r="BA18">
            <v>139102</v>
          </cell>
          <cell r="BB18">
            <v>141612</v>
          </cell>
          <cell r="BC18">
            <v>144141</v>
          </cell>
          <cell r="BD18">
            <v>154515</v>
          </cell>
          <cell r="BE18">
            <v>153556</v>
          </cell>
          <cell r="BF18">
            <v>157238</v>
          </cell>
          <cell r="BG18">
            <v>160352</v>
          </cell>
          <cell r="BH18">
            <v>163080</v>
          </cell>
          <cell r="BI18">
            <v>168296</v>
          </cell>
          <cell r="BJ18">
            <v>171730</v>
          </cell>
          <cell r="BK18">
            <v>172270</v>
          </cell>
          <cell r="BL18">
            <v>175241</v>
          </cell>
          <cell r="BM18">
            <v>177530</v>
          </cell>
          <cell r="BN18">
            <v>180572</v>
          </cell>
          <cell r="BO18">
            <v>181966</v>
          </cell>
          <cell r="BP18">
            <v>193815</v>
          </cell>
          <cell r="BQ18">
            <v>189665</v>
          </cell>
          <cell r="BR18">
            <v>194790</v>
          </cell>
          <cell r="BS18">
            <v>198657</v>
          </cell>
          <cell r="BT18">
            <v>203814</v>
          </cell>
          <cell r="BU18">
            <v>205198</v>
          </cell>
          <cell r="BV18">
            <v>209400</v>
          </cell>
          <cell r="BW18">
            <v>213638</v>
          </cell>
          <cell r="BX18">
            <v>215103</v>
          </cell>
          <cell r="BY18">
            <v>218064</v>
          </cell>
          <cell r="BZ18">
            <v>222839</v>
          </cell>
          <cell r="CA18">
            <v>224505</v>
          </cell>
          <cell r="CB18">
            <v>240014</v>
          </cell>
        </row>
        <row r="19">
          <cell r="A19" t="str">
            <v>Тверская область</v>
          </cell>
          <cell r="B19">
            <v>158943</v>
          </cell>
          <cell r="C19">
            <v>158691</v>
          </cell>
          <cell r="D19">
            <v>159633</v>
          </cell>
          <cell r="E19">
            <v>160229</v>
          </cell>
          <cell r="F19">
            <v>160039</v>
          </cell>
          <cell r="G19">
            <v>161271</v>
          </cell>
          <cell r="H19">
            <v>168025</v>
          </cell>
          <cell r="I19">
            <v>163571</v>
          </cell>
          <cell r="J19">
            <v>165228</v>
          </cell>
          <cell r="K19">
            <v>168107</v>
          </cell>
          <cell r="L19">
            <v>167633</v>
          </cell>
          <cell r="M19">
            <v>166163</v>
          </cell>
          <cell r="N19">
            <v>169960</v>
          </cell>
          <cell r="O19">
            <v>170776</v>
          </cell>
          <cell r="P19">
            <v>170119</v>
          </cell>
          <cell r="Q19">
            <v>171065</v>
          </cell>
          <cell r="R19">
            <v>169586</v>
          </cell>
          <cell r="S19">
            <v>168005</v>
          </cell>
          <cell r="T19">
            <v>173600</v>
          </cell>
          <cell r="U19">
            <v>170291</v>
          </cell>
          <cell r="V19">
            <v>170335</v>
          </cell>
          <cell r="W19">
            <v>170377</v>
          </cell>
          <cell r="X19">
            <v>177455</v>
          </cell>
          <cell r="Y19">
            <v>172362</v>
          </cell>
          <cell r="Z19">
            <v>172345</v>
          </cell>
          <cell r="AA19">
            <v>172967</v>
          </cell>
          <cell r="AB19">
            <v>173836</v>
          </cell>
          <cell r="AC19">
            <v>175925</v>
          </cell>
          <cell r="AD19">
            <v>176693</v>
          </cell>
          <cell r="AE19">
            <v>178143</v>
          </cell>
          <cell r="AF19">
            <v>184870</v>
          </cell>
          <cell r="AG19">
            <v>182195</v>
          </cell>
          <cell r="AH19">
            <v>179700</v>
          </cell>
          <cell r="AI19">
            <v>181627</v>
          </cell>
          <cell r="AJ19">
            <v>186738</v>
          </cell>
          <cell r="AK19">
            <v>186861</v>
          </cell>
          <cell r="AL19">
            <v>188734</v>
          </cell>
          <cell r="AM19">
            <v>191242</v>
          </cell>
          <cell r="AN19">
            <v>191565</v>
          </cell>
          <cell r="AO19">
            <v>190628</v>
          </cell>
          <cell r="AP19">
            <v>190288</v>
          </cell>
          <cell r="AQ19">
            <v>192483</v>
          </cell>
          <cell r="AR19">
            <v>209650</v>
          </cell>
          <cell r="AS19">
            <v>199898</v>
          </cell>
          <cell r="AT19">
            <v>207103</v>
          </cell>
          <cell r="AU19">
            <v>207899</v>
          </cell>
          <cell r="AV19">
            <v>211952</v>
          </cell>
          <cell r="AW19">
            <v>215247</v>
          </cell>
          <cell r="AX19">
            <v>219749</v>
          </cell>
          <cell r="AY19">
            <v>222552</v>
          </cell>
          <cell r="AZ19">
            <v>225274</v>
          </cell>
          <cell r="BA19">
            <v>227929</v>
          </cell>
          <cell r="BB19">
            <v>231299</v>
          </cell>
          <cell r="BC19">
            <v>236802</v>
          </cell>
          <cell r="BD19">
            <v>251227</v>
          </cell>
          <cell r="BE19">
            <v>249472</v>
          </cell>
          <cell r="BF19">
            <v>261463</v>
          </cell>
          <cell r="BG19">
            <v>263337</v>
          </cell>
          <cell r="BH19">
            <v>267740</v>
          </cell>
          <cell r="BI19">
            <v>274995</v>
          </cell>
          <cell r="BJ19">
            <v>279913</v>
          </cell>
          <cell r="BK19">
            <v>281968</v>
          </cell>
          <cell r="BL19">
            <v>286691</v>
          </cell>
          <cell r="BM19">
            <v>288969</v>
          </cell>
          <cell r="BN19">
            <v>291939</v>
          </cell>
          <cell r="BO19">
            <v>294763</v>
          </cell>
          <cell r="BP19">
            <v>312727</v>
          </cell>
          <cell r="BQ19">
            <v>306701</v>
          </cell>
          <cell r="BR19">
            <v>316094</v>
          </cell>
          <cell r="BS19">
            <v>322323</v>
          </cell>
          <cell r="BT19">
            <v>330730</v>
          </cell>
          <cell r="BU19">
            <v>332708</v>
          </cell>
          <cell r="BV19">
            <v>340976</v>
          </cell>
          <cell r="BW19">
            <v>348213</v>
          </cell>
          <cell r="BX19">
            <v>351819</v>
          </cell>
          <cell r="BY19">
            <v>354668</v>
          </cell>
          <cell r="BZ19">
            <v>360794</v>
          </cell>
          <cell r="CA19">
            <v>363425</v>
          </cell>
          <cell r="CB19">
            <v>385626</v>
          </cell>
        </row>
        <row r="20">
          <cell r="A20" t="str">
            <v>Тульская область</v>
          </cell>
          <cell r="B20">
            <v>199683</v>
          </cell>
          <cell r="C20">
            <v>199678</v>
          </cell>
          <cell r="D20">
            <v>201431</v>
          </cell>
          <cell r="E20">
            <v>202393</v>
          </cell>
          <cell r="F20">
            <v>202524</v>
          </cell>
          <cell r="G20">
            <v>203239</v>
          </cell>
          <cell r="H20">
            <v>208792</v>
          </cell>
          <cell r="I20">
            <v>205782</v>
          </cell>
          <cell r="J20">
            <v>209030</v>
          </cell>
          <cell r="K20">
            <v>210581</v>
          </cell>
          <cell r="L20">
            <v>209654</v>
          </cell>
          <cell r="M20">
            <v>208552</v>
          </cell>
          <cell r="N20">
            <v>212052</v>
          </cell>
          <cell r="O20">
            <v>212886</v>
          </cell>
          <cell r="P20">
            <v>215145</v>
          </cell>
          <cell r="Q20">
            <v>216550</v>
          </cell>
          <cell r="R20">
            <v>212924</v>
          </cell>
          <cell r="S20">
            <v>211497</v>
          </cell>
          <cell r="T20">
            <v>218313</v>
          </cell>
          <cell r="U20">
            <v>215351</v>
          </cell>
          <cell r="V20">
            <v>216807</v>
          </cell>
          <cell r="W20">
            <v>216058</v>
          </cell>
          <cell r="X20">
            <v>220441</v>
          </cell>
          <cell r="Y20">
            <v>216628</v>
          </cell>
          <cell r="Z20">
            <v>216455</v>
          </cell>
          <cell r="AA20">
            <v>218314</v>
          </cell>
          <cell r="AB20">
            <v>218301</v>
          </cell>
          <cell r="AC20">
            <v>220201</v>
          </cell>
          <cell r="AD20">
            <v>220751</v>
          </cell>
          <cell r="AE20">
            <v>222409</v>
          </cell>
          <cell r="AF20">
            <v>230012</v>
          </cell>
          <cell r="AG20">
            <v>227929</v>
          </cell>
          <cell r="AH20">
            <v>223989</v>
          </cell>
          <cell r="AI20">
            <v>226184</v>
          </cell>
          <cell r="AJ20">
            <v>231474</v>
          </cell>
          <cell r="AK20">
            <v>231829</v>
          </cell>
          <cell r="AL20">
            <v>235756</v>
          </cell>
          <cell r="AM20">
            <v>240487</v>
          </cell>
          <cell r="AN20">
            <v>241412</v>
          </cell>
          <cell r="AO20">
            <v>239392</v>
          </cell>
          <cell r="AP20">
            <v>239988</v>
          </cell>
          <cell r="AQ20">
            <v>243778</v>
          </cell>
          <cell r="AR20">
            <v>264779</v>
          </cell>
          <cell r="AS20">
            <v>255346</v>
          </cell>
          <cell r="AT20">
            <v>264040</v>
          </cell>
          <cell r="AU20">
            <v>265769</v>
          </cell>
          <cell r="AV20">
            <v>271136</v>
          </cell>
          <cell r="AW20">
            <v>275928</v>
          </cell>
          <cell r="AX20">
            <v>281465</v>
          </cell>
          <cell r="AY20">
            <v>284977</v>
          </cell>
          <cell r="AZ20">
            <v>289252</v>
          </cell>
          <cell r="BA20">
            <v>292858</v>
          </cell>
          <cell r="BB20">
            <v>295738</v>
          </cell>
          <cell r="BC20">
            <v>300772</v>
          </cell>
          <cell r="BD20">
            <v>316621</v>
          </cell>
          <cell r="BE20">
            <v>315622</v>
          </cell>
          <cell r="BF20">
            <v>325135</v>
          </cell>
          <cell r="BG20">
            <v>331937</v>
          </cell>
          <cell r="BH20">
            <v>340516</v>
          </cell>
          <cell r="BI20">
            <v>346555</v>
          </cell>
          <cell r="BJ20">
            <v>357064</v>
          </cell>
          <cell r="BK20">
            <v>360771</v>
          </cell>
          <cell r="BL20">
            <v>366296</v>
          </cell>
          <cell r="BM20">
            <v>371246</v>
          </cell>
          <cell r="BN20">
            <v>377466</v>
          </cell>
          <cell r="BO20">
            <v>378494</v>
          </cell>
          <cell r="BP20">
            <v>403016</v>
          </cell>
          <cell r="BQ20">
            <v>383541</v>
          </cell>
          <cell r="BR20">
            <v>398405</v>
          </cell>
          <cell r="BS20">
            <v>406294</v>
          </cell>
          <cell r="BT20">
            <v>419273</v>
          </cell>
          <cell r="BU20">
            <v>419100</v>
          </cell>
          <cell r="BV20">
            <v>429539</v>
          </cell>
          <cell r="BW20">
            <v>434649</v>
          </cell>
          <cell r="BX20">
            <v>437887</v>
          </cell>
          <cell r="BY20">
            <v>442132</v>
          </cell>
          <cell r="BZ20">
            <v>447155</v>
          </cell>
          <cell r="CA20">
            <v>449751</v>
          </cell>
          <cell r="CB20">
            <v>482055</v>
          </cell>
        </row>
        <row r="21">
          <cell r="A21" t="str">
            <v>Ярославская область</v>
          </cell>
          <cell r="B21">
            <v>211094</v>
          </cell>
          <cell r="C21">
            <v>210891</v>
          </cell>
          <cell r="D21">
            <v>212231</v>
          </cell>
          <cell r="E21">
            <v>213091</v>
          </cell>
          <cell r="F21">
            <v>212808</v>
          </cell>
          <cell r="G21">
            <v>213626</v>
          </cell>
          <cell r="H21">
            <v>220622</v>
          </cell>
          <cell r="I21">
            <v>217241</v>
          </cell>
          <cell r="J21">
            <v>220235</v>
          </cell>
          <cell r="K21">
            <v>224966</v>
          </cell>
          <cell r="L21">
            <v>223151</v>
          </cell>
          <cell r="M21">
            <v>221931</v>
          </cell>
          <cell r="N21">
            <v>225057</v>
          </cell>
          <cell r="O21">
            <v>227890</v>
          </cell>
          <cell r="P21">
            <v>228130</v>
          </cell>
          <cell r="Q21">
            <v>230246</v>
          </cell>
          <cell r="R21">
            <v>227533</v>
          </cell>
          <cell r="S21">
            <v>226411</v>
          </cell>
          <cell r="T21">
            <v>231965</v>
          </cell>
          <cell r="U21">
            <v>229556</v>
          </cell>
          <cell r="V21">
            <v>229388</v>
          </cell>
          <cell r="W21">
            <v>224023</v>
          </cell>
          <cell r="X21">
            <v>228537</v>
          </cell>
          <cell r="Y21">
            <v>225214</v>
          </cell>
          <cell r="Z21">
            <v>225426</v>
          </cell>
          <cell r="AA21">
            <v>226747</v>
          </cell>
          <cell r="AB21">
            <v>227723</v>
          </cell>
          <cell r="AC21">
            <v>231627</v>
          </cell>
          <cell r="AD21">
            <v>237859</v>
          </cell>
          <cell r="AE21">
            <v>241080</v>
          </cell>
          <cell r="AF21">
            <v>250315</v>
          </cell>
          <cell r="AG21">
            <v>249781</v>
          </cell>
          <cell r="AH21">
            <v>245580</v>
          </cell>
          <cell r="AI21">
            <v>247532</v>
          </cell>
          <cell r="AJ21">
            <v>250706</v>
          </cell>
          <cell r="AK21">
            <v>250952</v>
          </cell>
          <cell r="AL21">
            <v>251793</v>
          </cell>
          <cell r="AM21">
            <v>257175</v>
          </cell>
          <cell r="AN21">
            <v>257929</v>
          </cell>
          <cell r="AO21">
            <v>256121</v>
          </cell>
          <cell r="AP21">
            <v>257470</v>
          </cell>
          <cell r="AQ21">
            <v>259552</v>
          </cell>
          <cell r="AR21">
            <v>279659</v>
          </cell>
          <cell r="AS21">
            <v>272327</v>
          </cell>
          <cell r="AT21">
            <v>281242</v>
          </cell>
          <cell r="AU21">
            <v>283122</v>
          </cell>
          <cell r="AV21">
            <v>287502</v>
          </cell>
          <cell r="AW21">
            <v>291387</v>
          </cell>
          <cell r="AX21">
            <v>297183</v>
          </cell>
          <cell r="AY21">
            <v>300411</v>
          </cell>
          <cell r="AZ21">
            <v>303717</v>
          </cell>
          <cell r="BA21">
            <v>307058</v>
          </cell>
          <cell r="BB21">
            <v>310349</v>
          </cell>
          <cell r="BC21">
            <v>316375</v>
          </cell>
          <cell r="BD21">
            <v>329941</v>
          </cell>
          <cell r="BE21">
            <v>332376</v>
          </cell>
          <cell r="BF21">
            <v>340594</v>
          </cell>
          <cell r="BG21">
            <v>346465</v>
          </cell>
          <cell r="BH21">
            <v>352799</v>
          </cell>
          <cell r="BI21">
            <v>360466</v>
          </cell>
          <cell r="BJ21">
            <v>367988</v>
          </cell>
          <cell r="BK21">
            <v>371384</v>
          </cell>
          <cell r="BL21">
            <v>376413</v>
          </cell>
          <cell r="BM21">
            <v>382310</v>
          </cell>
          <cell r="BN21">
            <v>387966</v>
          </cell>
          <cell r="BO21">
            <v>389991</v>
          </cell>
          <cell r="BP21">
            <v>408633</v>
          </cell>
          <cell r="BQ21">
            <v>397816</v>
          </cell>
          <cell r="BR21">
            <v>410214</v>
          </cell>
          <cell r="BS21">
            <v>416774</v>
          </cell>
          <cell r="BT21">
            <v>426936</v>
          </cell>
          <cell r="BU21">
            <v>428659</v>
          </cell>
          <cell r="BV21">
            <v>438029</v>
          </cell>
          <cell r="BW21">
            <v>444134</v>
          </cell>
          <cell r="BX21">
            <v>445785</v>
          </cell>
          <cell r="BY21">
            <v>451457</v>
          </cell>
          <cell r="BZ21">
            <v>456161</v>
          </cell>
          <cell r="CA21">
            <v>456954</v>
          </cell>
          <cell r="CB21">
            <v>482140</v>
          </cell>
        </row>
        <row r="22">
          <cell r="A22" t="str">
            <v>г. Москва</v>
          </cell>
          <cell r="B22">
            <v>10190601</v>
          </cell>
          <cell r="C22">
            <v>10256297</v>
          </cell>
          <cell r="D22">
            <v>10477241</v>
          </cell>
          <cell r="E22">
            <v>10345871</v>
          </cell>
          <cell r="F22">
            <v>10355702</v>
          </cell>
          <cell r="G22">
            <v>10412615</v>
          </cell>
          <cell r="H22">
            <v>10702550</v>
          </cell>
          <cell r="I22">
            <v>10600685</v>
          </cell>
          <cell r="J22">
            <v>10790585</v>
          </cell>
          <cell r="K22">
            <v>11323349</v>
          </cell>
          <cell r="L22">
            <v>11278450</v>
          </cell>
          <cell r="M22">
            <v>11062272</v>
          </cell>
          <cell r="N22">
            <v>11083915</v>
          </cell>
          <cell r="O22">
            <v>11330217</v>
          </cell>
          <cell r="P22">
            <v>11374749</v>
          </cell>
          <cell r="Q22">
            <v>11632848</v>
          </cell>
          <cell r="R22">
            <v>11543375</v>
          </cell>
          <cell r="S22">
            <v>11404455</v>
          </cell>
          <cell r="T22">
            <v>11978759</v>
          </cell>
          <cell r="U22">
            <v>11785984</v>
          </cell>
          <cell r="V22">
            <v>11648556</v>
          </cell>
          <cell r="W22">
            <v>11735545</v>
          </cell>
          <cell r="X22">
            <v>11981006</v>
          </cell>
          <cell r="Y22">
            <v>11760824</v>
          </cell>
          <cell r="Z22">
            <v>11722095</v>
          </cell>
          <cell r="AA22">
            <v>11871790</v>
          </cell>
          <cell r="AB22">
            <v>11898873</v>
          </cell>
          <cell r="AC22">
            <v>11893743</v>
          </cell>
          <cell r="AD22">
            <v>11877542</v>
          </cell>
          <cell r="AE22">
            <v>12091122</v>
          </cell>
          <cell r="AF22">
            <v>12631750</v>
          </cell>
          <cell r="AG22">
            <v>12573425</v>
          </cell>
          <cell r="AH22">
            <v>12214224</v>
          </cell>
          <cell r="AI22">
            <v>11965171</v>
          </cell>
          <cell r="AJ22">
            <v>11741462</v>
          </cell>
          <cell r="AK22">
            <v>11411590</v>
          </cell>
          <cell r="AL22">
            <v>11024382</v>
          </cell>
          <cell r="AM22">
            <v>11500538</v>
          </cell>
          <cell r="AN22">
            <v>11430506</v>
          </cell>
          <cell r="AO22">
            <v>11059751</v>
          </cell>
          <cell r="AP22">
            <v>11190133</v>
          </cell>
          <cell r="AQ22">
            <v>11248154</v>
          </cell>
          <cell r="AR22">
            <v>12435709</v>
          </cell>
          <cell r="AS22">
            <v>12233560</v>
          </cell>
          <cell r="AT22">
            <v>12514746</v>
          </cell>
          <cell r="AU22">
            <v>12601439</v>
          </cell>
          <cell r="AV22">
            <v>12883169</v>
          </cell>
          <cell r="AW22">
            <v>13006172</v>
          </cell>
          <cell r="AX22">
            <v>13371604</v>
          </cell>
          <cell r="AY22">
            <v>13627234</v>
          </cell>
          <cell r="AZ22">
            <v>13897202</v>
          </cell>
          <cell r="BA22">
            <v>14003493</v>
          </cell>
          <cell r="BB22">
            <v>14116956</v>
          </cell>
          <cell r="BC22">
            <v>14311478</v>
          </cell>
          <cell r="BD22">
            <v>15416064</v>
          </cell>
          <cell r="BE22">
            <v>15367882</v>
          </cell>
          <cell r="BF22">
            <v>15752386</v>
          </cell>
          <cell r="BG22">
            <v>16105613</v>
          </cell>
          <cell r="BH22">
            <v>16474905</v>
          </cell>
          <cell r="BI22">
            <v>16778963</v>
          </cell>
          <cell r="BJ22">
            <v>16851383</v>
          </cell>
          <cell r="BK22">
            <v>17194087</v>
          </cell>
          <cell r="BL22">
            <v>17545355</v>
          </cell>
          <cell r="BM22">
            <v>17877651</v>
          </cell>
          <cell r="BN22">
            <v>18257360</v>
          </cell>
          <cell r="BO22">
            <v>19171495</v>
          </cell>
          <cell r="BP22">
            <v>20275323</v>
          </cell>
          <cell r="BQ22">
            <v>20749001</v>
          </cell>
          <cell r="BR22">
            <v>20386601</v>
          </cell>
          <cell r="BS22">
            <v>20059750</v>
          </cell>
          <cell r="BT22">
            <v>20383117</v>
          </cell>
          <cell r="BU22">
            <v>20268104</v>
          </cell>
          <cell r="BV22">
            <v>20321817</v>
          </cell>
          <cell r="BW22">
            <v>20548938</v>
          </cell>
          <cell r="BX22">
            <v>20353152</v>
          </cell>
          <cell r="BY22">
            <v>20222852</v>
          </cell>
          <cell r="BZ22">
            <v>20608396</v>
          </cell>
          <cell r="CA22">
            <v>20484710</v>
          </cell>
          <cell r="CB22">
            <v>21399843</v>
          </cell>
        </row>
        <row r="23">
          <cell r="A23" t="str">
            <v>СЕВЕРО-ЗАПАДНЫЙ ФЕДЕРАЛЬНЫЙ ОКРУГ</v>
          </cell>
          <cell r="B23">
            <v>3436191</v>
          </cell>
          <cell r="C23">
            <v>3445193</v>
          </cell>
          <cell r="D23">
            <v>3489802</v>
          </cell>
          <cell r="E23">
            <v>3483841</v>
          </cell>
          <cell r="F23">
            <v>3482458</v>
          </cell>
          <cell r="G23">
            <v>3512460</v>
          </cell>
          <cell r="H23">
            <v>3607399</v>
          </cell>
          <cell r="I23">
            <v>3566039</v>
          </cell>
          <cell r="J23">
            <v>3626772</v>
          </cell>
          <cell r="K23">
            <v>3722812</v>
          </cell>
          <cell r="L23">
            <v>3722455</v>
          </cell>
          <cell r="M23">
            <v>3704364</v>
          </cell>
          <cell r="N23">
            <v>3782596</v>
          </cell>
          <cell r="O23">
            <v>3837660</v>
          </cell>
          <cell r="P23">
            <v>3829615</v>
          </cell>
          <cell r="Q23">
            <v>3868270</v>
          </cell>
          <cell r="R23">
            <v>3836907</v>
          </cell>
          <cell r="S23">
            <v>3803721</v>
          </cell>
          <cell r="T23">
            <v>3960142</v>
          </cell>
          <cell r="U23">
            <v>3900070</v>
          </cell>
          <cell r="V23">
            <v>3892967</v>
          </cell>
          <cell r="W23">
            <v>3914288</v>
          </cell>
          <cell r="X23">
            <v>3993104</v>
          </cell>
          <cell r="Y23">
            <v>3950826</v>
          </cell>
          <cell r="Z23">
            <v>3958418</v>
          </cell>
          <cell r="AA23">
            <v>3984615</v>
          </cell>
          <cell r="AB23">
            <v>3997997</v>
          </cell>
          <cell r="AC23">
            <v>4034684</v>
          </cell>
          <cell r="AD23">
            <v>4016761</v>
          </cell>
          <cell r="AE23">
            <v>4076863</v>
          </cell>
          <cell r="AF23">
            <v>4231810</v>
          </cell>
          <cell r="AG23">
            <v>4174219</v>
          </cell>
          <cell r="AH23">
            <v>4136466</v>
          </cell>
          <cell r="AI23">
            <v>4122101</v>
          </cell>
          <cell r="AJ23">
            <v>4145027</v>
          </cell>
          <cell r="AK23">
            <v>4098949</v>
          </cell>
          <cell r="AL23">
            <v>4045885</v>
          </cell>
          <cell r="AM23">
            <v>4137869</v>
          </cell>
          <cell r="AN23">
            <v>4121216</v>
          </cell>
          <cell r="AO23">
            <v>4054259</v>
          </cell>
          <cell r="AP23">
            <v>4075584</v>
          </cell>
          <cell r="AQ23">
            <v>4096703</v>
          </cell>
          <cell r="AR23">
            <v>4428545</v>
          </cell>
          <cell r="AS23">
            <v>4327561</v>
          </cell>
          <cell r="AT23">
            <v>4469943</v>
          </cell>
          <cell r="AU23">
            <v>4510115</v>
          </cell>
          <cell r="AV23">
            <v>4614198</v>
          </cell>
          <cell r="AW23">
            <v>4657710</v>
          </cell>
          <cell r="AX23">
            <v>4792469</v>
          </cell>
          <cell r="AY23">
            <v>4851960</v>
          </cell>
          <cell r="AZ23">
            <v>4890568</v>
          </cell>
          <cell r="BA23">
            <v>4921575</v>
          </cell>
          <cell r="BB23">
            <v>4975743</v>
          </cell>
          <cell r="BC23">
            <v>5024061</v>
          </cell>
          <cell r="BD23">
            <v>5307334</v>
          </cell>
          <cell r="BE23">
            <v>5299008</v>
          </cell>
          <cell r="BF23">
            <v>5445084</v>
          </cell>
          <cell r="BG23">
            <v>5514356</v>
          </cell>
          <cell r="BH23">
            <v>5633615</v>
          </cell>
          <cell r="BI23">
            <v>5770537</v>
          </cell>
          <cell r="BJ23">
            <v>5836156</v>
          </cell>
          <cell r="BK23">
            <v>5888213</v>
          </cell>
          <cell r="BL23">
            <v>5964606</v>
          </cell>
          <cell r="BM23">
            <v>6043233</v>
          </cell>
          <cell r="BN23">
            <v>6126544</v>
          </cell>
          <cell r="BO23">
            <v>6151554</v>
          </cell>
          <cell r="BP23">
            <v>6616782</v>
          </cell>
          <cell r="BQ23">
            <v>6555640</v>
          </cell>
          <cell r="BR23">
            <v>6727884</v>
          </cell>
          <cell r="BS23">
            <v>6843998</v>
          </cell>
          <cell r="BT23">
            <v>7004659</v>
          </cell>
          <cell r="BU23">
            <v>7080655</v>
          </cell>
          <cell r="BV23">
            <v>7306109</v>
          </cell>
          <cell r="BW23">
            <v>7474543</v>
          </cell>
          <cell r="BX23">
            <v>7502089</v>
          </cell>
          <cell r="BY23">
            <v>7634476</v>
          </cell>
          <cell r="BZ23">
            <v>7742176</v>
          </cell>
          <cell r="CA23">
            <v>7755319</v>
          </cell>
          <cell r="CB23">
            <v>8248373</v>
          </cell>
        </row>
        <row r="24">
          <cell r="A24" t="str">
            <v>Республика Карелия</v>
          </cell>
          <cell r="B24">
            <v>85529</v>
          </cell>
          <cell r="C24">
            <v>85463</v>
          </cell>
          <cell r="D24">
            <v>85531</v>
          </cell>
          <cell r="E24">
            <v>85689</v>
          </cell>
          <cell r="F24">
            <v>85553</v>
          </cell>
          <cell r="G24">
            <v>86004</v>
          </cell>
          <cell r="H24">
            <v>89146</v>
          </cell>
          <cell r="I24">
            <v>87744</v>
          </cell>
          <cell r="J24">
            <v>89040</v>
          </cell>
          <cell r="K24">
            <v>91960</v>
          </cell>
          <cell r="L24">
            <v>90694</v>
          </cell>
          <cell r="M24">
            <v>90155</v>
          </cell>
          <cell r="N24">
            <v>93041</v>
          </cell>
          <cell r="O24">
            <v>93760</v>
          </cell>
          <cell r="P24">
            <v>93602</v>
          </cell>
          <cell r="Q24">
            <v>94193</v>
          </cell>
          <cell r="R24">
            <v>93503</v>
          </cell>
          <cell r="S24">
            <v>93348</v>
          </cell>
          <cell r="T24">
            <v>97046</v>
          </cell>
          <cell r="U24">
            <v>95020</v>
          </cell>
          <cell r="V24">
            <v>95714</v>
          </cell>
          <cell r="W24">
            <v>95966</v>
          </cell>
          <cell r="X24">
            <v>100637</v>
          </cell>
          <cell r="Y24">
            <v>97067</v>
          </cell>
          <cell r="Z24">
            <v>96992</v>
          </cell>
          <cell r="AA24">
            <v>97128</v>
          </cell>
          <cell r="AB24">
            <v>96536</v>
          </cell>
          <cell r="AC24">
            <v>97762</v>
          </cell>
          <cell r="AD24">
            <v>98317</v>
          </cell>
          <cell r="AE24">
            <v>99476</v>
          </cell>
          <cell r="AF24">
            <v>103082</v>
          </cell>
          <cell r="AG24">
            <v>100966</v>
          </cell>
          <cell r="AH24">
            <v>100197</v>
          </cell>
          <cell r="AI24">
            <v>99311</v>
          </cell>
          <cell r="AJ24">
            <v>101324</v>
          </cell>
          <cell r="AK24">
            <v>101385</v>
          </cell>
          <cell r="AL24">
            <v>103100</v>
          </cell>
          <cell r="AM24">
            <v>104362</v>
          </cell>
          <cell r="AN24">
            <v>104616</v>
          </cell>
          <cell r="AO24">
            <v>104465</v>
          </cell>
          <cell r="AP24">
            <v>103929</v>
          </cell>
          <cell r="AQ24">
            <v>105262</v>
          </cell>
          <cell r="AR24">
            <v>113967</v>
          </cell>
          <cell r="AS24">
            <v>108710</v>
          </cell>
          <cell r="AT24">
            <v>112251</v>
          </cell>
          <cell r="AU24">
            <v>113534</v>
          </cell>
          <cell r="AV24">
            <v>115202</v>
          </cell>
          <cell r="AW24">
            <v>116760</v>
          </cell>
          <cell r="AX24">
            <v>120145</v>
          </cell>
          <cell r="AY24">
            <v>121290</v>
          </cell>
          <cell r="AZ24">
            <v>121838</v>
          </cell>
          <cell r="BA24">
            <v>122488</v>
          </cell>
          <cell r="BB24">
            <v>123321</v>
          </cell>
          <cell r="BC24">
            <v>125079</v>
          </cell>
          <cell r="BD24">
            <v>133028</v>
          </cell>
          <cell r="BE24">
            <v>132543</v>
          </cell>
          <cell r="BF24">
            <v>136271</v>
          </cell>
          <cell r="BG24">
            <v>138491</v>
          </cell>
          <cell r="BH24">
            <v>140828</v>
          </cell>
          <cell r="BI24">
            <v>145291</v>
          </cell>
          <cell r="BJ24">
            <v>147041</v>
          </cell>
          <cell r="BK24">
            <v>147903</v>
          </cell>
          <cell r="BL24">
            <v>150630</v>
          </cell>
          <cell r="BM24">
            <v>152502</v>
          </cell>
          <cell r="BN24">
            <v>154173</v>
          </cell>
          <cell r="BO24">
            <v>154131</v>
          </cell>
          <cell r="BP24">
            <v>161867</v>
          </cell>
          <cell r="BQ24">
            <v>159757</v>
          </cell>
          <cell r="BR24">
            <v>165114</v>
          </cell>
          <cell r="BS24">
            <v>168168</v>
          </cell>
          <cell r="BT24">
            <v>173144</v>
          </cell>
          <cell r="BU24">
            <v>173912</v>
          </cell>
          <cell r="BV24">
            <v>177978</v>
          </cell>
          <cell r="BW24">
            <v>181392</v>
          </cell>
          <cell r="BX24">
            <v>182303</v>
          </cell>
          <cell r="BY24">
            <v>183894</v>
          </cell>
          <cell r="BZ24">
            <v>186282</v>
          </cell>
          <cell r="CA24">
            <v>187376</v>
          </cell>
          <cell r="CB24">
            <v>199505</v>
          </cell>
        </row>
        <row r="25">
          <cell r="A25" t="str">
            <v>Республика Коми</v>
          </cell>
          <cell r="B25">
            <v>133739</v>
          </cell>
          <cell r="C25">
            <v>131829</v>
          </cell>
          <cell r="D25">
            <v>131389</v>
          </cell>
          <cell r="E25">
            <v>130728</v>
          </cell>
          <cell r="F25">
            <v>129621</v>
          </cell>
          <cell r="G25">
            <v>130423</v>
          </cell>
          <cell r="H25">
            <v>135711</v>
          </cell>
          <cell r="I25">
            <v>133104</v>
          </cell>
          <cell r="J25">
            <v>135585</v>
          </cell>
          <cell r="K25">
            <v>137311</v>
          </cell>
          <cell r="L25">
            <v>139275</v>
          </cell>
          <cell r="M25">
            <v>141975</v>
          </cell>
          <cell r="N25">
            <v>145741</v>
          </cell>
          <cell r="O25">
            <v>145289</v>
          </cell>
          <cell r="P25">
            <v>143969</v>
          </cell>
          <cell r="Q25">
            <v>143659</v>
          </cell>
          <cell r="R25">
            <v>141149</v>
          </cell>
          <cell r="S25">
            <v>140804</v>
          </cell>
          <cell r="T25">
            <v>145060</v>
          </cell>
          <cell r="U25">
            <v>142615</v>
          </cell>
          <cell r="V25">
            <v>144039</v>
          </cell>
          <cell r="W25">
            <v>144078</v>
          </cell>
          <cell r="X25">
            <v>147491</v>
          </cell>
          <cell r="Y25">
            <v>148394</v>
          </cell>
          <cell r="Z25">
            <v>148284</v>
          </cell>
          <cell r="AA25">
            <v>147551</v>
          </cell>
          <cell r="AB25">
            <v>146546</v>
          </cell>
          <cell r="AC25">
            <v>147083</v>
          </cell>
          <cell r="AD25">
            <v>145881</v>
          </cell>
          <cell r="AE25">
            <v>147694</v>
          </cell>
          <cell r="AF25">
            <v>153885</v>
          </cell>
          <cell r="AG25">
            <v>150574</v>
          </cell>
          <cell r="AH25">
            <v>150304</v>
          </cell>
          <cell r="AI25">
            <v>150089</v>
          </cell>
          <cell r="AJ25">
            <v>153633</v>
          </cell>
          <cell r="AK25">
            <v>154993</v>
          </cell>
          <cell r="AL25">
            <v>157281</v>
          </cell>
          <cell r="AM25">
            <v>157065</v>
          </cell>
          <cell r="AN25">
            <v>155868</v>
          </cell>
          <cell r="AO25">
            <v>155313</v>
          </cell>
          <cell r="AP25">
            <v>154989</v>
          </cell>
          <cell r="AQ25">
            <v>156820</v>
          </cell>
          <cell r="AR25">
            <v>167844</v>
          </cell>
          <cell r="AS25">
            <v>163215</v>
          </cell>
          <cell r="AT25">
            <v>169055</v>
          </cell>
          <cell r="AU25">
            <v>170713</v>
          </cell>
          <cell r="AV25">
            <v>173136</v>
          </cell>
          <cell r="AW25">
            <v>176693</v>
          </cell>
          <cell r="AX25">
            <v>181183</v>
          </cell>
          <cell r="AY25">
            <v>181798</v>
          </cell>
          <cell r="AZ25">
            <v>181660</v>
          </cell>
          <cell r="BA25">
            <v>181303</v>
          </cell>
          <cell r="BB25">
            <v>181305</v>
          </cell>
          <cell r="BC25">
            <v>183212</v>
          </cell>
          <cell r="BD25">
            <v>193055</v>
          </cell>
          <cell r="BE25">
            <v>192646</v>
          </cell>
          <cell r="BF25">
            <v>198690</v>
          </cell>
          <cell r="BG25">
            <v>202298</v>
          </cell>
          <cell r="BH25">
            <v>206479</v>
          </cell>
          <cell r="BI25">
            <v>215842</v>
          </cell>
          <cell r="BJ25">
            <v>217118</v>
          </cell>
          <cell r="BK25">
            <v>215300</v>
          </cell>
          <cell r="BL25">
            <v>215450</v>
          </cell>
          <cell r="BM25">
            <v>214992</v>
          </cell>
          <cell r="BN25">
            <v>215664</v>
          </cell>
          <cell r="BO25">
            <v>215700</v>
          </cell>
          <cell r="BP25">
            <v>229194</v>
          </cell>
          <cell r="BQ25">
            <v>227827</v>
          </cell>
          <cell r="BR25">
            <v>234967</v>
          </cell>
          <cell r="BS25">
            <v>238958</v>
          </cell>
          <cell r="BT25">
            <v>246105</v>
          </cell>
          <cell r="BU25">
            <v>249792</v>
          </cell>
          <cell r="BV25">
            <v>255734</v>
          </cell>
          <cell r="BW25">
            <v>259419</v>
          </cell>
          <cell r="BX25">
            <v>259122</v>
          </cell>
          <cell r="BY25">
            <v>260325</v>
          </cell>
          <cell r="BZ25">
            <v>263303</v>
          </cell>
          <cell r="CA25">
            <v>263386</v>
          </cell>
          <cell r="CB25">
            <v>279580</v>
          </cell>
        </row>
        <row r="26">
          <cell r="A26" t="str">
            <v>Архангельская область</v>
          </cell>
          <cell r="B26">
            <v>184152</v>
          </cell>
          <cell r="C26">
            <v>183524</v>
          </cell>
          <cell r="D26">
            <v>183574</v>
          </cell>
          <cell r="E26">
            <v>184188</v>
          </cell>
          <cell r="F26">
            <v>183573</v>
          </cell>
          <cell r="G26">
            <v>183420</v>
          </cell>
          <cell r="H26">
            <v>191216</v>
          </cell>
          <cell r="I26">
            <v>187903</v>
          </cell>
          <cell r="J26">
            <v>190233</v>
          </cell>
          <cell r="K26">
            <v>193181</v>
          </cell>
          <cell r="L26">
            <v>194462</v>
          </cell>
          <cell r="M26">
            <v>195952</v>
          </cell>
          <cell r="N26">
            <v>201184</v>
          </cell>
          <cell r="O26">
            <v>201142</v>
          </cell>
          <cell r="P26">
            <v>198759</v>
          </cell>
          <cell r="Q26">
            <v>198715</v>
          </cell>
          <cell r="R26">
            <v>195325</v>
          </cell>
          <cell r="S26">
            <v>194614</v>
          </cell>
          <cell r="T26">
            <v>203441</v>
          </cell>
          <cell r="U26">
            <v>198143</v>
          </cell>
          <cell r="V26">
            <v>199869</v>
          </cell>
          <cell r="W26">
            <v>200560</v>
          </cell>
          <cell r="X26">
            <v>205891</v>
          </cell>
          <cell r="Y26">
            <v>204182</v>
          </cell>
          <cell r="Z26">
            <v>205185</v>
          </cell>
          <cell r="AA26">
            <v>204767</v>
          </cell>
          <cell r="AB26">
            <v>204174</v>
          </cell>
          <cell r="AC26">
            <v>206687</v>
          </cell>
          <cell r="AD26">
            <v>206810</v>
          </cell>
          <cell r="AE26">
            <v>209078</v>
          </cell>
          <cell r="AF26">
            <v>218022</v>
          </cell>
          <cell r="AG26">
            <v>212753</v>
          </cell>
          <cell r="AH26">
            <v>212305</v>
          </cell>
          <cell r="AI26">
            <v>210833</v>
          </cell>
          <cell r="AJ26">
            <v>216265</v>
          </cell>
          <cell r="AK26">
            <v>217993</v>
          </cell>
          <cell r="AL26">
            <v>222162</v>
          </cell>
          <cell r="AM26">
            <v>224300</v>
          </cell>
          <cell r="AN26">
            <v>223470</v>
          </cell>
          <cell r="AO26">
            <v>223166</v>
          </cell>
          <cell r="AP26">
            <v>223669</v>
          </cell>
          <cell r="AQ26">
            <v>226007</v>
          </cell>
          <cell r="AR26">
            <v>241978</v>
          </cell>
          <cell r="AS26">
            <v>233181</v>
          </cell>
          <cell r="AT26">
            <v>240197</v>
          </cell>
          <cell r="AU26">
            <v>242922</v>
          </cell>
          <cell r="AV26">
            <v>246511</v>
          </cell>
          <cell r="AW26">
            <v>249398</v>
          </cell>
          <cell r="AX26">
            <v>257232</v>
          </cell>
          <cell r="AY26">
            <v>259087</v>
          </cell>
          <cell r="AZ26">
            <v>259274</v>
          </cell>
          <cell r="BA26">
            <v>260839</v>
          </cell>
          <cell r="BB26">
            <v>263343</v>
          </cell>
          <cell r="BC26">
            <v>266626</v>
          </cell>
          <cell r="BD26">
            <v>283281</v>
          </cell>
          <cell r="BE26">
            <v>280273</v>
          </cell>
          <cell r="BF26">
            <v>288466</v>
          </cell>
          <cell r="BG26">
            <v>292927</v>
          </cell>
          <cell r="BH26">
            <v>298012</v>
          </cell>
          <cell r="BI26">
            <v>307826</v>
          </cell>
          <cell r="BJ26">
            <v>312882</v>
          </cell>
          <cell r="BK26">
            <v>314653</v>
          </cell>
          <cell r="BL26">
            <v>313786</v>
          </cell>
          <cell r="BM26">
            <v>315188</v>
          </cell>
          <cell r="BN26">
            <v>317423</v>
          </cell>
          <cell r="BO26">
            <v>315618</v>
          </cell>
          <cell r="BP26">
            <v>334183</v>
          </cell>
          <cell r="BQ26">
            <v>321279</v>
          </cell>
          <cell r="BR26">
            <v>329427</v>
          </cell>
          <cell r="BS26">
            <v>336902</v>
          </cell>
          <cell r="BT26">
            <v>346724</v>
          </cell>
          <cell r="BU26">
            <v>350465</v>
          </cell>
          <cell r="BV26">
            <v>359777</v>
          </cell>
          <cell r="BW26">
            <v>365736</v>
          </cell>
          <cell r="BX26">
            <v>367235</v>
          </cell>
          <cell r="BY26">
            <v>366097</v>
          </cell>
          <cell r="BZ26">
            <v>370537</v>
          </cell>
          <cell r="CA26">
            <v>372970</v>
          </cell>
          <cell r="CB26">
            <v>394623</v>
          </cell>
        </row>
        <row r="27">
          <cell r="A27" t="str">
            <v>в том числе Ненецкий автономный округ</v>
          </cell>
          <cell r="B27">
            <v>9166</v>
          </cell>
          <cell r="C27">
            <v>8908</v>
          </cell>
          <cell r="D27">
            <v>8643</v>
          </cell>
          <cell r="E27">
            <v>8553</v>
          </cell>
          <cell r="F27">
            <v>8516</v>
          </cell>
          <cell r="G27">
            <v>8686</v>
          </cell>
          <cell r="H27">
            <v>9295</v>
          </cell>
          <cell r="I27">
            <v>9111</v>
          </cell>
          <cell r="J27">
            <v>9202</v>
          </cell>
          <cell r="K27">
            <v>9141</v>
          </cell>
          <cell r="L27">
            <v>9445</v>
          </cell>
          <cell r="M27">
            <v>9650</v>
          </cell>
          <cell r="N27">
            <v>10113</v>
          </cell>
          <cell r="O27">
            <v>9813</v>
          </cell>
          <cell r="P27">
            <v>9511</v>
          </cell>
          <cell r="Q27">
            <v>9430</v>
          </cell>
          <cell r="R27">
            <v>9327</v>
          </cell>
          <cell r="S27">
            <v>9866</v>
          </cell>
          <cell r="T27">
            <v>10788</v>
          </cell>
          <cell r="U27">
            <v>10668</v>
          </cell>
          <cell r="V27">
            <v>10875</v>
          </cell>
          <cell r="W27">
            <v>10984</v>
          </cell>
          <cell r="X27">
            <v>11333</v>
          </cell>
          <cell r="Y27">
            <v>11511</v>
          </cell>
          <cell r="Z27">
            <v>11777</v>
          </cell>
          <cell r="AA27">
            <v>11622</v>
          </cell>
          <cell r="AB27">
            <v>11423</v>
          </cell>
          <cell r="AC27">
            <v>11585</v>
          </cell>
          <cell r="AD27">
            <v>11841</v>
          </cell>
          <cell r="AE27">
            <v>12078</v>
          </cell>
          <cell r="AF27">
            <v>12810</v>
          </cell>
          <cell r="AG27">
            <v>12526</v>
          </cell>
          <cell r="AH27">
            <v>12575</v>
          </cell>
          <cell r="AI27">
            <v>12034</v>
          </cell>
          <cell r="AJ27">
            <v>12492</v>
          </cell>
          <cell r="AK27">
            <v>13167</v>
          </cell>
          <cell r="AL27">
            <v>15639</v>
          </cell>
          <cell r="AM27">
            <v>16148</v>
          </cell>
          <cell r="AN27">
            <v>16333</v>
          </cell>
          <cell r="AO27">
            <v>16908</v>
          </cell>
          <cell r="AP27">
            <v>17557</v>
          </cell>
          <cell r="AQ27">
            <v>18074</v>
          </cell>
          <cell r="AR27">
            <v>19925</v>
          </cell>
          <cell r="AS27">
            <v>19843</v>
          </cell>
          <cell r="AT27">
            <v>21006</v>
          </cell>
          <cell r="AU27">
            <v>21695</v>
          </cell>
          <cell r="AV27">
            <v>22267</v>
          </cell>
          <cell r="AW27">
            <v>22928</v>
          </cell>
          <cell r="AX27">
            <v>24045</v>
          </cell>
          <cell r="AY27">
            <v>24163</v>
          </cell>
          <cell r="AZ27">
            <v>23153</v>
          </cell>
          <cell r="BA27">
            <v>22443</v>
          </cell>
          <cell r="BB27">
            <v>21819</v>
          </cell>
          <cell r="BC27">
            <v>21163</v>
          </cell>
          <cell r="BD27">
            <v>22296</v>
          </cell>
          <cell r="BE27">
            <v>22129</v>
          </cell>
          <cell r="BF27">
            <v>22387</v>
          </cell>
          <cell r="BG27">
            <v>22318</v>
          </cell>
          <cell r="BH27">
            <v>22106</v>
          </cell>
          <cell r="BI27">
            <v>22484</v>
          </cell>
          <cell r="BJ27">
            <v>22304</v>
          </cell>
          <cell r="BK27">
            <v>21613</v>
          </cell>
          <cell r="BL27">
            <v>20891</v>
          </cell>
          <cell r="BM27">
            <v>20229</v>
          </cell>
          <cell r="BN27">
            <v>19784</v>
          </cell>
          <cell r="BO27">
            <v>19206</v>
          </cell>
          <cell r="BP27">
            <v>20458</v>
          </cell>
          <cell r="BQ27">
            <v>20271</v>
          </cell>
          <cell r="BR27">
            <v>20601</v>
          </cell>
          <cell r="BS27">
            <v>20490</v>
          </cell>
          <cell r="BT27">
            <v>21131</v>
          </cell>
          <cell r="BU27">
            <v>21155</v>
          </cell>
          <cell r="BV27">
            <v>21452</v>
          </cell>
          <cell r="BW27">
            <v>21303</v>
          </cell>
          <cell r="BX27">
            <v>20795</v>
          </cell>
          <cell r="BY27">
            <v>20753</v>
          </cell>
          <cell r="BZ27">
            <v>21008</v>
          </cell>
          <cell r="CA27">
            <v>21118</v>
          </cell>
          <cell r="CB27">
            <v>22379</v>
          </cell>
        </row>
        <row r="28">
          <cell r="A28" t="str">
            <v>Архангельская область без данных по Ненецкому автономному округу</v>
          </cell>
          <cell r="B28">
            <v>174986</v>
          </cell>
          <cell r="C28">
            <v>174617</v>
          </cell>
          <cell r="D28">
            <v>174931</v>
          </cell>
          <cell r="E28">
            <v>175636</v>
          </cell>
          <cell r="F28">
            <v>175057</v>
          </cell>
          <cell r="G28">
            <v>174734</v>
          </cell>
          <cell r="H28">
            <v>181921</v>
          </cell>
          <cell r="I28">
            <v>178792</v>
          </cell>
          <cell r="J28">
            <v>181031</v>
          </cell>
          <cell r="K28">
            <v>184040</v>
          </cell>
          <cell r="L28">
            <v>185016</v>
          </cell>
          <cell r="M28">
            <v>186302</v>
          </cell>
          <cell r="N28">
            <v>191071</v>
          </cell>
          <cell r="O28">
            <v>191328</v>
          </cell>
          <cell r="P28">
            <v>189248</v>
          </cell>
          <cell r="Q28">
            <v>189286</v>
          </cell>
          <cell r="R28">
            <v>185998</v>
          </cell>
          <cell r="S28">
            <v>184748</v>
          </cell>
          <cell r="T28">
            <v>192653</v>
          </cell>
          <cell r="U28">
            <v>187476</v>
          </cell>
          <cell r="V28">
            <v>188994</v>
          </cell>
          <cell r="W28">
            <v>189576</v>
          </cell>
          <cell r="X28">
            <v>194558</v>
          </cell>
          <cell r="Y28">
            <v>192671</v>
          </cell>
          <cell r="Z28">
            <v>193408</v>
          </cell>
          <cell r="AA28">
            <v>193145</v>
          </cell>
          <cell r="AB28">
            <v>192751</v>
          </cell>
          <cell r="AC28">
            <v>195102</v>
          </cell>
          <cell r="AD28">
            <v>194969</v>
          </cell>
          <cell r="AE28">
            <v>196999</v>
          </cell>
          <cell r="AF28">
            <v>205211</v>
          </cell>
          <cell r="AG28">
            <v>200227</v>
          </cell>
          <cell r="AH28">
            <v>199730</v>
          </cell>
          <cell r="AI28">
            <v>198799</v>
          </cell>
          <cell r="AJ28">
            <v>203773</v>
          </cell>
          <cell r="AK28">
            <v>204826</v>
          </cell>
          <cell r="AL28">
            <v>206523</v>
          </cell>
          <cell r="AM28">
            <v>208152</v>
          </cell>
          <cell r="AN28">
            <v>207137</v>
          </cell>
          <cell r="AO28">
            <v>206258</v>
          </cell>
          <cell r="AP28">
            <v>206112</v>
          </cell>
          <cell r="AQ28">
            <v>207933</v>
          </cell>
          <cell r="AR28">
            <v>222054</v>
          </cell>
          <cell r="AS28">
            <v>213338</v>
          </cell>
          <cell r="AT28">
            <v>219191</v>
          </cell>
          <cell r="AU28">
            <v>221227</v>
          </cell>
          <cell r="AV28">
            <v>224244</v>
          </cell>
          <cell r="AW28">
            <v>226471</v>
          </cell>
          <cell r="AX28">
            <v>233187</v>
          </cell>
          <cell r="AY28">
            <v>234925</v>
          </cell>
          <cell r="AZ28">
            <v>236121</v>
          </cell>
          <cell r="BA28">
            <v>238396</v>
          </cell>
          <cell r="BB28">
            <v>241524</v>
          </cell>
          <cell r="BC28">
            <v>245463</v>
          </cell>
          <cell r="BD28">
            <v>260985</v>
          </cell>
          <cell r="BE28">
            <v>258144</v>
          </cell>
          <cell r="BF28">
            <v>266079</v>
          </cell>
          <cell r="BG28">
            <v>270609</v>
          </cell>
          <cell r="BH28">
            <v>275906</v>
          </cell>
          <cell r="BI28">
            <v>285342</v>
          </cell>
          <cell r="BJ28">
            <v>290578</v>
          </cell>
          <cell r="BK28">
            <v>293040</v>
          </cell>
          <cell r="BL28">
            <v>292896</v>
          </cell>
          <cell r="BM28">
            <v>294959</v>
          </cell>
          <cell r="BN28">
            <v>297638</v>
          </cell>
          <cell r="BO28">
            <v>296412</v>
          </cell>
          <cell r="BP28">
            <v>313725</v>
          </cell>
          <cell r="BQ28">
            <v>301008</v>
          </cell>
          <cell r="BR28">
            <v>308826</v>
          </cell>
          <cell r="BS28">
            <v>316411</v>
          </cell>
          <cell r="BT28">
            <v>325592</v>
          </cell>
          <cell r="BU28">
            <v>329310</v>
          </cell>
          <cell r="BV28">
            <v>338325</v>
          </cell>
          <cell r="BW28">
            <v>344433</v>
          </cell>
          <cell r="BX28">
            <v>346439</v>
          </cell>
          <cell r="BY28">
            <v>345343</v>
          </cell>
          <cell r="BZ28">
            <v>349529</v>
          </cell>
          <cell r="CA28">
            <v>351852</v>
          </cell>
          <cell r="CB28">
            <v>372244</v>
          </cell>
        </row>
        <row r="29">
          <cell r="A29" t="str">
            <v>Вологодская область</v>
          </cell>
          <cell r="B29">
            <v>166662</v>
          </cell>
          <cell r="C29">
            <v>166220</v>
          </cell>
          <cell r="D29">
            <v>167409</v>
          </cell>
          <cell r="E29">
            <v>168137</v>
          </cell>
          <cell r="F29">
            <v>167680</v>
          </cell>
          <cell r="G29">
            <v>168093</v>
          </cell>
          <cell r="H29">
            <v>173619</v>
          </cell>
          <cell r="I29">
            <v>169328</v>
          </cell>
          <cell r="J29">
            <v>172274</v>
          </cell>
          <cell r="K29">
            <v>173608</v>
          </cell>
          <cell r="L29">
            <v>174173</v>
          </cell>
          <cell r="M29">
            <v>173009</v>
          </cell>
          <cell r="N29">
            <v>177928</v>
          </cell>
          <cell r="O29">
            <v>180491</v>
          </cell>
          <cell r="P29">
            <v>176795</v>
          </cell>
          <cell r="Q29">
            <v>177232</v>
          </cell>
          <cell r="R29">
            <v>175619</v>
          </cell>
          <cell r="S29">
            <v>173657</v>
          </cell>
          <cell r="T29">
            <v>179153</v>
          </cell>
          <cell r="U29">
            <v>175156</v>
          </cell>
          <cell r="V29">
            <v>177264</v>
          </cell>
          <cell r="W29">
            <v>176601</v>
          </cell>
          <cell r="X29">
            <v>178676</v>
          </cell>
          <cell r="Y29">
            <v>177456</v>
          </cell>
          <cell r="Z29">
            <v>179309</v>
          </cell>
          <cell r="AA29">
            <v>180163</v>
          </cell>
          <cell r="AB29">
            <v>180407</v>
          </cell>
          <cell r="AC29">
            <v>183558</v>
          </cell>
          <cell r="AD29">
            <v>183254</v>
          </cell>
          <cell r="AE29">
            <v>183748</v>
          </cell>
          <cell r="AF29">
            <v>189327</v>
          </cell>
          <cell r="AG29">
            <v>187171</v>
          </cell>
          <cell r="AH29">
            <v>188800</v>
          </cell>
          <cell r="AI29">
            <v>191315</v>
          </cell>
          <cell r="AJ29">
            <v>196096</v>
          </cell>
          <cell r="AK29">
            <v>197597</v>
          </cell>
          <cell r="AL29">
            <v>196758</v>
          </cell>
          <cell r="AM29">
            <v>199335</v>
          </cell>
          <cell r="AN29">
            <v>198257</v>
          </cell>
          <cell r="AO29">
            <v>196087</v>
          </cell>
          <cell r="AP29">
            <v>195420</v>
          </cell>
          <cell r="AQ29">
            <v>196782</v>
          </cell>
          <cell r="AR29">
            <v>209862</v>
          </cell>
          <cell r="AS29">
            <v>203493</v>
          </cell>
          <cell r="AT29">
            <v>211204</v>
          </cell>
          <cell r="AU29">
            <v>215111</v>
          </cell>
          <cell r="AV29">
            <v>215944</v>
          </cell>
          <cell r="AW29">
            <v>218159</v>
          </cell>
          <cell r="AX29">
            <v>224196</v>
          </cell>
          <cell r="AY29">
            <v>226997</v>
          </cell>
          <cell r="AZ29">
            <v>227516</v>
          </cell>
          <cell r="BA29">
            <v>231665</v>
          </cell>
          <cell r="BB29">
            <v>231945</v>
          </cell>
          <cell r="BC29">
            <v>235929</v>
          </cell>
          <cell r="BD29">
            <v>250062</v>
          </cell>
          <cell r="BE29">
            <v>252246</v>
          </cell>
          <cell r="BF29">
            <v>259903</v>
          </cell>
          <cell r="BG29">
            <v>267019</v>
          </cell>
          <cell r="BH29">
            <v>271739</v>
          </cell>
          <cell r="BI29">
            <v>281254</v>
          </cell>
          <cell r="BJ29">
            <v>290861</v>
          </cell>
          <cell r="BK29">
            <v>295145</v>
          </cell>
          <cell r="BL29">
            <v>300465</v>
          </cell>
          <cell r="BM29">
            <v>303701</v>
          </cell>
          <cell r="BN29">
            <v>307691</v>
          </cell>
          <cell r="BO29">
            <v>307530</v>
          </cell>
          <cell r="BP29">
            <v>323900</v>
          </cell>
          <cell r="BQ29">
            <v>312902</v>
          </cell>
          <cell r="BR29">
            <v>326583</v>
          </cell>
          <cell r="BS29">
            <v>335536</v>
          </cell>
          <cell r="BT29">
            <v>343585</v>
          </cell>
          <cell r="BU29">
            <v>346845</v>
          </cell>
          <cell r="BV29">
            <v>354127</v>
          </cell>
          <cell r="BW29">
            <v>360798</v>
          </cell>
          <cell r="BX29">
            <v>364074</v>
          </cell>
          <cell r="BY29">
            <v>367018</v>
          </cell>
          <cell r="BZ29">
            <v>367243</v>
          </cell>
          <cell r="CA29">
            <v>366729</v>
          </cell>
          <cell r="CB29">
            <v>385896</v>
          </cell>
        </row>
        <row r="30">
          <cell r="A30" t="str">
            <v>Калининградская область</v>
          </cell>
          <cell r="B30">
            <v>179511</v>
          </cell>
          <cell r="C30">
            <v>180755</v>
          </cell>
          <cell r="D30">
            <v>184544</v>
          </cell>
          <cell r="E30">
            <v>184191</v>
          </cell>
          <cell r="F30">
            <v>184919</v>
          </cell>
          <cell r="G30">
            <v>188795</v>
          </cell>
          <cell r="H30">
            <v>193275</v>
          </cell>
          <cell r="I30">
            <v>191836</v>
          </cell>
          <cell r="J30">
            <v>194262</v>
          </cell>
          <cell r="K30">
            <v>197531</v>
          </cell>
          <cell r="L30">
            <v>197113</v>
          </cell>
          <cell r="M30">
            <v>194966</v>
          </cell>
          <cell r="N30">
            <v>199039</v>
          </cell>
          <cell r="O30">
            <v>202958</v>
          </cell>
          <cell r="P30">
            <v>205123</v>
          </cell>
          <cell r="Q30">
            <v>207294</v>
          </cell>
          <cell r="R30">
            <v>208089</v>
          </cell>
          <cell r="S30">
            <v>206897</v>
          </cell>
          <cell r="T30">
            <v>214326</v>
          </cell>
          <cell r="U30">
            <v>211763</v>
          </cell>
          <cell r="V30">
            <v>211191</v>
          </cell>
          <cell r="W30">
            <v>211421</v>
          </cell>
          <cell r="X30">
            <v>213386</v>
          </cell>
          <cell r="Y30">
            <v>211180</v>
          </cell>
          <cell r="Z30">
            <v>211627</v>
          </cell>
          <cell r="AA30">
            <v>213999</v>
          </cell>
          <cell r="AB30">
            <v>214911</v>
          </cell>
          <cell r="AC30">
            <v>217395</v>
          </cell>
          <cell r="AD30">
            <v>217961</v>
          </cell>
          <cell r="AE30">
            <v>223212</v>
          </cell>
          <cell r="AF30">
            <v>232559</v>
          </cell>
          <cell r="AG30">
            <v>227599</v>
          </cell>
          <cell r="AH30">
            <v>222558</v>
          </cell>
          <cell r="AI30">
            <v>222199</v>
          </cell>
          <cell r="AJ30">
            <v>226733</v>
          </cell>
          <cell r="AK30">
            <v>223639</v>
          </cell>
          <cell r="AL30">
            <v>220865</v>
          </cell>
          <cell r="AM30">
            <v>225861</v>
          </cell>
          <cell r="AN30">
            <v>226001</v>
          </cell>
          <cell r="AO30">
            <v>221711</v>
          </cell>
          <cell r="AP30">
            <v>221833</v>
          </cell>
          <cell r="AQ30">
            <v>224065</v>
          </cell>
          <cell r="AR30">
            <v>245074</v>
          </cell>
          <cell r="AS30">
            <v>236504</v>
          </cell>
          <cell r="AT30">
            <v>243231</v>
          </cell>
          <cell r="AU30">
            <v>248135</v>
          </cell>
          <cell r="AV30">
            <v>255326</v>
          </cell>
          <cell r="AW30">
            <v>258738</v>
          </cell>
          <cell r="AX30">
            <v>267643</v>
          </cell>
          <cell r="AY30">
            <v>272629</v>
          </cell>
          <cell r="AZ30">
            <v>279212</v>
          </cell>
          <cell r="BA30">
            <v>282396</v>
          </cell>
          <cell r="BB30">
            <v>285929</v>
          </cell>
          <cell r="BC30">
            <v>289826</v>
          </cell>
          <cell r="BD30">
            <v>305869</v>
          </cell>
          <cell r="BE30">
            <v>300369</v>
          </cell>
          <cell r="BF30">
            <v>308218</v>
          </cell>
          <cell r="BG30">
            <v>313757</v>
          </cell>
          <cell r="BH30">
            <v>319300</v>
          </cell>
          <cell r="BI30">
            <v>327225</v>
          </cell>
          <cell r="BJ30">
            <v>332349</v>
          </cell>
          <cell r="BK30">
            <v>336735</v>
          </cell>
          <cell r="BL30">
            <v>346282</v>
          </cell>
          <cell r="BM30">
            <v>353702</v>
          </cell>
          <cell r="BN30">
            <v>359896</v>
          </cell>
          <cell r="BO30">
            <v>361736</v>
          </cell>
          <cell r="BP30">
            <v>388121</v>
          </cell>
          <cell r="BQ30">
            <v>369012</v>
          </cell>
          <cell r="BR30">
            <v>376994</v>
          </cell>
          <cell r="BS30">
            <v>389267</v>
          </cell>
          <cell r="BT30">
            <v>399069</v>
          </cell>
          <cell r="BU30">
            <v>400106</v>
          </cell>
          <cell r="BV30">
            <v>415587</v>
          </cell>
          <cell r="BW30">
            <v>424483</v>
          </cell>
          <cell r="BX30">
            <v>426781</v>
          </cell>
          <cell r="BY30">
            <v>430632</v>
          </cell>
          <cell r="BZ30">
            <v>434405</v>
          </cell>
          <cell r="CA30">
            <v>435078</v>
          </cell>
          <cell r="CB30">
            <v>459384</v>
          </cell>
        </row>
        <row r="31">
          <cell r="A31" t="str">
            <v>Ленинградская область</v>
          </cell>
          <cell r="B31">
            <v>167321</v>
          </cell>
          <cell r="C31">
            <v>167491</v>
          </cell>
          <cell r="D31">
            <v>168619</v>
          </cell>
          <cell r="E31">
            <v>169887</v>
          </cell>
          <cell r="F31">
            <v>170445</v>
          </cell>
          <cell r="G31">
            <v>171544</v>
          </cell>
          <cell r="H31">
            <v>175856</v>
          </cell>
          <cell r="I31">
            <v>173460</v>
          </cell>
          <cell r="J31">
            <v>175825</v>
          </cell>
          <cell r="K31">
            <v>176570</v>
          </cell>
          <cell r="L31">
            <v>180594</v>
          </cell>
          <cell r="M31">
            <v>180433</v>
          </cell>
          <cell r="N31">
            <v>185620</v>
          </cell>
          <cell r="O31">
            <v>185297</v>
          </cell>
          <cell r="P31">
            <v>186186</v>
          </cell>
          <cell r="Q31">
            <v>187585</v>
          </cell>
          <cell r="R31">
            <v>185795</v>
          </cell>
          <cell r="S31">
            <v>186254</v>
          </cell>
          <cell r="T31">
            <v>192831</v>
          </cell>
          <cell r="U31">
            <v>189093</v>
          </cell>
          <cell r="V31">
            <v>190412</v>
          </cell>
          <cell r="W31">
            <v>191202</v>
          </cell>
          <cell r="X31">
            <v>195935</v>
          </cell>
          <cell r="Y31">
            <v>194204</v>
          </cell>
          <cell r="Z31">
            <v>195573</v>
          </cell>
          <cell r="AA31">
            <v>196412</v>
          </cell>
          <cell r="AB31">
            <v>197175</v>
          </cell>
          <cell r="AC31">
            <v>199804</v>
          </cell>
          <cell r="AD31">
            <v>200627</v>
          </cell>
          <cell r="AE31">
            <v>202883</v>
          </cell>
          <cell r="AF31">
            <v>209429</v>
          </cell>
          <cell r="AG31">
            <v>206390</v>
          </cell>
          <cell r="AH31">
            <v>206212</v>
          </cell>
          <cell r="AI31">
            <v>207733</v>
          </cell>
          <cell r="AJ31">
            <v>213388</v>
          </cell>
          <cell r="AK31">
            <v>212579</v>
          </cell>
          <cell r="AL31">
            <v>213891</v>
          </cell>
          <cell r="AM31">
            <v>216148</v>
          </cell>
          <cell r="AN31">
            <v>216056</v>
          </cell>
          <cell r="AO31">
            <v>216220</v>
          </cell>
          <cell r="AP31">
            <v>216082</v>
          </cell>
          <cell r="AQ31">
            <v>217477</v>
          </cell>
          <cell r="AR31">
            <v>229936</v>
          </cell>
          <cell r="AS31">
            <v>224455</v>
          </cell>
          <cell r="AT31">
            <v>230805</v>
          </cell>
          <cell r="AU31">
            <v>233986</v>
          </cell>
          <cell r="AV31">
            <v>241765</v>
          </cell>
          <cell r="AW31">
            <v>244445</v>
          </cell>
          <cell r="AX31">
            <v>251341</v>
          </cell>
          <cell r="AY31">
            <v>254129</v>
          </cell>
          <cell r="AZ31">
            <v>256315</v>
          </cell>
          <cell r="BA31">
            <v>258791</v>
          </cell>
          <cell r="BB31">
            <v>261005</v>
          </cell>
          <cell r="BC31">
            <v>265344</v>
          </cell>
          <cell r="BD31">
            <v>282168</v>
          </cell>
          <cell r="BE31">
            <v>280172</v>
          </cell>
          <cell r="BF31">
            <v>288624</v>
          </cell>
          <cell r="BG31">
            <v>294454</v>
          </cell>
          <cell r="BH31">
            <v>301302</v>
          </cell>
          <cell r="BI31">
            <v>312363</v>
          </cell>
          <cell r="BJ31">
            <v>319630</v>
          </cell>
          <cell r="BK31">
            <v>320861</v>
          </cell>
          <cell r="BL31">
            <v>328242</v>
          </cell>
          <cell r="BM31">
            <v>332658</v>
          </cell>
          <cell r="BN31">
            <v>335772</v>
          </cell>
          <cell r="BO31">
            <v>340165</v>
          </cell>
          <cell r="BP31">
            <v>358711</v>
          </cell>
          <cell r="BQ31">
            <v>351864</v>
          </cell>
          <cell r="BR31">
            <v>361740</v>
          </cell>
          <cell r="BS31">
            <v>369365</v>
          </cell>
          <cell r="BT31">
            <v>379265</v>
          </cell>
          <cell r="BU31">
            <v>381622</v>
          </cell>
          <cell r="BV31">
            <v>393428</v>
          </cell>
          <cell r="BW31">
            <v>402219</v>
          </cell>
          <cell r="BX31">
            <v>398705</v>
          </cell>
          <cell r="BY31">
            <v>407627</v>
          </cell>
          <cell r="BZ31">
            <v>413135</v>
          </cell>
          <cell r="CA31">
            <v>415193</v>
          </cell>
          <cell r="CB31">
            <v>439712</v>
          </cell>
        </row>
        <row r="32">
          <cell r="A32" t="str">
            <v>Мурманская область</v>
          </cell>
          <cell r="B32">
            <v>171129</v>
          </cell>
          <cell r="C32">
            <v>170178</v>
          </cell>
          <cell r="D32">
            <v>168892</v>
          </cell>
          <cell r="E32">
            <v>168560</v>
          </cell>
          <cell r="F32">
            <v>167292</v>
          </cell>
          <cell r="G32">
            <v>169108</v>
          </cell>
          <cell r="H32">
            <v>177273</v>
          </cell>
          <cell r="I32">
            <v>173401</v>
          </cell>
          <cell r="J32">
            <v>177170</v>
          </cell>
          <cell r="K32">
            <v>181181</v>
          </cell>
          <cell r="L32">
            <v>184692</v>
          </cell>
          <cell r="M32">
            <v>185736</v>
          </cell>
          <cell r="N32">
            <v>189792</v>
          </cell>
          <cell r="O32">
            <v>189566</v>
          </cell>
          <cell r="P32">
            <v>186814</v>
          </cell>
          <cell r="Q32">
            <v>186514</v>
          </cell>
          <cell r="R32">
            <v>183853</v>
          </cell>
          <cell r="S32">
            <v>182028</v>
          </cell>
          <cell r="T32">
            <v>191688</v>
          </cell>
          <cell r="U32">
            <v>186179</v>
          </cell>
          <cell r="V32">
            <v>187792</v>
          </cell>
          <cell r="W32">
            <v>189081</v>
          </cell>
          <cell r="X32">
            <v>195352</v>
          </cell>
          <cell r="Y32">
            <v>193457</v>
          </cell>
          <cell r="Z32">
            <v>194340</v>
          </cell>
          <cell r="AA32">
            <v>192525</v>
          </cell>
          <cell r="AB32">
            <v>190118</v>
          </cell>
          <cell r="AC32">
            <v>190786</v>
          </cell>
          <cell r="AD32">
            <v>190213</v>
          </cell>
          <cell r="AE32">
            <v>192657</v>
          </cell>
          <cell r="AF32">
            <v>202912</v>
          </cell>
          <cell r="AG32">
            <v>197901</v>
          </cell>
          <cell r="AH32">
            <v>198847</v>
          </cell>
          <cell r="AI32">
            <v>198665</v>
          </cell>
          <cell r="AJ32">
            <v>203264</v>
          </cell>
          <cell r="AK32">
            <v>203912</v>
          </cell>
          <cell r="AL32">
            <v>206373</v>
          </cell>
          <cell r="AM32">
            <v>212433</v>
          </cell>
          <cell r="AN32">
            <v>209493</v>
          </cell>
          <cell r="AO32">
            <v>207932</v>
          </cell>
          <cell r="AP32">
            <v>207115</v>
          </cell>
          <cell r="AQ32">
            <v>209354</v>
          </cell>
          <cell r="AR32">
            <v>233451</v>
          </cell>
          <cell r="AS32">
            <v>222790</v>
          </cell>
          <cell r="AT32">
            <v>229103</v>
          </cell>
          <cell r="AU32">
            <v>232014</v>
          </cell>
          <cell r="AV32">
            <v>237666</v>
          </cell>
          <cell r="AW32">
            <v>244005</v>
          </cell>
          <cell r="AX32">
            <v>249850</v>
          </cell>
          <cell r="AY32">
            <v>251318</v>
          </cell>
          <cell r="AZ32">
            <v>249318</v>
          </cell>
          <cell r="BA32">
            <v>247665</v>
          </cell>
          <cell r="BB32">
            <v>248264</v>
          </cell>
          <cell r="BC32">
            <v>251042</v>
          </cell>
          <cell r="BD32">
            <v>267977</v>
          </cell>
          <cell r="BE32">
            <v>263159</v>
          </cell>
          <cell r="BF32">
            <v>271158</v>
          </cell>
          <cell r="BG32">
            <v>276075</v>
          </cell>
          <cell r="BH32">
            <v>282734</v>
          </cell>
          <cell r="BI32">
            <v>292149</v>
          </cell>
          <cell r="BJ32">
            <v>292151</v>
          </cell>
          <cell r="BK32">
            <v>291482</v>
          </cell>
          <cell r="BL32">
            <v>290749</v>
          </cell>
          <cell r="BM32">
            <v>291013</v>
          </cell>
          <cell r="BN32">
            <v>294457</v>
          </cell>
          <cell r="BO32">
            <v>293422</v>
          </cell>
          <cell r="BP32">
            <v>316154</v>
          </cell>
          <cell r="BQ32">
            <v>302017</v>
          </cell>
          <cell r="BR32">
            <v>313149</v>
          </cell>
          <cell r="BS32">
            <v>320050</v>
          </cell>
          <cell r="BT32">
            <v>330109</v>
          </cell>
          <cell r="BU32">
            <v>334338</v>
          </cell>
          <cell r="BV32">
            <v>339680</v>
          </cell>
          <cell r="BW32">
            <v>342576</v>
          </cell>
          <cell r="BX32">
            <v>343492</v>
          </cell>
          <cell r="BY32">
            <v>346097</v>
          </cell>
          <cell r="BZ32">
            <v>347711</v>
          </cell>
          <cell r="CA32">
            <v>346624</v>
          </cell>
          <cell r="CB32">
            <v>370154</v>
          </cell>
        </row>
        <row r="33">
          <cell r="A33" t="str">
            <v>Новгородская область</v>
          </cell>
          <cell r="B33">
            <v>66631</v>
          </cell>
          <cell r="C33">
            <v>66774</v>
          </cell>
          <cell r="D33">
            <v>67219</v>
          </cell>
          <cell r="E33">
            <v>67210</v>
          </cell>
          <cell r="F33">
            <v>67053</v>
          </cell>
          <cell r="G33">
            <v>67892</v>
          </cell>
          <cell r="H33">
            <v>69507</v>
          </cell>
          <cell r="I33">
            <v>69088</v>
          </cell>
          <cell r="J33">
            <v>69984</v>
          </cell>
          <cell r="K33">
            <v>70042</v>
          </cell>
          <cell r="L33">
            <v>71052</v>
          </cell>
          <cell r="M33">
            <v>70500</v>
          </cell>
          <cell r="N33">
            <v>72182</v>
          </cell>
          <cell r="O33">
            <v>73038</v>
          </cell>
          <cell r="P33">
            <v>72662</v>
          </cell>
          <cell r="Q33">
            <v>73384</v>
          </cell>
          <cell r="R33">
            <v>72428</v>
          </cell>
          <cell r="S33">
            <v>72392</v>
          </cell>
          <cell r="T33">
            <v>74199</v>
          </cell>
          <cell r="U33">
            <v>73062</v>
          </cell>
          <cell r="V33">
            <v>73227</v>
          </cell>
          <cell r="W33">
            <v>73171</v>
          </cell>
          <cell r="X33">
            <v>74540</v>
          </cell>
          <cell r="Y33">
            <v>74388</v>
          </cell>
          <cell r="Z33">
            <v>74477</v>
          </cell>
          <cell r="AA33">
            <v>74850</v>
          </cell>
          <cell r="AB33">
            <v>74995</v>
          </cell>
          <cell r="AC33">
            <v>76126</v>
          </cell>
          <cell r="AD33">
            <v>76523</v>
          </cell>
          <cell r="AE33">
            <v>77227</v>
          </cell>
          <cell r="AF33">
            <v>79848</v>
          </cell>
          <cell r="AG33">
            <v>78668</v>
          </cell>
          <cell r="AH33">
            <v>77397</v>
          </cell>
          <cell r="AI33">
            <v>77846</v>
          </cell>
          <cell r="AJ33">
            <v>79523</v>
          </cell>
          <cell r="AK33">
            <v>79353</v>
          </cell>
          <cell r="AL33">
            <v>80043</v>
          </cell>
          <cell r="AM33">
            <v>80992</v>
          </cell>
          <cell r="AN33">
            <v>81324</v>
          </cell>
          <cell r="AO33">
            <v>80991</v>
          </cell>
          <cell r="AP33">
            <v>81134</v>
          </cell>
          <cell r="AQ33">
            <v>82161</v>
          </cell>
          <cell r="AR33">
            <v>88950</v>
          </cell>
          <cell r="AS33">
            <v>85946</v>
          </cell>
          <cell r="AT33">
            <v>88490</v>
          </cell>
          <cell r="AU33">
            <v>89435</v>
          </cell>
          <cell r="AV33">
            <v>91187</v>
          </cell>
          <cell r="AW33">
            <v>92376</v>
          </cell>
          <cell r="AX33">
            <v>95124</v>
          </cell>
          <cell r="AY33">
            <v>95982</v>
          </cell>
          <cell r="AZ33">
            <v>97108</v>
          </cell>
          <cell r="BA33">
            <v>98244</v>
          </cell>
          <cell r="BB33">
            <v>99392</v>
          </cell>
          <cell r="BC33">
            <v>100711</v>
          </cell>
          <cell r="BD33">
            <v>106444</v>
          </cell>
          <cell r="BE33">
            <v>105812</v>
          </cell>
          <cell r="BF33">
            <v>109741</v>
          </cell>
          <cell r="BG33">
            <v>111259</v>
          </cell>
          <cell r="BH33">
            <v>113211</v>
          </cell>
          <cell r="BI33">
            <v>116902</v>
          </cell>
          <cell r="BJ33">
            <v>118558</v>
          </cell>
          <cell r="BK33">
            <v>119066</v>
          </cell>
          <cell r="BL33">
            <v>120661</v>
          </cell>
          <cell r="BM33">
            <v>121875</v>
          </cell>
          <cell r="BN33">
            <v>124033</v>
          </cell>
          <cell r="BO33">
            <v>124105</v>
          </cell>
          <cell r="BP33">
            <v>131003</v>
          </cell>
          <cell r="BQ33">
            <v>128517</v>
          </cell>
          <cell r="BR33">
            <v>132321</v>
          </cell>
          <cell r="BS33">
            <v>135234</v>
          </cell>
          <cell r="BT33">
            <v>139833</v>
          </cell>
          <cell r="BU33">
            <v>141434</v>
          </cell>
          <cell r="BV33">
            <v>145257</v>
          </cell>
          <cell r="BW33">
            <v>149141</v>
          </cell>
          <cell r="BX33">
            <v>149881</v>
          </cell>
          <cell r="BY33">
            <v>151607</v>
          </cell>
          <cell r="BZ33">
            <v>153876</v>
          </cell>
          <cell r="CA33">
            <v>154992</v>
          </cell>
          <cell r="CB33">
            <v>163183</v>
          </cell>
        </row>
        <row r="34">
          <cell r="A34" t="str">
            <v>Псковская область</v>
          </cell>
          <cell r="B34">
            <v>63964</v>
          </cell>
          <cell r="C34">
            <v>64015</v>
          </cell>
          <cell r="D34">
            <v>64394</v>
          </cell>
          <cell r="E34">
            <v>64799</v>
          </cell>
          <cell r="F34">
            <v>64469</v>
          </cell>
          <cell r="G34">
            <v>65299</v>
          </cell>
          <cell r="H34">
            <v>68185</v>
          </cell>
          <cell r="I34">
            <v>66045</v>
          </cell>
          <cell r="J34">
            <v>66907</v>
          </cell>
          <cell r="K34">
            <v>68593</v>
          </cell>
          <cell r="L34">
            <v>67740</v>
          </cell>
          <cell r="M34">
            <v>67302</v>
          </cell>
          <cell r="N34">
            <v>68962</v>
          </cell>
          <cell r="O34">
            <v>69260</v>
          </cell>
          <cell r="P34">
            <v>68894</v>
          </cell>
          <cell r="Q34">
            <v>69588</v>
          </cell>
          <cell r="R34">
            <v>68877</v>
          </cell>
          <cell r="S34">
            <v>68587</v>
          </cell>
          <cell r="T34">
            <v>71185</v>
          </cell>
          <cell r="U34">
            <v>69269</v>
          </cell>
          <cell r="V34">
            <v>69563</v>
          </cell>
          <cell r="W34">
            <v>69594</v>
          </cell>
          <cell r="X34">
            <v>71519</v>
          </cell>
          <cell r="Y34">
            <v>70499</v>
          </cell>
          <cell r="Z34">
            <v>70548</v>
          </cell>
          <cell r="AA34">
            <v>70436</v>
          </cell>
          <cell r="AB34">
            <v>70641</v>
          </cell>
          <cell r="AC34">
            <v>71651</v>
          </cell>
          <cell r="AD34">
            <v>71743</v>
          </cell>
          <cell r="AE34">
            <v>72801</v>
          </cell>
          <cell r="AF34">
            <v>75694</v>
          </cell>
          <cell r="AG34">
            <v>73545</v>
          </cell>
          <cell r="AH34">
            <v>72629</v>
          </cell>
          <cell r="AI34">
            <v>73380</v>
          </cell>
          <cell r="AJ34">
            <v>75778</v>
          </cell>
          <cell r="AK34">
            <v>75797</v>
          </cell>
          <cell r="AL34">
            <v>77684</v>
          </cell>
          <cell r="AM34">
            <v>78598</v>
          </cell>
          <cell r="AN34">
            <v>78708</v>
          </cell>
          <cell r="AO34">
            <v>78444</v>
          </cell>
          <cell r="AP34">
            <v>78196</v>
          </cell>
          <cell r="AQ34">
            <v>79183</v>
          </cell>
          <cell r="AR34">
            <v>85727</v>
          </cell>
          <cell r="AS34">
            <v>81993</v>
          </cell>
          <cell r="AT34">
            <v>84794</v>
          </cell>
          <cell r="AU34">
            <v>85890</v>
          </cell>
          <cell r="AV34">
            <v>87321</v>
          </cell>
          <cell r="AW34">
            <v>88009</v>
          </cell>
          <cell r="AX34">
            <v>90866</v>
          </cell>
          <cell r="AY34">
            <v>91682</v>
          </cell>
          <cell r="AZ34">
            <v>92874</v>
          </cell>
          <cell r="BA34">
            <v>94021</v>
          </cell>
          <cell r="BB34">
            <v>95245</v>
          </cell>
          <cell r="BC34">
            <v>96447</v>
          </cell>
          <cell r="BD34">
            <v>104614</v>
          </cell>
          <cell r="BE34">
            <v>102060</v>
          </cell>
          <cell r="BF34">
            <v>105147</v>
          </cell>
          <cell r="BG34">
            <v>106726</v>
          </cell>
          <cell r="BH34">
            <v>108654</v>
          </cell>
          <cell r="BI34">
            <v>112135</v>
          </cell>
          <cell r="BJ34">
            <v>113850</v>
          </cell>
          <cell r="BK34">
            <v>114749</v>
          </cell>
          <cell r="BL34">
            <v>116574</v>
          </cell>
          <cell r="BM34">
            <v>118254</v>
          </cell>
          <cell r="BN34">
            <v>119687</v>
          </cell>
          <cell r="BO34">
            <v>120774</v>
          </cell>
          <cell r="BP34">
            <v>129152</v>
          </cell>
          <cell r="BQ34">
            <v>125891</v>
          </cell>
          <cell r="BR34">
            <v>130075</v>
          </cell>
          <cell r="BS34">
            <v>132481</v>
          </cell>
          <cell r="BT34">
            <v>136612</v>
          </cell>
          <cell r="BU34">
            <v>137446</v>
          </cell>
          <cell r="BV34">
            <v>141106</v>
          </cell>
          <cell r="BW34">
            <v>144096</v>
          </cell>
          <cell r="BX34">
            <v>145192</v>
          </cell>
          <cell r="BY34">
            <v>147197</v>
          </cell>
          <cell r="BZ34">
            <v>149051</v>
          </cell>
          <cell r="CA34">
            <v>149377</v>
          </cell>
          <cell r="CB34">
            <v>159819</v>
          </cell>
        </row>
        <row r="35">
          <cell r="A35" t="str">
            <v>г. Санкт-Петербург</v>
          </cell>
          <cell r="B35">
            <v>2217553</v>
          </cell>
          <cell r="C35">
            <v>2228944</v>
          </cell>
          <cell r="D35">
            <v>2268230</v>
          </cell>
          <cell r="E35">
            <v>2260452</v>
          </cell>
          <cell r="F35">
            <v>2261853</v>
          </cell>
          <cell r="G35">
            <v>2281881</v>
          </cell>
          <cell r="H35">
            <v>2333610</v>
          </cell>
          <cell r="I35">
            <v>2314130</v>
          </cell>
          <cell r="J35">
            <v>2355494</v>
          </cell>
          <cell r="K35">
            <v>2432835</v>
          </cell>
          <cell r="L35">
            <v>2422659</v>
          </cell>
          <cell r="M35">
            <v>2404336</v>
          </cell>
          <cell r="N35">
            <v>2449107</v>
          </cell>
          <cell r="O35">
            <v>2496860</v>
          </cell>
          <cell r="P35">
            <v>2496812</v>
          </cell>
          <cell r="Q35">
            <v>2530106</v>
          </cell>
          <cell r="R35">
            <v>2512269</v>
          </cell>
          <cell r="S35">
            <v>2485141</v>
          </cell>
          <cell r="T35">
            <v>2591211</v>
          </cell>
          <cell r="U35">
            <v>2559769</v>
          </cell>
          <cell r="V35">
            <v>2543896</v>
          </cell>
          <cell r="W35">
            <v>2562614</v>
          </cell>
          <cell r="X35">
            <v>2609677</v>
          </cell>
          <cell r="Y35">
            <v>2580000</v>
          </cell>
          <cell r="Z35">
            <v>2582083</v>
          </cell>
          <cell r="AA35">
            <v>2606783</v>
          </cell>
          <cell r="AB35">
            <v>2622495</v>
          </cell>
          <cell r="AC35">
            <v>2643830</v>
          </cell>
          <cell r="AD35">
            <v>2625432</v>
          </cell>
          <cell r="AE35">
            <v>2668086</v>
          </cell>
          <cell r="AF35">
            <v>2767052</v>
          </cell>
          <cell r="AG35">
            <v>2738653</v>
          </cell>
          <cell r="AH35">
            <v>2707215</v>
          </cell>
          <cell r="AI35">
            <v>2690730</v>
          </cell>
          <cell r="AJ35">
            <v>2679023</v>
          </cell>
          <cell r="AK35">
            <v>2631700</v>
          </cell>
          <cell r="AL35">
            <v>2567727</v>
          </cell>
          <cell r="AM35">
            <v>2638776</v>
          </cell>
          <cell r="AN35">
            <v>2627423</v>
          </cell>
          <cell r="AO35">
            <v>2569929</v>
          </cell>
          <cell r="AP35">
            <v>2593217</v>
          </cell>
          <cell r="AQ35">
            <v>2599592</v>
          </cell>
          <cell r="AR35">
            <v>2811756</v>
          </cell>
          <cell r="AS35">
            <v>2767274</v>
          </cell>
          <cell r="AT35">
            <v>2860813</v>
          </cell>
          <cell r="AU35">
            <v>2878374</v>
          </cell>
          <cell r="AV35">
            <v>2950139</v>
          </cell>
          <cell r="AW35">
            <v>2969128</v>
          </cell>
          <cell r="AX35">
            <v>3054888</v>
          </cell>
          <cell r="AY35">
            <v>3097047</v>
          </cell>
          <cell r="AZ35">
            <v>3125454</v>
          </cell>
          <cell r="BA35">
            <v>3144164</v>
          </cell>
          <cell r="BB35">
            <v>3185994</v>
          </cell>
          <cell r="BC35">
            <v>3209846</v>
          </cell>
          <cell r="BD35">
            <v>3380837</v>
          </cell>
          <cell r="BE35">
            <v>3389729</v>
          </cell>
          <cell r="BF35">
            <v>3478867</v>
          </cell>
          <cell r="BG35">
            <v>3511350</v>
          </cell>
          <cell r="BH35">
            <v>3591356</v>
          </cell>
          <cell r="BI35">
            <v>3659550</v>
          </cell>
          <cell r="BJ35">
            <v>3691715</v>
          </cell>
          <cell r="BK35">
            <v>3732319</v>
          </cell>
          <cell r="BL35">
            <v>3781767</v>
          </cell>
          <cell r="BM35">
            <v>3839347</v>
          </cell>
          <cell r="BN35">
            <v>3897748</v>
          </cell>
          <cell r="BO35">
            <v>3918374</v>
          </cell>
          <cell r="BP35">
            <v>4244496</v>
          </cell>
          <cell r="BQ35">
            <v>4256575</v>
          </cell>
          <cell r="BR35">
            <v>4357515</v>
          </cell>
          <cell r="BS35">
            <v>4418038</v>
          </cell>
          <cell r="BT35">
            <v>4510214</v>
          </cell>
          <cell r="BU35">
            <v>4564696</v>
          </cell>
          <cell r="BV35">
            <v>4723436</v>
          </cell>
          <cell r="BW35">
            <v>4844682</v>
          </cell>
          <cell r="BX35">
            <v>4865306</v>
          </cell>
          <cell r="BY35">
            <v>4973985</v>
          </cell>
          <cell r="BZ35">
            <v>5056633</v>
          </cell>
          <cell r="CA35">
            <v>5063594</v>
          </cell>
          <cell r="CB35">
            <v>5396519</v>
          </cell>
        </row>
        <row r="36">
          <cell r="A36" t="str">
            <v>ЮЖНЫЙ ФЕДЕРАЛЬНЫЙ ОКРУГ</v>
          </cell>
          <cell r="B36">
            <v>1827282</v>
          </cell>
          <cell r="C36">
            <v>1834815</v>
          </cell>
          <cell r="D36">
            <v>1866149</v>
          </cell>
          <cell r="E36">
            <v>1869932</v>
          </cell>
          <cell r="F36">
            <v>1868228</v>
          </cell>
          <cell r="G36">
            <v>1879596</v>
          </cell>
          <cell r="H36">
            <v>1941432</v>
          </cell>
          <cell r="I36">
            <v>1921334</v>
          </cell>
          <cell r="J36">
            <v>1942143</v>
          </cell>
          <cell r="K36">
            <v>1943843</v>
          </cell>
          <cell r="L36">
            <v>1925136</v>
          </cell>
          <cell r="M36">
            <v>1899038</v>
          </cell>
          <cell r="N36">
            <v>1935427</v>
          </cell>
          <cell r="O36">
            <v>1959838</v>
          </cell>
          <cell r="P36">
            <v>1968380</v>
          </cell>
          <cell r="Q36">
            <v>1994319</v>
          </cell>
          <cell r="R36">
            <v>1978204</v>
          </cell>
          <cell r="S36">
            <v>1967936</v>
          </cell>
          <cell r="T36">
            <v>2044916</v>
          </cell>
          <cell r="U36">
            <v>1990842</v>
          </cell>
          <cell r="V36">
            <v>1989914</v>
          </cell>
          <cell r="W36">
            <v>1981399</v>
          </cell>
          <cell r="X36">
            <v>2058218</v>
          </cell>
          <cell r="Y36">
            <v>2019179</v>
          </cell>
          <cell r="Z36">
            <v>2025421</v>
          </cell>
          <cell r="AA36">
            <v>2043984</v>
          </cell>
          <cell r="AB36">
            <v>2062589</v>
          </cell>
          <cell r="AC36">
            <v>2091218</v>
          </cell>
          <cell r="AD36">
            <v>2087823</v>
          </cell>
          <cell r="AE36">
            <v>2091605</v>
          </cell>
          <cell r="AF36">
            <v>2185674</v>
          </cell>
          <cell r="AG36">
            <v>2126776</v>
          </cell>
          <cell r="AH36">
            <v>2065886</v>
          </cell>
          <cell r="AI36">
            <v>2086023</v>
          </cell>
          <cell r="AJ36">
            <v>2150947</v>
          </cell>
          <cell r="AK36">
            <v>2143987</v>
          </cell>
          <cell r="AL36">
            <v>2152960</v>
          </cell>
          <cell r="AM36">
            <v>2203536</v>
          </cell>
          <cell r="AN36">
            <v>2239483</v>
          </cell>
          <cell r="AO36">
            <v>2207819</v>
          </cell>
          <cell r="AP36">
            <v>2193192</v>
          </cell>
          <cell r="AQ36">
            <v>2213335</v>
          </cell>
          <cell r="AR36">
            <v>2401244</v>
          </cell>
          <cell r="AS36">
            <v>2315434</v>
          </cell>
          <cell r="AT36">
            <v>2388806</v>
          </cell>
          <cell r="AU36">
            <v>2421364</v>
          </cell>
          <cell r="AV36">
            <v>2479572</v>
          </cell>
          <cell r="AW36">
            <v>2502646</v>
          </cell>
          <cell r="AX36">
            <v>2582863</v>
          </cell>
          <cell r="AY36">
            <v>2683635</v>
          </cell>
          <cell r="AZ36">
            <v>2708285</v>
          </cell>
          <cell r="BA36">
            <v>2778863</v>
          </cell>
          <cell r="BB36">
            <v>2825268</v>
          </cell>
          <cell r="BC36">
            <v>2885979</v>
          </cell>
          <cell r="BD36">
            <v>3130691</v>
          </cell>
          <cell r="BE36">
            <v>3072555</v>
          </cell>
          <cell r="BF36">
            <v>3158999</v>
          </cell>
          <cell r="BG36">
            <v>3208745</v>
          </cell>
          <cell r="BH36">
            <v>3268816</v>
          </cell>
          <cell r="BI36">
            <v>3394452</v>
          </cell>
          <cell r="BJ36">
            <v>3455306</v>
          </cell>
          <cell r="BK36">
            <v>3495214</v>
          </cell>
          <cell r="BL36">
            <v>3579472</v>
          </cell>
          <cell r="BM36">
            <v>3623506</v>
          </cell>
          <cell r="BN36">
            <v>3656767</v>
          </cell>
          <cell r="BO36">
            <v>3654504</v>
          </cell>
          <cell r="BP36">
            <v>3902410</v>
          </cell>
          <cell r="BQ36">
            <v>3708066</v>
          </cell>
          <cell r="BR36">
            <v>3796814</v>
          </cell>
          <cell r="BS36">
            <v>3835995</v>
          </cell>
          <cell r="BT36">
            <v>3932671</v>
          </cell>
          <cell r="BU36">
            <v>3936181</v>
          </cell>
          <cell r="BV36">
            <v>4008542</v>
          </cell>
          <cell r="BW36">
            <v>4080121</v>
          </cell>
          <cell r="BX36">
            <v>4116500</v>
          </cell>
          <cell r="BY36">
            <v>4174690</v>
          </cell>
          <cell r="BZ36">
            <v>4240365</v>
          </cell>
          <cell r="CA36">
            <v>4249396</v>
          </cell>
          <cell r="CB36">
            <v>4531092</v>
          </cell>
        </row>
        <row r="37">
          <cell r="A37" t="str">
            <v>Республика Адыгея (Адыгея)</v>
          </cell>
          <cell r="B37">
            <v>23821</v>
          </cell>
          <cell r="C37">
            <v>23815</v>
          </cell>
          <cell r="D37">
            <v>24048</v>
          </cell>
          <cell r="E37">
            <v>24171</v>
          </cell>
          <cell r="F37">
            <v>24075</v>
          </cell>
          <cell r="G37">
            <v>24272</v>
          </cell>
          <cell r="H37">
            <v>25414</v>
          </cell>
          <cell r="I37">
            <v>24911</v>
          </cell>
          <cell r="J37">
            <v>25039</v>
          </cell>
          <cell r="K37">
            <v>25502</v>
          </cell>
          <cell r="L37">
            <v>25350</v>
          </cell>
          <cell r="M37">
            <v>25441</v>
          </cell>
          <cell r="N37">
            <v>26234</v>
          </cell>
          <cell r="O37">
            <v>26399</v>
          </cell>
          <cell r="P37">
            <v>26174</v>
          </cell>
          <cell r="Q37">
            <v>26428</v>
          </cell>
          <cell r="R37">
            <v>26245</v>
          </cell>
          <cell r="S37">
            <v>26137</v>
          </cell>
          <cell r="T37">
            <v>27835</v>
          </cell>
          <cell r="U37">
            <v>26625</v>
          </cell>
          <cell r="V37">
            <v>26949</v>
          </cell>
          <cell r="W37">
            <v>26149</v>
          </cell>
          <cell r="X37">
            <v>27904</v>
          </cell>
          <cell r="Y37">
            <v>27327</v>
          </cell>
          <cell r="Z37">
            <v>27758</v>
          </cell>
          <cell r="AA37">
            <v>27706</v>
          </cell>
          <cell r="AB37">
            <v>28214</v>
          </cell>
          <cell r="AC37">
            <v>28888</v>
          </cell>
          <cell r="AD37">
            <v>28864</v>
          </cell>
          <cell r="AE37">
            <v>28731</v>
          </cell>
          <cell r="AF37">
            <v>29973</v>
          </cell>
          <cell r="AG37">
            <v>28943</v>
          </cell>
          <cell r="AH37">
            <v>27875</v>
          </cell>
          <cell r="AI37">
            <v>27593</v>
          </cell>
          <cell r="AJ37">
            <v>29070</v>
          </cell>
          <cell r="AK37">
            <v>28698</v>
          </cell>
          <cell r="AL37">
            <v>29671</v>
          </cell>
          <cell r="AM37">
            <v>29689</v>
          </cell>
          <cell r="AN37">
            <v>29879</v>
          </cell>
          <cell r="AO37">
            <v>30024</v>
          </cell>
          <cell r="AP37">
            <v>30021</v>
          </cell>
          <cell r="AQ37">
            <v>30396</v>
          </cell>
          <cell r="AR37">
            <v>33179</v>
          </cell>
          <cell r="AS37">
            <v>31600</v>
          </cell>
          <cell r="AT37">
            <v>32873</v>
          </cell>
          <cell r="AU37">
            <v>33290</v>
          </cell>
          <cell r="AV37">
            <v>33802</v>
          </cell>
          <cell r="AW37">
            <v>33575</v>
          </cell>
          <cell r="AX37">
            <v>34675</v>
          </cell>
          <cell r="AY37">
            <v>35182</v>
          </cell>
          <cell r="AZ37">
            <v>36084</v>
          </cell>
          <cell r="BA37">
            <v>36097</v>
          </cell>
          <cell r="BB37">
            <v>36331</v>
          </cell>
          <cell r="BC37">
            <v>36680</v>
          </cell>
          <cell r="BD37">
            <v>39872</v>
          </cell>
          <cell r="BE37">
            <v>38930</v>
          </cell>
          <cell r="BF37">
            <v>40524</v>
          </cell>
          <cell r="BG37">
            <v>41343</v>
          </cell>
          <cell r="BH37">
            <v>42074</v>
          </cell>
          <cell r="BI37">
            <v>44881</v>
          </cell>
          <cell r="BJ37">
            <v>45353</v>
          </cell>
          <cell r="BK37">
            <v>45418</v>
          </cell>
          <cell r="BL37">
            <v>47685</v>
          </cell>
          <cell r="BM37">
            <v>48031</v>
          </cell>
          <cell r="BN37">
            <v>48654</v>
          </cell>
          <cell r="BO37">
            <v>48811</v>
          </cell>
          <cell r="BP37">
            <v>52463</v>
          </cell>
          <cell r="BQ37">
            <v>51177</v>
          </cell>
          <cell r="BR37">
            <v>52652</v>
          </cell>
          <cell r="BS37">
            <v>53811</v>
          </cell>
          <cell r="BT37">
            <v>55694</v>
          </cell>
          <cell r="BU37">
            <v>55195</v>
          </cell>
          <cell r="BV37">
            <v>56277</v>
          </cell>
          <cell r="BW37">
            <v>57104</v>
          </cell>
          <cell r="BX37">
            <v>57071</v>
          </cell>
          <cell r="BY37">
            <v>57665</v>
          </cell>
          <cell r="BZ37">
            <v>58476</v>
          </cell>
          <cell r="CA37">
            <v>58401</v>
          </cell>
          <cell r="CB37">
            <v>62159</v>
          </cell>
        </row>
        <row r="38">
          <cell r="A38" t="str">
            <v>Республика Калмыкия</v>
          </cell>
          <cell r="B38">
            <v>10972</v>
          </cell>
          <cell r="C38">
            <v>11102</v>
          </cell>
          <cell r="D38">
            <v>11163</v>
          </cell>
          <cell r="E38">
            <v>11091</v>
          </cell>
          <cell r="F38">
            <v>11051</v>
          </cell>
          <cell r="G38">
            <v>11017</v>
          </cell>
          <cell r="H38">
            <v>11957</v>
          </cell>
          <cell r="I38">
            <v>11501</v>
          </cell>
          <cell r="J38">
            <v>11639</v>
          </cell>
          <cell r="K38">
            <v>11718</v>
          </cell>
          <cell r="L38">
            <v>12182</v>
          </cell>
          <cell r="M38">
            <v>11908</v>
          </cell>
          <cell r="N38">
            <v>12678</v>
          </cell>
          <cell r="O38">
            <v>12612</v>
          </cell>
          <cell r="P38">
            <v>12782</v>
          </cell>
          <cell r="Q38">
            <v>12727</v>
          </cell>
          <cell r="R38">
            <v>12475</v>
          </cell>
          <cell r="S38">
            <v>12619</v>
          </cell>
          <cell r="T38">
            <v>13554</v>
          </cell>
          <cell r="U38">
            <v>12682</v>
          </cell>
          <cell r="V38">
            <v>12720</v>
          </cell>
          <cell r="W38">
            <v>12737</v>
          </cell>
          <cell r="X38">
            <v>13682</v>
          </cell>
          <cell r="Y38">
            <v>13003</v>
          </cell>
          <cell r="Z38">
            <v>12983</v>
          </cell>
          <cell r="AA38">
            <v>13163</v>
          </cell>
          <cell r="AB38">
            <v>13369</v>
          </cell>
          <cell r="AC38">
            <v>13466</v>
          </cell>
          <cell r="AD38">
            <v>13403</v>
          </cell>
          <cell r="AE38">
            <v>13363</v>
          </cell>
          <cell r="AF38">
            <v>14187</v>
          </cell>
          <cell r="AG38">
            <v>13568</v>
          </cell>
          <cell r="AH38">
            <v>12752</v>
          </cell>
          <cell r="AI38">
            <v>12295</v>
          </cell>
          <cell r="AJ38">
            <v>13057</v>
          </cell>
          <cell r="AK38">
            <v>12774</v>
          </cell>
          <cell r="AL38">
            <v>13112</v>
          </cell>
          <cell r="AM38">
            <v>13352</v>
          </cell>
          <cell r="AN38">
            <v>13384</v>
          </cell>
          <cell r="AO38">
            <v>13365</v>
          </cell>
          <cell r="AP38">
            <v>13342</v>
          </cell>
          <cell r="AQ38">
            <v>13465</v>
          </cell>
          <cell r="AR38">
            <v>15269</v>
          </cell>
          <cell r="AS38">
            <v>14004</v>
          </cell>
          <cell r="AT38">
            <v>14551</v>
          </cell>
          <cell r="AU38">
            <v>14899</v>
          </cell>
          <cell r="AV38">
            <v>15168</v>
          </cell>
          <cell r="AW38">
            <v>15505</v>
          </cell>
          <cell r="AX38">
            <v>16335</v>
          </cell>
          <cell r="AY38">
            <v>16507</v>
          </cell>
          <cell r="AZ38">
            <v>16869</v>
          </cell>
          <cell r="BA38">
            <v>16860</v>
          </cell>
          <cell r="BB38">
            <v>17015</v>
          </cell>
          <cell r="BC38">
            <v>17307</v>
          </cell>
          <cell r="BD38">
            <v>18994</v>
          </cell>
          <cell r="BE38">
            <v>17967</v>
          </cell>
          <cell r="BF38">
            <v>18671</v>
          </cell>
          <cell r="BG38">
            <v>19179</v>
          </cell>
          <cell r="BH38">
            <v>19601</v>
          </cell>
          <cell r="BI38">
            <v>20631</v>
          </cell>
          <cell r="BJ38">
            <v>20742</v>
          </cell>
          <cell r="BK38">
            <v>20380</v>
          </cell>
          <cell r="BL38">
            <v>20763</v>
          </cell>
          <cell r="BM38">
            <v>20663</v>
          </cell>
          <cell r="BN38">
            <v>20609</v>
          </cell>
          <cell r="BO38">
            <v>20820</v>
          </cell>
          <cell r="BP38">
            <v>22697</v>
          </cell>
          <cell r="BQ38">
            <v>22087</v>
          </cell>
          <cell r="BR38">
            <v>22694</v>
          </cell>
          <cell r="BS38">
            <v>23048</v>
          </cell>
          <cell r="BT38">
            <v>24566</v>
          </cell>
          <cell r="BU38">
            <v>24119</v>
          </cell>
          <cell r="BV38">
            <v>24608</v>
          </cell>
          <cell r="BW38">
            <v>25202</v>
          </cell>
          <cell r="BX38">
            <v>24966</v>
          </cell>
          <cell r="BY38">
            <v>24953</v>
          </cell>
          <cell r="BZ38">
            <v>25748</v>
          </cell>
          <cell r="CA38">
            <v>25867</v>
          </cell>
          <cell r="CB38">
            <v>28355</v>
          </cell>
        </row>
        <row r="39">
          <cell r="A39" t="str">
            <v>Республика Крым</v>
          </cell>
          <cell r="B39">
            <v>92749</v>
          </cell>
          <cell r="C39">
            <v>92115</v>
          </cell>
          <cell r="D39">
            <v>94755</v>
          </cell>
          <cell r="E39">
            <v>94955</v>
          </cell>
          <cell r="F39">
            <v>95669</v>
          </cell>
          <cell r="G39">
            <v>97961</v>
          </cell>
          <cell r="H39">
            <v>104640</v>
          </cell>
          <cell r="I39">
            <v>116973</v>
          </cell>
          <cell r="J39">
            <v>111330</v>
          </cell>
          <cell r="K39">
            <v>101934</v>
          </cell>
          <cell r="L39">
            <v>101990</v>
          </cell>
          <cell r="M39">
            <v>100940</v>
          </cell>
          <cell r="N39">
            <v>103876</v>
          </cell>
          <cell r="O39">
            <v>106419</v>
          </cell>
          <cell r="P39">
            <v>106134</v>
          </cell>
          <cell r="Q39">
            <v>107557</v>
          </cell>
          <cell r="R39">
            <v>106907</v>
          </cell>
          <cell r="S39">
            <v>107251</v>
          </cell>
          <cell r="T39">
            <v>116416</v>
          </cell>
          <cell r="U39">
            <v>110676</v>
          </cell>
          <cell r="V39">
            <v>111130</v>
          </cell>
          <cell r="W39">
            <v>109588</v>
          </cell>
          <cell r="X39">
            <v>118707</v>
          </cell>
          <cell r="Y39">
            <v>111601</v>
          </cell>
          <cell r="Z39">
            <v>115856</v>
          </cell>
          <cell r="AA39">
            <v>118630</v>
          </cell>
          <cell r="AB39">
            <v>120324</v>
          </cell>
          <cell r="AC39">
            <v>124048</v>
          </cell>
          <cell r="AD39">
            <v>124677</v>
          </cell>
          <cell r="AE39">
            <v>122854</v>
          </cell>
          <cell r="AF39">
            <v>135701</v>
          </cell>
          <cell r="AG39">
            <v>124620</v>
          </cell>
          <cell r="AH39">
            <v>117462</v>
          </cell>
          <cell r="AI39">
            <v>117469</v>
          </cell>
          <cell r="AJ39">
            <v>125314</v>
          </cell>
          <cell r="AK39">
            <v>123715</v>
          </cell>
          <cell r="AL39">
            <v>127268</v>
          </cell>
          <cell r="AM39">
            <v>131454</v>
          </cell>
          <cell r="AN39">
            <v>131907</v>
          </cell>
          <cell r="AO39">
            <v>132558</v>
          </cell>
          <cell r="AP39">
            <v>129898</v>
          </cell>
          <cell r="AQ39">
            <v>132018</v>
          </cell>
          <cell r="AR39">
            <v>149831</v>
          </cell>
          <cell r="AS39">
            <v>136306</v>
          </cell>
          <cell r="AT39">
            <v>140998</v>
          </cell>
          <cell r="AU39">
            <v>144108</v>
          </cell>
          <cell r="AV39">
            <v>149964</v>
          </cell>
          <cell r="AW39">
            <v>147761</v>
          </cell>
          <cell r="AX39">
            <v>153681</v>
          </cell>
          <cell r="AY39">
            <v>154808</v>
          </cell>
          <cell r="AZ39">
            <v>164155</v>
          </cell>
          <cell r="BA39">
            <v>169618</v>
          </cell>
          <cell r="BB39">
            <v>170871</v>
          </cell>
          <cell r="BC39">
            <v>177064</v>
          </cell>
          <cell r="BD39">
            <v>206541</v>
          </cell>
          <cell r="BE39">
            <v>193595</v>
          </cell>
          <cell r="BF39">
            <v>201248</v>
          </cell>
          <cell r="BG39">
            <v>207355</v>
          </cell>
          <cell r="BH39">
            <v>217154</v>
          </cell>
          <cell r="BI39">
            <v>224341</v>
          </cell>
          <cell r="BJ39">
            <v>231652</v>
          </cell>
          <cell r="BK39">
            <v>238165</v>
          </cell>
          <cell r="BL39">
            <v>244604</v>
          </cell>
          <cell r="BM39">
            <v>248197</v>
          </cell>
          <cell r="BN39">
            <v>253067</v>
          </cell>
          <cell r="BO39">
            <v>249599</v>
          </cell>
          <cell r="BP39">
            <v>267576</v>
          </cell>
          <cell r="BQ39">
            <v>241541</v>
          </cell>
          <cell r="BR39">
            <v>239622</v>
          </cell>
          <cell r="BS39">
            <v>232789</v>
          </cell>
          <cell r="BT39">
            <v>235473</v>
          </cell>
          <cell r="BU39">
            <v>233403</v>
          </cell>
          <cell r="BV39">
            <v>241760</v>
          </cell>
          <cell r="BW39">
            <v>255736</v>
          </cell>
          <cell r="BX39">
            <v>266571</v>
          </cell>
          <cell r="BY39">
            <v>275494</v>
          </cell>
          <cell r="BZ39">
            <v>286810</v>
          </cell>
          <cell r="CA39">
            <v>294276</v>
          </cell>
          <cell r="CB39">
            <v>322419</v>
          </cell>
        </row>
        <row r="40">
          <cell r="A40" t="str">
            <v>Краснодарский край</v>
          </cell>
          <cell r="B40">
            <v>786181</v>
          </cell>
          <cell r="C40">
            <v>794304</v>
          </cell>
          <cell r="D40">
            <v>809795</v>
          </cell>
          <cell r="E40">
            <v>812852</v>
          </cell>
          <cell r="F40">
            <v>811153</v>
          </cell>
          <cell r="G40">
            <v>815063</v>
          </cell>
          <cell r="H40">
            <v>827813</v>
          </cell>
          <cell r="I40">
            <v>803620</v>
          </cell>
          <cell r="J40">
            <v>812997</v>
          </cell>
          <cell r="K40">
            <v>832053</v>
          </cell>
          <cell r="L40">
            <v>816851</v>
          </cell>
          <cell r="M40">
            <v>807415</v>
          </cell>
          <cell r="N40">
            <v>823936</v>
          </cell>
          <cell r="O40">
            <v>838324</v>
          </cell>
          <cell r="P40">
            <v>847391</v>
          </cell>
          <cell r="Q40">
            <v>859520</v>
          </cell>
          <cell r="R40">
            <v>855002</v>
          </cell>
          <cell r="S40">
            <v>850623</v>
          </cell>
          <cell r="T40">
            <v>877089</v>
          </cell>
          <cell r="U40">
            <v>865193</v>
          </cell>
          <cell r="V40">
            <v>861467</v>
          </cell>
          <cell r="W40">
            <v>862281</v>
          </cell>
          <cell r="X40">
            <v>891885</v>
          </cell>
          <cell r="Y40">
            <v>884827</v>
          </cell>
          <cell r="Z40">
            <v>887780</v>
          </cell>
          <cell r="AA40">
            <v>898338</v>
          </cell>
          <cell r="AB40">
            <v>905330</v>
          </cell>
          <cell r="AC40">
            <v>919614</v>
          </cell>
          <cell r="AD40">
            <v>913875</v>
          </cell>
          <cell r="AE40">
            <v>914915</v>
          </cell>
          <cell r="AF40">
            <v>940506</v>
          </cell>
          <cell r="AG40">
            <v>923447</v>
          </cell>
          <cell r="AH40">
            <v>893721</v>
          </cell>
          <cell r="AI40">
            <v>898826</v>
          </cell>
          <cell r="AJ40">
            <v>918137</v>
          </cell>
          <cell r="AK40">
            <v>913540</v>
          </cell>
          <cell r="AL40">
            <v>911112</v>
          </cell>
          <cell r="AM40">
            <v>939951</v>
          </cell>
          <cell r="AN40">
            <v>948909</v>
          </cell>
          <cell r="AO40">
            <v>933294</v>
          </cell>
          <cell r="AP40">
            <v>925102</v>
          </cell>
          <cell r="AQ40">
            <v>933867</v>
          </cell>
          <cell r="AR40">
            <v>1006907</v>
          </cell>
          <cell r="AS40">
            <v>977308</v>
          </cell>
          <cell r="AT40">
            <v>1009170</v>
          </cell>
          <cell r="AU40">
            <v>1023151</v>
          </cell>
          <cell r="AV40">
            <v>1043592</v>
          </cell>
          <cell r="AW40">
            <v>1057496</v>
          </cell>
          <cell r="AX40">
            <v>1095609</v>
          </cell>
          <cell r="AY40">
            <v>1128077</v>
          </cell>
          <cell r="AZ40">
            <v>1160635</v>
          </cell>
          <cell r="BA40">
            <v>1192491</v>
          </cell>
          <cell r="BB40">
            <v>1220942</v>
          </cell>
          <cell r="BC40">
            <v>1237034</v>
          </cell>
          <cell r="BD40">
            <v>1324107</v>
          </cell>
          <cell r="BE40">
            <v>1312549</v>
          </cell>
          <cell r="BF40">
            <v>1343790</v>
          </cell>
          <cell r="BG40">
            <v>1361649</v>
          </cell>
          <cell r="BH40">
            <v>1380510</v>
          </cell>
          <cell r="BI40">
            <v>1441810</v>
          </cell>
          <cell r="BJ40">
            <v>1465747</v>
          </cell>
          <cell r="BK40">
            <v>1489680</v>
          </cell>
          <cell r="BL40">
            <v>1533340</v>
          </cell>
          <cell r="BM40">
            <v>1560709</v>
          </cell>
          <cell r="BN40">
            <v>1571488</v>
          </cell>
          <cell r="BO40">
            <v>1576631</v>
          </cell>
          <cell r="BP40">
            <v>1668362</v>
          </cell>
          <cell r="BQ40">
            <v>1606381</v>
          </cell>
          <cell r="BR40">
            <v>1645210</v>
          </cell>
          <cell r="BS40">
            <v>1666878</v>
          </cell>
          <cell r="BT40">
            <v>1696489</v>
          </cell>
          <cell r="BU40">
            <v>1695152</v>
          </cell>
          <cell r="BV40">
            <v>1723363</v>
          </cell>
          <cell r="BW40">
            <v>1743700</v>
          </cell>
          <cell r="BX40">
            <v>1750781</v>
          </cell>
          <cell r="BY40">
            <v>1776989</v>
          </cell>
          <cell r="BZ40">
            <v>1800020</v>
          </cell>
          <cell r="CA40">
            <v>1799993</v>
          </cell>
          <cell r="CB40">
            <v>1917133</v>
          </cell>
        </row>
        <row r="41">
          <cell r="A41" t="str">
            <v>Астраханская область</v>
          </cell>
          <cell r="B41">
            <v>88504</v>
          </cell>
          <cell r="C41">
            <v>88365</v>
          </cell>
          <cell r="D41">
            <v>89728</v>
          </cell>
          <cell r="E41">
            <v>89673</v>
          </cell>
          <cell r="F41">
            <v>89142</v>
          </cell>
          <cell r="G41">
            <v>90164</v>
          </cell>
          <cell r="H41">
            <v>94491</v>
          </cell>
          <cell r="I41">
            <v>91495</v>
          </cell>
          <cell r="J41">
            <v>92632</v>
          </cell>
          <cell r="K41">
            <v>94443</v>
          </cell>
          <cell r="L41">
            <v>95904</v>
          </cell>
          <cell r="M41">
            <v>93521</v>
          </cell>
          <cell r="N41">
            <v>95655</v>
          </cell>
          <cell r="O41">
            <v>95909</v>
          </cell>
          <cell r="P41">
            <v>95510</v>
          </cell>
          <cell r="Q41">
            <v>95771</v>
          </cell>
          <cell r="R41">
            <v>94855</v>
          </cell>
          <cell r="S41">
            <v>93507</v>
          </cell>
          <cell r="T41">
            <v>98398</v>
          </cell>
          <cell r="U41">
            <v>93746</v>
          </cell>
          <cell r="V41">
            <v>94329</v>
          </cell>
          <cell r="W41">
            <v>93627</v>
          </cell>
          <cell r="X41">
            <v>97745</v>
          </cell>
          <cell r="Y41">
            <v>94820</v>
          </cell>
          <cell r="Z41">
            <v>95400</v>
          </cell>
          <cell r="AA41">
            <v>95675</v>
          </cell>
          <cell r="AB41">
            <v>96571</v>
          </cell>
          <cell r="AC41">
            <v>97617</v>
          </cell>
          <cell r="AD41">
            <v>97806</v>
          </cell>
          <cell r="AE41">
            <v>97325</v>
          </cell>
          <cell r="AF41">
            <v>103154</v>
          </cell>
          <cell r="AG41">
            <v>98847</v>
          </cell>
          <cell r="AH41">
            <v>96834</v>
          </cell>
          <cell r="AI41">
            <v>96623</v>
          </cell>
          <cell r="AJ41">
            <v>100098</v>
          </cell>
          <cell r="AK41">
            <v>99910</v>
          </cell>
          <cell r="AL41">
            <v>100995</v>
          </cell>
          <cell r="AM41">
            <v>102849</v>
          </cell>
          <cell r="AN41">
            <v>103140</v>
          </cell>
          <cell r="AO41">
            <v>102539</v>
          </cell>
          <cell r="AP41">
            <v>101995</v>
          </cell>
          <cell r="AQ41">
            <v>103718</v>
          </cell>
          <cell r="AR41">
            <v>113439</v>
          </cell>
          <cell r="AS41">
            <v>107706</v>
          </cell>
          <cell r="AT41">
            <v>110339</v>
          </cell>
          <cell r="AU41">
            <v>111387</v>
          </cell>
          <cell r="AV41">
            <v>113953</v>
          </cell>
          <cell r="AW41">
            <v>114624</v>
          </cell>
          <cell r="AX41">
            <v>118742</v>
          </cell>
          <cell r="AY41">
            <v>120385</v>
          </cell>
          <cell r="AZ41">
            <v>121778</v>
          </cell>
          <cell r="BA41">
            <v>123070</v>
          </cell>
          <cell r="BB41">
            <v>123735</v>
          </cell>
          <cell r="BC41">
            <v>126008</v>
          </cell>
          <cell r="BD41">
            <v>137749</v>
          </cell>
          <cell r="BE41">
            <v>132870</v>
          </cell>
          <cell r="BF41">
            <v>136641</v>
          </cell>
          <cell r="BG41">
            <v>139150</v>
          </cell>
          <cell r="BH41">
            <v>141073</v>
          </cell>
          <cell r="BI41">
            <v>146568</v>
          </cell>
          <cell r="BJ41">
            <v>148104</v>
          </cell>
          <cell r="BK41">
            <v>148493</v>
          </cell>
          <cell r="BL41">
            <v>150155</v>
          </cell>
          <cell r="BM41">
            <v>151600</v>
          </cell>
          <cell r="BN41">
            <v>152924</v>
          </cell>
          <cell r="BO41">
            <v>153002</v>
          </cell>
          <cell r="BP41">
            <v>166088</v>
          </cell>
          <cell r="BQ41">
            <v>162121</v>
          </cell>
          <cell r="BR41">
            <v>166920</v>
          </cell>
          <cell r="BS41">
            <v>167326</v>
          </cell>
          <cell r="BT41">
            <v>173035</v>
          </cell>
          <cell r="BU41">
            <v>173336</v>
          </cell>
          <cell r="BV41">
            <v>176993</v>
          </cell>
          <cell r="BW41">
            <v>179863</v>
          </cell>
          <cell r="BX41">
            <v>180481</v>
          </cell>
          <cell r="BY41">
            <v>181689</v>
          </cell>
          <cell r="BZ41">
            <v>184310</v>
          </cell>
          <cell r="CA41">
            <v>184485</v>
          </cell>
          <cell r="CB41">
            <v>196926</v>
          </cell>
        </row>
        <row r="42">
          <cell r="A42" t="str">
            <v>Волгоградская область</v>
          </cell>
          <cell r="B42">
            <v>268502</v>
          </cell>
          <cell r="C42">
            <v>268516</v>
          </cell>
          <cell r="D42">
            <v>272002</v>
          </cell>
          <cell r="E42">
            <v>272643</v>
          </cell>
          <cell r="F42">
            <v>273251</v>
          </cell>
          <cell r="G42">
            <v>273673</v>
          </cell>
          <cell r="H42">
            <v>281531</v>
          </cell>
          <cell r="I42">
            <v>275878</v>
          </cell>
          <cell r="J42">
            <v>279334</v>
          </cell>
          <cell r="K42">
            <v>283150</v>
          </cell>
          <cell r="L42">
            <v>283591</v>
          </cell>
          <cell r="M42">
            <v>274504</v>
          </cell>
          <cell r="N42">
            <v>279553</v>
          </cell>
          <cell r="O42">
            <v>281447</v>
          </cell>
          <cell r="P42">
            <v>281130</v>
          </cell>
          <cell r="Q42">
            <v>285048</v>
          </cell>
          <cell r="R42">
            <v>282939</v>
          </cell>
          <cell r="S42">
            <v>281345</v>
          </cell>
          <cell r="T42">
            <v>292915</v>
          </cell>
          <cell r="U42">
            <v>281673</v>
          </cell>
          <cell r="V42">
            <v>282315</v>
          </cell>
          <cell r="W42">
            <v>279082</v>
          </cell>
          <cell r="X42">
            <v>291523</v>
          </cell>
          <cell r="Y42">
            <v>285034</v>
          </cell>
          <cell r="Z42">
            <v>283880</v>
          </cell>
          <cell r="AA42">
            <v>284907</v>
          </cell>
          <cell r="AB42">
            <v>284670</v>
          </cell>
          <cell r="AC42">
            <v>288411</v>
          </cell>
          <cell r="AD42">
            <v>289205</v>
          </cell>
          <cell r="AE42">
            <v>291992</v>
          </cell>
          <cell r="AF42">
            <v>306100</v>
          </cell>
          <cell r="AG42">
            <v>296687</v>
          </cell>
          <cell r="AH42">
            <v>290355</v>
          </cell>
          <cell r="AI42">
            <v>295213</v>
          </cell>
          <cell r="AJ42">
            <v>302978</v>
          </cell>
          <cell r="AK42">
            <v>302774</v>
          </cell>
          <cell r="AL42">
            <v>304596</v>
          </cell>
          <cell r="AM42">
            <v>310614</v>
          </cell>
          <cell r="AN42">
            <v>311936</v>
          </cell>
          <cell r="AO42">
            <v>308759</v>
          </cell>
          <cell r="AP42">
            <v>307704</v>
          </cell>
          <cell r="AQ42">
            <v>311426</v>
          </cell>
          <cell r="AR42">
            <v>335593</v>
          </cell>
          <cell r="AS42">
            <v>328036</v>
          </cell>
          <cell r="AT42">
            <v>337686</v>
          </cell>
          <cell r="AU42">
            <v>340295</v>
          </cell>
          <cell r="AV42">
            <v>346893</v>
          </cell>
          <cell r="AW42">
            <v>350992</v>
          </cell>
          <cell r="AX42">
            <v>359234</v>
          </cell>
          <cell r="AY42">
            <v>363925</v>
          </cell>
          <cell r="AZ42">
            <v>367602</v>
          </cell>
          <cell r="BA42">
            <v>374639</v>
          </cell>
          <cell r="BB42">
            <v>378659</v>
          </cell>
          <cell r="BC42">
            <v>383873</v>
          </cell>
          <cell r="BD42">
            <v>416383</v>
          </cell>
          <cell r="BE42">
            <v>405060</v>
          </cell>
          <cell r="BF42">
            <v>416079</v>
          </cell>
          <cell r="BG42">
            <v>421422</v>
          </cell>
          <cell r="BH42">
            <v>427266</v>
          </cell>
          <cell r="BI42">
            <v>438927</v>
          </cell>
          <cell r="BJ42">
            <v>444313</v>
          </cell>
          <cell r="BK42">
            <v>447121</v>
          </cell>
          <cell r="BL42">
            <v>453493</v>
          </cell>
          <cell r="BM42">
            <v>458516</v>
          </cell>
          <cell r="BN42">
            <v>464789</v>
          </cell>
          <cell r="BO42">
            <v>466809</v>
          </cell>
          <cell r="BP42">
            <v>505864</v>
          </cell>
          <cell r="BQ42">
            <v>490571</v>
          </cell>
          <cell r="BR42">
            <v>503467</v>
          </cell>
          <cell r="BS42">
            <v>510015</v>
          </cell>
          <cell r="BT42">
            <v>531615</v>
          </cell>
          <cell r="BU42">
            <v>528457</v>
          </cell>
          <cell r="BV42">
            <v>538486</v>
          </cell>
          <cell r="BW42">
            <v>549084</v>
          </cell>
          <cell r="BX42">
            <v>555158</v>
          </cell>
          <cell r="BY42">
            <v>558927</v>
          </cell>
          <cell r="BZ42">
            <v>564131</v>
          </cell>
          <cell r="CA42">
            <v>565219</v>
          </cell>
          <cell r="CB42">
            <v>600311</v>
          </cell>
        </row>
        <row r="43">
          <cell r="A43" t="str">
            <v>Ростовская область</v>
          </cell>
          <cell r="B43">
            <v>526986</v>
          </cell>
          <cell r="C43">
            <v>526588</v>
          </cell>
          <cell r="D43">
            <v>534517</v>
          </cell>
          <cell r="E43">
            <v>534163</v>
          </cell>
          <cell r="F43">
            <v>533162</v>
          </cell>
          <cell r="G43">
            <v>536450</v>
          </cell>
          <cell r="H43">
            <v>562926</v>
          </cell>
          <cell r="I43">
            <v>566660</v>
          </cell>
          <cell r="J43">
            <v>572170</v>
          </cell>
          <cell r="K43">
            <v>563112</v>
          </cell>
          <cell r="L43">
            <v>557657</v>
          </cell>
          <cell r="M43">
            <v>553831</v>
          </cell>
          <cell r="N43">
            <v>561625</v>
          </cell>
          <cell r="O43">
            <v>566337</v>
          </cell>
          <cell r="P43">
            <v>566689</v>
          </cell>
          <cell r="Q43">
            <v>574412</v>
          </cell>
          <cell r="R43">
            <v>566651</v>
          </cell>
          <cell r="S43">
            <v>563435</v>
          </cell>
          <cell r="T43">
            <v>584199</v>
          </cell>
          <cell r="U43">
            <v>566828</v>
          </cell>
          <cell r="V43">
            <v>567405</v>
          </cell>
          <cell r="W43">
            <v>564120</v>
          </cell>
          <cell r="X43">
            <v>582344</v>
          </cell>
          <cell r="Y43">
            <v>568947</v>
          </cell>
          <cell r="Z43">
            <v>567727</v>
          </cell>
          <cell r="AA43">
            <v>571031</v>
          </cell>
          <cell r="AB43">
            <v>579313</v>
          </cell>
          <cell r="AC43">
            <v>584090</v>
          </cell>
          <cell r="AD43">
            <v>584721</v>
          </cell>
          <cell r="AE43">
            <v>587000</v>
          </cell>
          <cell r="AF43">
            <v>617968</v>
          </cell>
          <cell r="AG43">
            <v>604046</v>
          </cell>
          <cell r="AH43">
            <v>591448</v>
          </cell>
          <cell r="AI43">
            <v>601615</v>
          </cell>
          <cell r="AJ43">
            <v>623749</v>
          </cell>
          <cell r="AK43">
            <v>623819</v>
          </cell>
          <cell r="AL43">
            <v>627098</v>
          </cell>
          <cell r="AM43">
            <v>635815</v>
          </cell>
          <cell r="AN43">
            <v>660412</v>
          </cell>
          <cell r="AO43">
            <v>647837</v>
          </cell>
          <cell r="AP43">
            <v>646158</v>
          </cell>
          <cell r="AQ43">
            <v>649062</v>
          </cell>
          <cell r="AR43">
            <v>704129</v>
          </cell>
          <cell r="AS43">
            <v>679823</v>
          </cell>
          <cell r="AT43">
            <v>701566</v>
          </cell>
          <cell r="AU43">
            <v>711888</v>
          </cell>
          <cell r="AV43">
            <v>732650</v>
          </cell>
          <cell r="AW43">
            <v>738873</v>
          </cell>
          <cell r="AX43">
            <v>759069</v>
          </cell>
          <cell r="AY43">
            <v>818217</v>
          </cell>
          <cell r="AZ43">
            <v>792139</v>
          </cell>
          <cell r="BA43">
            <v>814758</v>
          </cell>
          <cell r="BB43">
            <v>824755</v>
          </cell>
          <cell r="BC43">
            <v>853116</v>
          </cell>
          <cell r="BD43">
            <v>925009</v>
          </cell>
          <cell r="BE43">
            <v>910677</v>
          </cell>
          <cell r="BF43">
            <v>938986</v>
          </cell>
          <cell r="BG43">
            <v>954201</v>
          </cell>
          <cell r="BH43">
            <v>974024</v>
          </cell>
          <cell r="BI43">
            <v>1008298</v>
          </cell>
          <cell r="BJ43">
            <v>1028268</v>
          </cell>
          <cell r="BK43">
            <v>1033338</v>
          </cell>
          <cell r="BL43">
            <v>1054616</v>
          </cell>
          <cell r="BM43">
            <v>1059032</v>
          </cell>
          <cell r="BN43">
            <v>1068459</v>
          </cell>
          <cell r="BO43">
            <v>1062720</v>
          </cell>
          <cell r="BP43">
            <v>1139482</v>
          </cell>
          <cell r="BQ43">
            <v>1057712</v>
          </cell>
          <cell r="BR43">
            <v>1090484</v>
          </cell>
          <cell r="BS43">
            <v>1108353</v>
          </cell>
          <cell r="BT43">
            <v>1140893</v>
          </cell>
          <cell r="BU43">
            <v>1153011</v>
          </cell>
          <cell r="BV43">
            <v>1168737</v>
          </cell>
          <cell r="BW43">
            <v>1185855</v>
          </cell>
          <cell r="BX43">
            <v>1192307</v>
          </cell>
          <cell r="BY43">
            <v>1205065</v>
          </cell>
          <cell r="BZ43">
            <v>1220388</v>
          </cell>
          <cell r="CA43">
            <v>1216274</v>
          </cell>
          <cell r="CB43">
            <v>1291199</v>
          </cell>
        </row>
        <row r="44">
          <cell r="A44" t="str">
            <v>г. Севастополь</v>
          </cell>
          <cell r="B44">
            <v>29567</v>
          </cell>
          <cell r="C44">
            <v>30011</v>
          </cell>
          <cell r="D44">
            <v>30142</v>
          </cell>
          <cell r="E44">
            <v>30385</v>
          </cell>
          <cell r="F44">
            <v>30725</v>
          </cell>
          <cell r="G44">
            <v>30997</v>
          </cell>
          <cell r="H44">
            <v>32661</v>
          </cell>
          <cell r="I44">
            <v>30296</v>
          </cell>
          <cell r="J44">
            <v>37002</v>
          </cell>
          <cell r="K44">
            <v>31931</v>
          </cell>
          <cell r="L44">
            <v>31610</v>
          </cell>
          <cell r="M44">
            <v>31477</v>
          </cell>
          <cell r="N44">
            <v>31870</v>
          </cell>
          <cell r="O44">
            <v>32391</v>
          </cell>
          <cell r="P44">
            <v>32569</v>
          </cell>
          <cell r="Q44">
            <v>32856</v>
          </cell>
          <cell r="R44">
            <v>33130</v>
          </cell>
          <cell r="S44">
            <v>33019</v>
          </cell>
          <cell r="T44">
            <v>34511</v>
          </cell>
          <cell r="U44">
            <v>33418</v>
          </cell>
          <cell r="V44">
            <v>33599</v>
          </cell>
          <cell r="W44">
            <v>33816</v>
          </cell>
          <cell r="X44">
            <v>34427</v>
          </cell>
          <cell r="Y44">
            <v>33621</v>
          </cell>
          <cell r="Z44">
            <v>34036</v>
          </cell>
          <cell r="AA44">
            <v>34534</v>
          </cell>
          <cell r="AB44">
            <v>34798</v>
          </cell>
          <cell r="AC44">
            <v>35084</v>
          </cell>
          <cell r="AD44">
            <v>35272</v>
          </cell>
          <cell r="AE44">
            <v>35426</v>
          </cell>
          <cell r="AF44">
            <v>38086</v>
          </cell>
          <cell r="AG44">
            <v>36618</v>
          </cell>
          <cell r="AH44">
            <v>35439</v>
          </cell>
          <cell r="AI44">
            <v>36389</v>
          </cell>
          <cell r="AJ44">
            <v>38544</v>
          </cell>
          <cell r="AK44">
            <v>38757</v>
          </cell>
          <cell r="AL44">
            <v>39107</v>
          </cell>
          <cell r="AM44">
            <v>39812</v>
          </cell>
          <cell r="AN44">
            <v>39917</v>
          </cell>
          <cell r="AO44">
            <v>39443</v>
          </cell>
          <cell r="AP44">
            <v>38970</v>
          </cell>
          <cell r="AQ44">
            <v>39382</v>
          </cell>
          <cell r="AR44">
            <v>42896</v>
          </cell>
          <cell r="AS44">
            <v>40651</v>
          </cell>
          <cell r="AT44">
            <v>41622</v>
          </cell>
          <cell r="AU44">
            <v>42348</v>
          </cell>
          <cell r="AV44">
            <v>43551</v>
          </cell>
          <cell r="AW44">
            <v>43821</v>
          </cell>
          <cell r="AX44">
            <v>45519</v>
          </cell>
          <cell r="AY44">
            <v>46534</v>
          </cell>
          <cell r="AZ44">
            <v>49023</v>
          </cell>
          <cell r="BA44">
            <v>51331</v>
          </cell>
          <cell r="BB44">
            <v>52960</v>
          </cell>
          <cell r="BC44">
            <v>54897</v>
          </cell>
          <cell r="BD44">
            <v>62036</v>
          </cell>
          <cell r="BE44">
            <v>60907</v>
          </cell>
          <cell r="BF44">
            <v>63060</v>
          </cell>
          <cell r="BG44">
            <v>64446</v>
          </cell>
          <cell r="BH44">
            <v>67115</v>
          </cell>
          <cell r="BI44">
            <v>68996</v>
          </cell>
          <cell r="BJ44">
            <v>71127</v>
          </cell>
          <cell r="BK44">
            <v>72619</v>
          </cell>
          <cell r="BL44">
            <v>74816</v>
          </cell>
          <cell r="BM44">
            <v>76759</v>
          </cell>
          <cell r="BN44">
            <v>76776</v>
          </cell>
          <cell r="BO44">
            <v>76113</v>
          </cell>
          <cell r="BP44">
            <v>79880</v>
          </cell>
          <cell r="BQ44">
            <v>76477</v>
          </cell>
          <cell r="BR44">
            <v>75765</v>
          </cell>
          <cell r="BS44">
            <v>73776</v>
          </cell>
          <cell r="BT44">
            <v>74906</v>
          </cell>
          <cell r="BU44">
            <v>73509</v>
          </cell>
          <cell r="BV44">
            <v>78317</v>
          </cell>
          <cell r="BW44">
            <v>83578</v>
          </cell>
          <cell r="BX44">
            <v>89165</v>
          </cell>
          <cell r="BY44">
            <v>93909</v>
          </cell>
          <cell r="BZ44">
            <v>100482</v>
          </cell>
          <cell r="CA44">
            <v>104881</v>
          </cell>
          <cell r="CB44">
            <v>112589</v>
          </cell>
        </row>
        <row r="45">
          <cell r="A45" t="str">
            <v>СЕВЕРО-КАВКАЗСКИЙ ФЕДЕРАЛЬНЫЙ ОКРУГ</v>
          </cell>
          <cell r="B45">
            <v>451088</v>
          </cell>
          <cell r="C45">
            <v>447494</v>
          </cell>
          <cell r="D45">
            <v>452967</v>
          </cell>
          <cell r="E45">
            <v>452620</v>
          </cell>
          <cell r="F45">
            <v>453718</v>
          </cell>
          <cell r="G45">
            <v>454782</v>
          </cell>
          <cell r="H45">
            <v>482650</v>
          </cell>
          <cell r="I45">
            <v>466249</v>
          </cell>
          <cell r="J45">
            <v>471924</v>
          </cell>
          <cell r="K45">
            <v>473931</v>
          </cell>
          <cell r="L45">
            <v>469771</v>
          </cell>
          <cell r="M45">
            <v>470283</v>
          </cell>
          <cell r="N45">
            <v>486088</v>
          </cell>
          <cell r="O45">
            <v>487826</v>
          </cell>
          <cell r="P45">
            <v>485909</v>
          </cell>
          <cell r="Q45">
            <v>484881</v>
          </cell>
          <cell r="R45">
            <v>478998</v>
          </cell>
          <cell r="S45">
            <v>477338</v>
          </cell>
          <cell r="T45">
            <v>500150</v>
          </cell>
          <cell r="U45">
            <v>479502</v>
          </cell>
          <cell r="V45">
            <v>484182</v>
          </cell>
          <cell r="W45">
            <v>480838</v>
          </cell>
          <cell r="X45">
            <v>503770</v>
          </cell>
          <cell r="Y45">
            <v>486858</v>
          </cell>
          <cell r="Z45">
            <v>490348</v>
          </cell>
          <cell r="AA45">
            <v>489259</v>
          </cell>
          <cell r="AB45">
            <v>495116</v>
          </cell>
          <cell r="AC45">
            <v>504509</v>
          </cell>
          <cell r="AD45">
            <v>503505</v>
          </cell>
          <cell r="AE45">
            <v>504021</v>
          </cell>
          <cell r="AF45">
            <v>531728</v>
          </cell>
          <cell r="AG45">
            <v>507407</v>
          </cell>
          <cell r="AH45">
            <v>480901</v>
          </cell>
          <cell r="AI45">
            <v>488451</v>
          </cell>
          <cell r="AJ45">
            <v>516759</v>
          </cell>
          <cell r="AK45">
            <v>515207</v>
          </cell>
          <cell r="AL45">
            <v>525831</v>
          </cell>
          <cell r="AM45">
            <v>534899</v>
          </cell>
          <cell r="AN45">
            <v>539473</v>
          </cell>
          <cell r="AO45">
            <v>539678</v>
          </cell>
          <cell r="AP45">
            <v>538001</v>
          </cell>
          <cell r="AQ45">
            <v>545593</v>
          </cell>
          <cell r="AR45">
            <v>611003</v>
          </cell>
          <cell r="AS45">
            <v>567479</v>
          </cell>
          <cell r="AT45">
            <v>589416</v>
          </cell>
          <cell r="AU45">
            <v>599471</v>
          </cell>
          <cell r="AV45">
            <v>611242</v>
          </cell>
          <cell r="AW45">
            <v>617565</v>
          </cell>
          <cell r="AX45">
            <v>644140</v>
          </cell>
          <cell r="AY45">
            <v>648378</v>
          </cell>
          <cell r="AZ45">
            <v>660718</v>
          </cell>
          <cell r="BA45">
            <v>669667</v>
          </cell>
          <cell r="BB45">
            <v>676190</v>
          </cell>
          <cell r="BC45">
            <v>684364</v>
          </cell>
          <cell r="BD45">
            <v>752032</v>
          </cell>
          <cell r="BE45">
            <v>722365</v>
          </cell>
          <cell r="BF45">
            <v>751298</v>
          </cell>
          <cell r="BG45">
            <v>767572</v>
          </cell>
          <cell r="BH45">
            <v>773281</v>
          </cell>
          <cell r="BI45">
            <v>806545</v>
          </cell>
          <cell r="BJ45">
            <v>816519</v>
          </cell>
          <cell r="BK45">
            <v>808847</v>
          </cell>
          <cell r="BL45">
            <v>822615</v>
          </cell>
          <cell r="BM45">
            <v>828025</v>
          </cell>
          <cell r="BN45">
            <v>835201</v>
          </cell>
          <cell r="BO45">
            <v>838054</v>
          </cell>
          <cell r="BP45">
            <v>902657</v>
          </cell>
          <cell r="BQ45">
            <v>860018</v>
          </cell>
          <cell r="BR45">
            <v>886504</v>
          </cell>
          <cell r="BS45">
            <v>898638</v>
          </cell>
          <cell r="BT45">
            <v>935002</v>
          </cell>
          <cell r="BU45">
            <v>918482</v>
          </cell>
          <cell r="BV45">
            <v>931972</v>
          </cell>
          <cell r="BW45">
            <v>945201</v>
          </cell>
          <cell r="BX45">
            <v>942727</v>
          </cell>
          <cell r="BY45">
            <v>948329</v>
          </cell>
          <cell r="BZ45">
            <v>962869</v>
          </cell>
          <cell r="CA45">
            <v>961909</v>
          </cell>
          <cell r="CB45">
            <v>1054313</v>
          </cell>
        </row>
        <row r="46">
          <cell r="A46" t="str">
            <v>Республика Дагестан</v>
          </cell>
          <cell r="B46">
            <v>67990</v>
          </cell>
          <cell r="C46">
            <v>66721</v>
          </cell>
          <cell r="D46">
            <v>67157</v>
          </cell>
          <cell r="E46">
            <v>68192</v>
          </cell>
          <cell r="F46">
            <v>68504</v>
          </cell>
          <cell r="G46">
            <v>68972</v>
          </cell>
          <cell r="H46">
            <v>74360</v>
          </cell>
          <cell r="I46">
            <v>71911</v>
          </cell>
          <cell r="J46">
            <v>72998</v>
          </cell>
          <cell r="K46">
            <v>71437</v>
          </cell>
          <cell r="L46">
            <v>72144</v>
          </cell>
          <cell r="M46">
            <v>74702</v>
          </cell>
          <cell r="N46">
            <v>79400</v>
          </cell>
          <cell r="O46">
            <v>79029</v>
          </cell>
          <cell r="P46">
            <v>78206</v>
          </cell>
          <cell r="Q46">
            <v>79532</v>
          </cell>
          <cell r="R46">
            <v>77574</v>
          </cell>
          <cell r="S46">
            <v>77982</v>
          </cell>
          <cell r="T46">
            <v>84795</v>
          </cell>
          <cell r="U46">
            <v>78095</v>
          </cell>
          <cell r="V46">
            <v>81337</v>
          </cell>
          <cell r="W46">
            <v>80593</v>
          </cell>
          <cell r="X46">
            <v>83127</v>
          </cell>
          <cell r="Y46">
            <v>82113</v>
          </cell>
          <cell r="Z46">
            <v>83433</v>
          </cell>
          <cell r="AA46">
            <v>81881</v>
          </cell>
          <cell r="AB46">
            <v>83402</v>
          </cell>
          <cell r="AC46">
            <v>85385</v>
          </cell>
          <cell r="AD46">
            <v>86154</v>
          </cell>
          <cell r="AE46">
            <v>85583</v>
          </cell>
          <cell r="AF46">
            <v>89715</v>
          </cell>
          <cell r="AG46">
            <v>84977</v>
          </cell>
          <cell r="AH46">
            <v>78492</v>
          </cell>
          <cell r="AI46">
            <v>78871</v>
          </cell>
          <cell r="AJ46">
            <v>86432</v>
          </cell>
          <cell r="AK46">
            <v>87493</v>
          </cell>
          <cell r="AL46">
            <v>91473</v>
          </cell>
          <cell r="AM46">
            <v>93200</v>
          </cell>
          <cell r="AN46">
            <v>93727</v>
          </cell>
          <cell r="AO46">
            <v>94656</v>
          </cell>
          <cell r="AP46">
            <v>93895</v>
          </cell>
          <cell r="AQ46">
            <v>94580</v>
          </cell>
          <cell r="AR46">
            <v>111309</v>
          </cell>
          <cell r="AS46">
            <v>97997</v>
          </cell>
          <cell r="AT46">
            <v>102273</v>
          </cell>
          <cell r="AU46">
            <v>106269</v>
          </cell>
          <cell r="AV46">
            <v>108031</v>
          </cell>
          <cell r="AW46">
            <v>109395</v>
          </cell>
          <cell r="AX46">
            <v>114944</v>
          </cell>
          <cell r="AY46">
            <v>116884</v>
          </cell>
          <cell r="AZ46">
            <v>118275</v>
          </cell>
          <cell r="BA46">
            <v>117907</v>
          </cell>
          <cell r="BB46">
            <v>118246</v>
          </cell>
          <cell r="BC46">
            <v>117795</v>
          </cell>
          <cell r="BD46">
            <v>134375</v>
          </cell>
          <cell r="BE46">
            <v>122946</v>
          </cell>
          <cell r="BF46">
            <v>127828</v>
          </cell>
          <cell r="BG46">
            <v>132574</v>
          </cell>
          <cell r="BH46">
            <v>131909</v>
          </cell>
          <cell r="BI46">
            <v>138363</v>
          </cell>
          <cell r="BJ46">
            <v>141705</v>
          </cell>
          <cell r="BK46">
            <v>137505</v>
          </cell>
          <cell r="BL46">
            <v>138250</v>
          </cell>
          <cell r="BM46">
            <v>137973</v>
          </cell>
          <cell r="BN46">
            <v>138225</v>
          </cell>
          <cell r="BO46">
            <v>139441</v>
          </cell>
          <cell r="BP46">
            <v>155263</v>
          </cell>
          <cell r="BQ46">
            <v>143423</v>
          </cell>
          <cell r="BR46">
            <v>147492</v>
          </cell>
          <cell r="BS46">
            <v>150065</v>
          </cell>
          <cell r="BT46">
            <v>158533</v>
          </cell>
          <cell r="BU46">
            <v>152647</v>
          </cell>
          <cell r="BV46">
            <v>155372</v>
          </cell>
          <cell r="BW46">
            <v>158022</v>
          </cell>
          <cell r="BX46">
            <v>155441</v>
          </cell>
          <cell r="BY46">
            <v>155738</v>
          </cell>
          <cell r="BZ46">
            <v>158172</v>
          </cell>
          <cell r="CA46">
            <v>157413</v>
          </cell>
          <cell r="CB46">
            <v>178415</v>
          </cell>
        </row>
        <row r="47">
          <cell r="A47" t="str">
            <v>Республика Ингушетия</v>
          </cell>
          <cell r="B47">
            <v>4594</v>
          </cell>
          <cell r="C47">
            <v>4608</v>
          </cell>
          <cell r="D47">
            <v>4627</v>
          </cell>
          <cell r="E47">
            <v>4548</v>
          </cell>
          <cell r="F47">
            <v>4609</v>
          </cell>
          <cell r="G47">
            <v>4712</v>
          </cell>
          <cell r="H47">
            <v>6105</v>
          </cell>
          <cell r="I47">
            <v>4959</v>
          </cell>
          <cell r="J47">
            <v>5083</v>
          </cell>
          <cell r="K47">
            <v>5471</v>
          </cell>
          <cell r="L47">
            <v>5938</v>
          </cell>
          <cell r="M47">
            <v>5345</v>
          </cell>
          <cell r="N47">
            <v>5760</v>
          </cell>
          <cell r="O47">
            <v>6257</v>
          </cell>
          <cell r="P47">
            <v>5850</v>
          </cell>
          <cell r="Q47">
            <v>5675</v>
          </cell>
          <cell r="R47">
            <v>5628</v>
          </cell>
          <cell r="S47">
            <v>5700</v>
          </cell>
          <cell r="T47">
            <v>7335</v>
          </cell>
          <cell r="U47">
            <v>5962</v>
          </cell>
          <cell r="V47">
            <v>6200</v>
          </cell>
          <cell r="W47">
            <v>6021</v>
          </cell>
          <cell r="X47">
            <v>8456</v>
          </cell>
          <cell r="Y47">
            <v>5953</v>
          </cell>
          <cell r="Z47">
            <v>6093</v>
          </cell>
          <cell r="AA47">
            <v>6301</v>
          </cell>
          <cell r="AB47">
            <v>6166</v>
          </cell>
          <cell r="AC47">
            <v>6443</v>
          </cell>
          <cell r="AD47">
            <v>7025</v>
          </cell>
          <cell r="AE47">
            <v>6344</v>
          </cell>
          <cell r="AF47">
            <v>8609</v>
          </cell>
          <cell r="AG47">
            <v>6956</v>
          </cell>
          <cell r="AH47">
            <v>6100</v>
          </cell>
          <cell r="AI47">
            <v>5565</v>
          </cell>
          <cell r="AJ47">
            <v>7353</v>
          </cell>
          <cell r="AK47">
            <v>6109</v>
          </cell>
          <cell r="AL47">
            <v>6222</v>
          </cell>
          <cell r="AM47">
            <v>6483</v>
          </cell>
          <cell r="AN47">
            <v>6413</v>
          </cell>
          <cell r="AO47">
            <v>6707</v>
          </cell>
          <cell r="AP47">
            <v>6397</v>
          </cell>
          <cell r="AQ47">
            <v>6610</v>
          </cell>
          <cell r="AR47">
            <v>8807</v>
          </cell>
          <cell r="AS47">
            <v>6793</v>
          </cell>
          <cell r="AT47">
            <v>7236</v>
          </cell>
          <cell r="AU47">
            <v>7425</v>
          </cell>
          <cell r="AV47">
            <v>7244</v>
          </cell>
          <cell r="AW47">
            <v>7211</v>
          </cell>
          <cell r="AX47">
            <v>7882</v>
          </cell>
          <cell r="AY47">
            <v>7788</v>
          </cell>
          <cell r="AZ47">
            <v>7686</v>
          </cell>
          <cell r="BA47">
            <v>7748</v>
          </cell>
          <cell r="BB47">
            <v>7857</v>
          </cell>
          <cell r="BC47">
            <v>8014</v>
          </cell>
          <cell r="BD47">
            <v>10933</v>
          </cell>
          <cell r="BE47">
            <v>8414</v>
          </cell>
          <cell r="BF47">
            <v>8652</v>
          </cell>
          <cell r="BG47">
            <v>9179</v>
          </cell>
          <cell r="BH47">
            <v>8790</v>
          </cell>
          <cell r="BI47">
            <v>9585</v>
          </cell>
          <cell r="BJ47">
            <v>9542</v>
          </cell>
          <cell r="BK47">
            <v>9131</v>
          </cell>
          <cell r="BL47">
            <v>9311</v>
          </cell>
          <cell r="BM47">
            <v>9148</v>
          </cell>
          <cell r="BN47">
            <v>9070</v>
          </cell>
          <cell r="BO47">
            <v>9175</v>
          </cell>
          <cell r="BP47">
            <v>11864</v>
          </cell>
          <cell r="BQ47">
            <v>9535</v>
          </cell>
          <cell r="BR47">
            <v>9855</v>
          </cell>
          <cell r="BS47">
            <v>9679</v>
          </cell>
          <cell r="BT47">
            <v>11641</v>
          </cell>
          <cell r="BU47">
            <v>9861</v>
          </cell>
          <cell r="BV47">
            <v>9915</v>
          </cell>
          <cell r="BW47">
            <v>9967</v>
          </cell>
          <cell r="BX47">
            <v>9415</v>
          </cell>
          <cell r="BY47">
            <v>9521</v>
          </cell>
          <cell r="BZ47">
            <v>9727</v>
          </cell>
          <cell r="CA47">
            <v>9417</v>
          </cell>
          <cell r="CB47">
            <v>12714</v>
          </cell>
        </row>
        <row r="48">
          <cell r="A48" t="str">
            <v>Кабардино-Балкарская Республика</v>
          </cell>
          <cell r="B48">
            <v>38052</v>
          </cell>
          <cell r="C48">
            <v>37623</v>
          </cell>
          <cell r="D48">
            <v>37652</v>
          </cell>
          <cell r="E48">
            <v>37853</v>
          </cell>
          <cell r="F48">
            <v>37927</v>
          </cell>
          <cell r="G48">
            <v>37630</v>
          </cell>
          <cell r="H48">
            <v>38818</v>
          </cell>
          <cell r="I48">
            <v>38794</v>
          </cell>
          <cell r="J48">
            <v>39052</v>
          </cell>
          <cell r="K48">
            <v>40000</v>
          </cell>
          <cell r="L48">
            <v>38997</v>
          </cell>
          <cell r="M48">
            <v>38962</v>
          </cell>
          <cell r="N48">
            <v>40458</v>
          </cell>
          <cell r="O48">
            <v>40156</v>
          </cell>
          <cell r="P48">
            <v>40260</v>
          </cell>
          <cell r="Q48">
            <v>39804</v>
          </cell>
          <cell r="R48">
            <v>38953</v>
          </cell>
          <cell r="S48">
            <v>39125</v>
          </cell>
          <cell r="T48">
            <v>39876</v>
          </cell>
          <cell r="U48">
            <v>38913</v>
          </cell>
          <cell r="V48">
            <v>39061</v>
          </cell>
          <cell r="W48">
            <v>39092</v>
          </cell>
          <cell r="X48">
            <v>39600</v>
          </cell>
          <cell r="Y48">
            <v>39581</v>
          </cell>
          <cell r="Z48">
            <v>39839</v>
          </cell>
          <cell r="AA48">
            <v>39424</v>
          </cell>
          <cell r="AB48">
            <v>39739</v>
          </cell>
          <cell r="AC48">
            <v>40240</v>
          </cell>
          <cell r="AD48">
            <v>39963</v>
          </cell>
          <cell r="AE48">
            <v>40204</v>
          </cell>
          <cell r="AF48">
            <v>41382</v>
          </cell>
          <cell r="AG48">
            <v>40452</v>
          </cell>
          <cell r="AH48">
            <v>37649</v>
          </cell>
          <cell r="AI48">
            <v>38204</v>
          </cell>
          <cell r="AJ48">
            <v>39644</v>
          </cell>
          <cell r="AK48">
            <v>40004</v>
          </cell>
          <cell r="AL48">
            <v>40759</v>
          </cell>
          <cell r="AM48">
            <v>41351</v>
          </cell>
          <cell r="AN48">
            <v>41824</v>
          </cell>
          <cell r="AO48">
            <v>41485</v>
          </cell>
          <cell r="AP48">
            <v>41493</v>
          </cell>
          <cell r="AQ48">
            <v>41770</v>
          </cell>
          <cell r="AR48">
            <v>46175</v>
          </cell>
          <cell r="AS48">
            <v>43717</v>
          </cell>
          <cell r="AT48">
            <v>45411</v>
          </cell>
          <cell r="AU48">
            <v>45939</v>
          </cell>
          <cell r="AV48">
            <v>46549</v>
          </cell>
          <cell r="AW48">
            <v>47491</v>
          </cell>
          <cell r="AX48">
            <v>49083</v>
          </cell>
          <cell r="AY48">
            <v>49420</v>
          </cell>
          <cell r="AZ48">
            <v>52353</v>
          </cell>
          <cell r="BA48">
            <v>50337</v>
          </cell>
          <cell r="BB48">
            <v>50552</v>
          </cell>
          <cell r="BC48">
            <v>51257</v>
          </cell>
          <cell r="BD48">
            <v>55684</v>
          </cell>
          <cell r="BE48">
            <v>54095</v>
          </cell>
          <cell r="BF48">
            <v>55544</v>
          </cell>
          <cell r="BG48">
            <v>56924</v>
          </cell>
          <cell r="BH48">
            <v>57063</v>
          </cell>
          <cell r="BI48">
            <v>60300</v>
          </cell>
          <cell r="BJ48">
            <v>61052</v>
          </cell>
          <cell r="BK48">
            <v>59732</v>
          </cell>
          <cell r="BL48">
            <v>60583</v>
          </cell>
          <cell r="BM48">
            <v>60609</v>
          </cell>
          <cell r="BN48">
            <v>60955</v>
          </cell>
          <cell r="BO48">
            <v>61469</v>
          </cell>
          <cell r="BP48">
            <v>65014</v>
          </cell>
          <cell r="BQ48">
            <v>63416</v>
          </cell>
          <cell r="BR48">
            <v>65181</v>
          </cell>
          <cell r="BS48">
            <v>65606</v>
          </cell>
          <cell r="BT48">
            <v>69117</v>
          </cell>
          <cell r="BU48">
            <v>67589</v>
          </cell>
          <cell r="BV48">
            <v>69039</v>
          </cell>
          <cell r="BW48">
            <v>69610</v>
          </cell>
          <cell r="BX48">
            <v>69242</v>
          </cell>
          <cell r="BY48">
            <v>69643</v>
          </cell>
          <cell r="BZ48">
            <v>70659</v>
          </cell>
          <cell r="CA48">
            <v>70264</v>
          </cell>
          <cell r="CB48">
            <v>77208</v>
          </cell>
        </row>
        <row r="49">
          <cell r="A49" t="str">
            <v>Карачаево-Черкесская Республика</v>
          </cell>
          <cell r="B49">
            <v>16004</v>
          </cell>
          <cell r="C49">
            <v>15812</v>
          </cell>
          <cell r="D49">
            <v>15646</v>
          </cell>
          <cell r="E49">
            <v>15781</v>
          </cell>
          <cell r="F49">
            <v>15837</v>
          </cell>
          <cell r="G49">
            <v>15999</v>
          </cell>
          <cell r="H49">
            <v>17276</v>
          </cell>
          <cell r="I49">
            <v>16335</v>
          </cell>
          <cell r="J49">
            <v>16492</v>
          </cell>
          <cell r="K49">
            <v>16941</v>
          </cell>
          <cell r="L49">
            <v>16246</v>
          </cell>
          <cell r="M49">
            <v>16382</v>
          </cell>
          <cell r="N49">
            <v>17302</v>
          </cell>
          <cell r="O49">
            <v>16823</v>
          </cell>
          <cell r="P49">
            <v>16794</v>
          </cell>
          <cell r="Q49">
            <v>16930</v>
          </cell>
          <cell r="R49">
            <v>16810</v>
          </cell>
          <cell r="S49">
            <v>16929</v>
          </cell>
          <cell r="T49">
            <v>17993</v>
          </cell>
          <cell r="U49">
            <v>17118</v>
          </cell>
          <cell r="V49">
            <v>17200</v>
          </cell>
          <cell r="W49">
            <v>16962</v>
          </cell>
          <cell r="X49">
            <v>18359</v>
          </cell>
          <cell r="Y49">
            <v>17154</v>
          </cell>
          <cell r="Z49">
            <v>17251</v>
          </cell>
          <cell r="AA49">
            <v>17186</v>
          </cell>
          <cell r="AB49">
            <v>17195</v>
          </cell>
          <cell r="AC49">
            <v>17808</v>
          </cell>
          <cell r="AD49">
            <v>17917</v>
          </cell>
          <cell r="AE49">
            <v>17977</v>
          </cell>
          <cell r="AF49">
            <v>19524</v>
          </cell>
          <cell r="AG49">
            <v>18136</v>
          </cell>
          <cell r="AH49">
            <v>16586</v>
          </cell>
          <cell r="AI49">
            <v>16714</v>
          </cell>
          <cell r="AJ49">
            <v>17394</v>
          </cell>
          <cell r="AK49">
            <v>17298</v>
          </cell>
          <cell r="AL49">
            <v>17725</v>
          </cell>
          <cell r="AM49">
            <v>17954</v>
          </cell>
          <cell r="AN49">
            <v>18062</v>
          </cell>
          <cell r="AO49">
            <v>18236</v>
          </cell>
          <cell r="AP49">
            <v>18443</v>
          </cell>
          <cell r="AQ49">
            <v>18795</v>
          </cell>
          <cell r="AR49">
            <v>21357</v>
          </cell>
          <cell r="AS49">
            <v>19476</v>
          </cell>
          <cell r="AT49">
            <v>20170</v>
          </cell>
          <cell r="AU49">
            <v>20215</v>
          </cell>
          <cell r="AV49">
            <v>20251</v>
          </cell>
          <cell r="AW49">
            <v>20731</v>
          </cell>
          <cell r="AX49">
            <v>21468</v>
          </cell>
          <cell r="AY49">
            <v>21783</v>
          </cell>
          <cell r="AZ49">
            <v>21867</v>
          </cell>
          <cell r="BA49">
            <v>22163</v>
          </cell>
          <cell r="BB49">
            <v>22807</v>
          </cell>
          <cell r="BC49">
            <v>23099</v>
          </cell>
          <cell r="BD49">
            <v>25642</v>
          </cell>
          <cell r="BE49">
            <v>24277</v>
          </cell>
          <cell r="BF49">
            <v>25024</v>
          </cell>
          <cell r="BG49">
            <v>25533</v>
          </cell>
          <cell r="BH49">
            <v>25389</v>
          </cell>
          <cell r="BI49">
            <v>26702</v>
          </cell>
          <cell r="BJ49">
            <v>26858</v>
          </cell>
          <cell r="BK49">
            <v>26355</v>
          </cell>
          <cell r="BL49">
            <v>27015</v>
          </cell>
          <cell r="BM49">
            <v>26906</v>
          </cell>
          <cell r="BN49">
            <v>26988</v>
          </cell>
          <cell r="BO49">
            <v>27607</v>
          </cell>
          <cell r="BP49">
            <v>29694</v>
          </cell>
          <cell r="BQ49">
            <v>28420</v>
          </cell>
          <cell r="BR49">
            <v>29131</v>
          </cell>
          <cell r="BS49">
            <v>30020</v>
          </cell>
          <cell r="BT49">
            <v>31411</v>
          </cell>
          <cell r="BU49">
            <v>30766</v>
          </cell>
          <cell r="BV49">
            <v>31273</v>
          </cell>
          <cell r="BW49">
            <v>31648</v>
          </cell>
          <cell r="BX49">
            <v>31462</v>
          </cell>
          <cell r="BY49">
            <v>31701</v>
          </cell>
          <cell r="BZ49">
            <v>32386</v>
          </cell>
          <cell r="CA49">
            <v>32326</v>
          </cell>
          <cell r="CB49">
            <v>35560</v>
          </cell>
        </row>
        <row r="50">
          <cell r="A50" t="str">
            <v>Республика Северная Осетия - Алания</v>
          </cell>
          <cell r="B50">
            <v>43205</v>
          </cell>
          <cell r="C50">
            <v>42821</v>
          </cell>
          <cell r="D50">
            <v>43424</v>
          </cell>
          <cell r="E50">
            <v>43546</v>
          </cell>
          <cell r="F50">
            <v>43456</v>
          </cell>
          <cell r="G50">
            <v>43854</v>
          </cell>
          <cell r="H50">
            <v>46773</v>
          </cell>
          <cell r="I50">
            <v>45186</v>
          </cell>
          <cell r="J50">
            <v>45611</v>
          </cell>
          <cell r="K50">
            <v>45522</v>
          </cell>
          <cell r="L50">
            <v>45430</v>
          </cell>
          <cell r="M50">
            <v>44268</v>
          </cell>
          <cell r="N50">
            <v>45910</v>
          </cell>
          <cell r="O50">
            <v>46261</v>
          </cell>
          <cell r="P50">
            <v>45989</v>
          </cell>
          <cell r="Q50">
            <v>45879</v>
          </cell>
          <cell r="R50">
            <v>45200</v>
          </cell>
          <cell r="S50">
            <v>45046</v>
          </cell>
          <cell r="T50">
            <v>48244</v>
          </cell>
          <cell r="U50">
            <v>45817</v>
          </cell>
          <cell r="V50">
            <v>46253</v>
          </cell>
          <cell r="W50">
            <v>46314</v>
          </cell>
          <cell r="X50">
            <v>48436</v>
          </cell>
          <cell r="Y50">
            <v>46614</v>
          </cell>
          <cell r="Z50">
            <v>47007</v>
          </cell>
          <cell r="AA50">
            <v>46763</v>
          </cell>
          <cell r="AB50">
            <v>47042</v>
          </cell>
          <cell r="AC50">
            <v>47511</v>
          </cell>
          <cell r="AD50">
            <v>47434</v>
          </cell>
          <cell r="AE50">
            <v>46967</v>
          </cell>
          <cell r="AF50">
            <v>50441</v>
          </cell>
          <cell r="AG50">
            <v>47572</v>
          </cell>
          <cell r="AH50">
            <v>45019</v>
          </cell>
          <cell r="AI50">
            <v>45697</v>
          </cell>
          <cell r="AJ50">
            <v>48323</v>
          </cell>
          <cell r="AK50">
            <v>48591</v>
          </cell>
          <cell r="AL50">
            <v>49585</v>
          </cell>
          <cell r="AM50">
            <v>50423</v>
          </cell>
          <cell r="AN50">
            <v>50703</v>
          </cell>
          <cell r="AO50">
            <v>50768</v>
          </cell>
          <cell r="AP50">
            <v>50303</v>
          </cell>
          <cell r="AQ50">
            <v>51714</v>
          </cell>
          <cell r="AR50">
            <v>57636</v>
          </cell>
          <cell r="AS50">
            <v>53886</v>
          </cell>
          <cell r="AT50">
            <v>56072</v>
          </cell>
          <cell r="AU50">
            <v>57276</v>
          </cell>
          <cell r="AV50">
            <v>58383</v>
          </cell>
          <cell r="AW50">
            <v>58793</v>
          </cell>
          <cell r="AX50">
            <v>60879</v>
          </cell>
          <cell r="AY50">
            <v>61340</v>
          </cell>
          <cell r="AZ50">
            <v>62322</v>
          </cell>
          <cell r="BA50">
            <v>63046</v>
          </cell>
          <cell r="BB50">
            <v>64007</v>
          </cell>
          <cell r="BC50">
            <v>64728</v>
          </cell>
          <cell r="BD50">
            <v>71360</v>
          </cell>
          <cell r="BE50">
            <v>68294</v>
          </cell>
          <cell r="BF50">
            <v>70397</v>
          </cell>
          <cell r="BG50">
            <v>71692</v>
          </cell>
          <cell r="BH50">
            <v>73054</v>
          </cell>
          <cell r="BI50">
            <v>76349</v>
          </cell>
          <cell r="BJ50">
            <v>76830</v>
          </cell>
          <cell r="BK50">
            <v>75942</v>
          </cell>
          <cell r="BL50">
            <v>77171</v>
          </cell>
          <cell r="BM50">
            <v>77074</v>
          </cell>
          <cell r="BN50">
            <v>77540</v>
          </cell>
          <cell r="BO50">
            <v>77205</v>
          </cell>
          <cell r="BP50">
            <v>83881</v>
          </cell>
          <cell r="BQ50">
            <v>78928</v>
          </cell>
          <cell r="BR50">
            <v>81968</v>
          </cell>
          <cell r="BS50">
            <v>83154</v>
          </cell>
          <cell r="BT50">
            <v>87480</v>
          </cell>
          <cell r="BU50">
            <v>85783</v>
          </cell>
          <cell r="BV50">
            <v>85862</v>
          </cell>
          <cell r="BW50">
            <v>87052</v>
          </cell>
          <cell r="BX50">
            <v>87289</v>
          </cell>
          <cell r="BY50">
            <v>86867</v>
          </cell>
          <cell r="BZ50">
            <v>87669</v>
          </cell>
          <cell r="CA50">
            <v>88014</v>
          </cell>
          <cell r="CB50">
            <v>96791</v>
          </cell>
        </row>
        <row r="51">
          <cell r="A51" t="str">
            <v>Чеченская Республика</v>
          </cell>
          <cell r="B51">
            <v>13224</v>
          </cell>
          <cell r="C51">
            <v>12552</v>
          </cell>
          <cell r="D51">
            <v>14310</v>
          </cell>
          <cell r="E51">
            <v>12362</v>
          </cell>
          <cell r="F51">
            <v>13067</v>
          </cell>
          <cell r="G51">
            <v>12810</v>
          </cell>
          <cell r="H51">
            <v>16485</v>
          </cell>
          <cell r="I51">
            <v>13462</v>
          </cell>
          <cell r="J51">
            <v>13813</v>
          </cell>
          <cell r="K51">
            <v>12813</v>
          </cell>
          <cell r="L51">
            <v>14363</v>
          </cell>
          <cell r="M51">
            <v>17032</v>
          </cell>
          <cell r="N51">
            <v>18837</v>
          </cell>
          <cell r="O51">
            <v>19318</v>
          </cell>
          <cell r="P51">
            <v>18882</v>
          </cell>
          <cell r="Q51">
            <v>16307</v>
          </cell>
          <cell r="R51">
            <v>16323</v>
          </cell>
          <cell r="S51">
            <v>16515</v>
          </cell>
          <cell r="T51">
            <v>18312</v>
          </cell>
          <cell r="U51">
            <v>17234</v>
          </cell>
          <cell r="V51">
            <v>17247</v>
          </cell>
          <cell r="W51">
            <v>17275</v>
          </cell>
          <cell r="X51">
            <v>20101</v>
          </cell>
          <cell r="Y51">
            <v>17214</v>
          </cell>
          <cell r="Z51">
            <v>18490</v>
          </cell>
          <cell r="AA51">
            <v>18123</v>
          </cell>
          <cell r="AB51">
            <v>18837</v>
          </cell>
          <cell r="AC51">
            <v>20457</v>
          </cell>
          <cell r="AD51">
            <v>19842</v>
          </cell>
          <cell r="AE51">
            <v>19605</v>
          </cell>
          <cell r="AF51">
            <v>20968</v>
          </cell>
          <cell r="AG51">
            <v>19268</v>
          </cell>
          <cell r="AH51">
            <v>14904</v>
          </cell>
          <cell r="AI51">
            <v>16082</v>
          </cell>
          <cell r="AJ51">
            <v>21395</v>
          </cell>
          <cell r="AK51">
            <v>19260</v>
          </cell>
          <cell r="AL51">
            <v>21023</v>
          </cell>
          <cell r="AM51">
            <v>21105</v>
          </cell>
          <cell r="AN51">
            <v>22185</v>
          </cell>
          <cell r="AO51">
            <v>22625</v>
          </cell>
          <cell r="AP51">
            <v>22561</v>
          </cell>
          <cell r="AQ51">
            <v>23231</v>
          </cell>
          <cell r="AR51">
            <v>30748</v>
          </cell>
          <cell r="AS51">
            <v>23876</v>
          </cell>
          <cell r="AT51">
            <v>26975</v>
          </cell>
          <cell r="AU51">
            <v>26748</v>
          </cell>
          <cell r="AV51">
            <v>29005</v>
          </cell>
          <cell r="AW51">
            <v>27405</v>
          </cell>
          <cell r="AX51">
            <v>33755</v>
          </cell>
          <cell r="AY51">
            <v>29427</v>
          </cell>
          <cell r="AZ51">
            <v>29019</v>
          </cell>
          <cell r="BA51">
            <v>30080</v>
          </cell>
          <cell r="BB51">
            <v>30384</v>
          </cell>
          <cell r="BC51">
            <v>30374</v>
          </cell>
          <cell r="BD51">
            <v>39331</v>
          </cell>
          <cell r="BE51">
            <v>31216</v>
          </cell>
          <cell r="BF51">
            <v>38673</v>
          </cell>
          <cell r="BG51">
            <v>39769</v>
          </cell>
          <cell r="BH51">
            <v>38365</v>
          </cell>
          <cell r="BI51">
            <v>41118</v>
          </cell>
          <cell r="BJ51">
            <v>41274</v>
          </cell>
          <cell r="BK51">
            <v>38331</v>
          </cell>
          <cell r="BL51">
            <v>38093</v>
          </cell>
          <cell r="BM51">
            <v>38173</v>
          </cell>
          <cell r="BN51">
            <v>37810</v>
          </cell>
          <cell r="BO51">
            <v>38169</v>
          </cell>
          <cell r="BP51">
            <v>41348</v>
          </cell>
          <cell r="BQ51">
            <v>36321</v>
          </cell>
          <cell r="BR51">
            <v>37902</v>
          </cell>
          <cell r="BS51">
            <v>38164</v>
          </cell>
          <cell r="BT51">
            <v>39807</v>
          </cell>
          <cell r="BU51">
            <v>35586</v>
          </cell>
          <cell r="BV51">
            <v>34899</v>
          </cell>
          <cell r="BW51">
            <v>34899</v>
          </cell>
          <cell r="BX51">
            <v>34155</v>
          </cell>
          <cell r="BY51">
            <v>33989</v>
          </cell>
          <cell r="BZ51">
            <v>35509</v>
          </cell>
          <cell r="CA51">
            <v>33883</v>
          </cell>
          <cell r="CB51">
            <v>44789</v>
          </cell>
        </row>
        <row r="52">
          <cell r="A52" t="str">
            <v>Ставропольский край</v>
          </cell>
          <cell r="B52">
            <v>268020</v>
          </cell>
          <cell r="C52">
            <v>267357</v>
          </cell>
          <cell r="D52">
            <v>270151</v>
          </cell>
          <cell r="E52">
            <v>270339</v>
          </cell>
          <cell r="F52">
            <v>270317</v>
          </cell>
          <cell r="G52">
            <v>270805</v>
          </cell>
          <cell r="H52">
            <v>282834</v>
          </cell>
          <cell r="I52">
            <v>275601</v>
          </cell>
          <cell r="J52">
            <v>278874</v>
          </cell>
          <cell r="K52">
            <v>281748</v>
          </cell>
          <cell r="L52">
            <v>276653</v>
          </cell>
          <cell r="M52">
            <v>273592</v>
          </cell>
          <cell r="N52">
            <v>278422</v>
          </cell>
          <cell r="O52">
            <v>279983</v>
          </cell>
          <cell r="P52">
            <v>279927</v>
          </cell>
          <cell r="Q52">
            <v>280754</v>
          </cell>
          <cell r="R52">
            <v>278511</v>
          </cell>
          <cell r="S52">
            <v>276040</v>
          </cell>
          <cell r="T52">
            <v>283597</v>
          </cell>
          <cell r="U52">
            <v>276362</v>
          </cell>
          <cell r="V52">
            <v>276884</v>
          </cell>
          <cell r="W52">
            <v>274581</v>
          </cell>
          <cell r="X52">
            <v>285690</v>
          </cell>
          <cell r="Y52">
            <v>278229</v>
          </cell>
          <cell r="Z52">
            <v>278235</v>
          </cell>
          <cell r="AA52">
            <v>279582</v>
          </cell>
          <cell r="AB52">
            <v>282736</v>
          </cell>
          <cell r="AC52">
            <v>286665</v>
          </cell>
          <cell r="AD52">
            <v>285169</v>
          </cell>
          <cell r="AE52">
            <v>287340</v>
          </cell>
          <cell r="AF52">
            <v>301089</v>
          </cell>
          <cell r="AG52">
            <v>290046</v>
          </cell>
          <cell r="AH52">
            <v>282151</v>
          </cell>
          <cell r="AI52">
            <v>287317</v>
          </cell>
          <cell r="AJ52">
            <v>296219</v>
          </cell>
          <cell r="AK52">
            <v>296453</v>
          </cell>
          <cell r="AL52">
            <v>299044</v>
          </cell>
          <cell r="AM52">
            <v>304384</v>
          </cell>
          <cell r="AN52">
            <v>306558</v>
          </cell>
          <cell r="AO52">
            <v>305202</v>
          </cell>
          <cell r="AP52">
            <v>304910</v>
          </cell>
          <cell r="AQ52">
            <v>308892</v>
          </cell>
          <cell r="AR52">
            <v>334972</v>
          </cell>
          <cell r="AS52">
            <v>321733</v>
          </cell>
          <cell r="AT52">
            <v>331279</v>
          </cell>
          <cell r="AU52">
            <v>335599</v>
          </cell>
          <cell r="AV52">
            <v>341778</v>
          </cell>
          <cell r="AW52">
            <v>346539</v>
          </cell>
          <cell r="AX52">
            <v>356128</v>
          </cell>
          <cell r="AY52">
            <v>361735</v>
          </cell>
          <cell r="AZ52">
            <v>369197</v>
          </cell>
          <cell r="BA52">
            <v>378385</v>
          </cell>
          <cell r="BB52">
            <v>382337</v>
          </cell>
          <cell r="BC52">
            <v>389097</v>
          </cell>
          <cell r="BD52">
            <v>414708</v>
          </cell>
          <cell r="BE52">
            <v>413122</v>
          </cell>
          <cell r="BF52">
            <v>425180</v>
          </cell>
          <cell r="BG52">
            <v>431901</v>
          </cell>
          <cell r="BH52">
            <v>438711</v>
          </cell>
          <cell r="BI52">
            <v>454126</v>
          </cell>
          <cell r="BJ52">
            <v>459256</v>
          </cell>
          <cell r="BK52">
            <v>461852</v>
          </cell>
          <cell r="BL52">
            <v>472193</v>
          </cell>
          <cell r="BM52">
            <v>478141</v>
          </cell>
          <cell r="BN52">
            <v>484612</v>
          </cell>
          <cell r="BO52">
            <v>484988</v>
          </cell>
          <cell r="BP52">
            <v>515593</v>
          </cell>
          <cell r="BQ52">
            <v>499976</v>
          </cell>
          <cell r="BR52">
            <v>514976</v>
          </cell>
          <cell r="BS52">
            <v>521949</v>
          </cell>
          <cell r="BT52">
            <v>537015</v>
          </cell>
          <cell r="BU52">
            <v>536251</v>
          </cell>
          <cell r="BV52">
            <v>545611</v>
          </cell>
          <cell r="BW52">
            <v>554004</v>
          </cell>
          <cell r="BX52">
            <v>555722</v>
          </cell>
          <cell r="BY52">
            <v>560871</v>
          </cell>
          <cell r="BZ52">
            <v>568748</v>
          </cell>
          <cell r="CA52">
            <v>570593</v>
          </cell>
          <cell r="CB52">
            <v>608835</v>
          </cell>
        </row>
        <row r="53">
          <cell r="A53" t="str">
            <v>ПРИВОЛЖСКИЙ ФЕДЕРАЛЬНЫЙ ОКРУГ</v>
          </cell>
          <cell r="B53">
            <v>3734271</v>
          </cell>
          <cell r="C53">
            <v>3721441</v>
          </cell>
          <cell r="D53">
            <v>3760720</v>
          </cell>
          <cell r="E53">
            <v>3762340</v>
          </cell>
          <cell r="F53">
            <v>3757771</v>
          </cell>
          <cell r="G53">
            <v>3780171</v>
          </cell>
          <cell r="H53">
            <v>3886255</v>
          </cell>
          <cell r="I53">
            <v>3828215</v>
          </cell>
          <cell r="J53">
            <v>3885990</v>
          </cell>
          <cell r="K53">
            <v>3918595</v>
          </cell>
          <cell r="L53">
            <v>3913085</v>
          </cell>
          <cell r="M53">
            <v>3881714</v>
          </cell>
          <cell r="N53">
            <v>3955960</v>
          </cell>
          <cell r="O53">
            <v>3985902</v>
          </cell>
          <cell r="P53">
            <v>3977142</v>
          </cell>
          <cell r="Q53">
            <v>4007292</v>
          </cell>
          <cell r="R53">
            <v>3960410</v>
          </cell>
          <cell r="S53">
            <v>3930188</v>
          </cell>
          <cell r="T53">
            <v>4065949</v>
          </cell>
          <cell r="U53">
            <v>3980361</v>
          </cell>
          <cell r="V53">
            <v>3985909</v>
          </cell>
          <cell r="W53">
            <v>3966269</v>
          </cell>
          <cell r="X53">
            <v>4079566</v>
          </cell>
          <cell r="Y53">
            <v>4028617</v>
          </cell>
          <cell r="Z53">
            <v>4022542</v>
          </cell>
          <cell r="AA53">
            <v>4026565</v>
          </cell>
          <cell r="AB53">
            <v>4042367</v>
          </cell>
          <cell r="AC53">
            <v>4088322</v>
          </cell>
          <cell r="AD53">
            <v>4103284</v>
          </cell>
          <cell r="AE53">
            <v>4122293</v>
          </cell>
          <cell r="AF53">
            <v>4299855</v>
          </cell>
          <cell r="AG53">
            <v>4241946</v>
          </cell>
          <cell r="AH53">
            <v>4160805</v>
          </cell>
          <cell r="AI53">
            <v>4187894</v>
          </cell>
          <cell r="AJ53">
            <v>4298761</v>
          </cell>
          <cell r="AK53">
            <v>4315343</v>
          </cell>
          <cell r="AL53">
            <v>4338744</v>
          </cell>
          <cell r="AM53">
            <v>4423366</v>
          </cell>
          <cell r="AN53">
            <v>4436423</v>
          </cell>
          <cell r="AO53">
            <v>4390961</v>
          </cell>
          <cell r="AP53">
            <v>4403458</v>
          </cell>
          <cell r="AQ53">
            <v>4449110</v>
          </cell>
          <cell r="AR53">
            <v>4795904</v>
          </cell>
          <cell r="AS53">
            <v>4648996</v>
          </cell>
          <cell r="AT53">
            <v>4777238</v>
          </cell>
          <cell r="AU53">
            <v>4841847</v>
          </cell>
          <cell r="AV53">
            <v>4932019</v>
          </cell>
          <cell r="AW53">
            <v>4996457</v>
          </cell>
          <cell r="AX53">
            <v>5145112</v>
          </cell>
          <cell r="AY53">
            <v>5183537</v>
          </cell>
          <cell r="AZ53">
            <v>5261765</v>
          </cell>
          <cell r="BA53">
            <v>5321306</v>
          </cell>
          <cell r="BB53">
            <v>5384601</v>
          </cell>
          <cell r="BC53">
            <v>5476123</v>
          </cell>
          <cell r="BD53">
            <v>5828654</v>
          </cell>
          <cell r="BE53">
            <v>5817016</v>
          </cell>
          <cell r="BF53">
            <v>5952390</v>
          </cell>
          <cell r="BG53">
            <v>6081227</v>
          </cell>
          <cell r="BH53">
            <v>6202029</v>
          </cell>
          <cell r="BI53">
            <v>6394809</v>
          </cell>
          <cell r="BJ53">
            <v>6499214</v>
          </cell>
          <cell r="BK53">
            <v>6548606</v>
          </cell>
          <cell r="BL53">
            <v>6673577</v>
          </cell>
          <cell r="BM53">
            <v>6758860</v>
          </cell>
          <cell r="BN53">
            <v>6851888</v>
          </cell>
          <cell r="BO53">
            <v>6872619</v>
          </cell>
          <cell r="BP53">
            <v>7357638</v>
          </cell>
          <cell r="BQ53">
            <v>7142314</v>
          </cell>
          <cell r="BR53">
            <v>7360327</v>
          </cell>
          <cell r="BS53">
            <v>7505129</v>
          </cell>
          <cell r="BT53">
            <v>7727312</v>
          </cell>
          <cell r="BU53">
            <v>7757358</v>
          </cell>
          <cell r="BV53">
            <v>7923335</v>
          </cell>
          <cell r="BW53">
            <v>8050439</v>
          </cell>
          <cell r="BX53">
            <v>8093859</v>
          </cell>
          <cell r="BY53">
            <v>8138782</v>
          </cell>
          <cell r="BZ53">
            <v>8232194</v>
          </cell>
          <cell r="CA53">
            <v>8246756</v>
          </cell>
          <cell r="CB53">
            <v>8752054</v>
          </cell>
        </row>
        <row r="54">
          <cell r="A54" t="str">
            <v>Республика Башкортостан</v>
          </cell>
          <cell r="B54">
            <v>397879</v>
          </cell>
          <cell r="C54">
            <v>396981</v>
          </cell>
          <cell r="D54">
            <v>399231</v>
          </cell>
          <cell r="E54">
            <v>399321</v>
          </cell>
          <cell r="F54">
            <v>397996</v>
          </cell>
          <cell r="G54">
            <v>402138</v>
          </cell>
          <cell r="H54">
            <v>414364</v>
          </cell>
          <cell r="I54">
            <v>409613</v>
          </cell>
          <cell r="J54">
            <v>414977</v>
          </cell>
          <cell r="K54">
            <v>418050</v>
          </cell>
          <cell r="L54">
            <v>416986</v>
          </cell>
          <cell r="M54">
            <v>413904</v>
          </cell>
          <cell r="N54">
            <v>424198</v>
          </cell>
          <cell r="O54">
            <v>425243</v>
          </cell>
          <cell r="P54">
            <v>423094</v>
          </cell>
          <cell r="Q54">
            <v>426272</v>
          </cell>
          <cell r="R54">
            <v>418881</v>
          </cell>
          <cell r="S54">
            <v>417946</v>
          </cell>
          <cell r="T54">
            <v>435228</v>
          </cell>
          <cell r="U54">
            <v>424362</v>
          </cell>
          <cell r="V54">
            <v>424800</v>
          </cell>
          <cell r="W54">
            <v>424175</v>
          </cell>
          <cell r="X54">
            <v>431797</v>
          </cell>
          <cell r="Y54">
            <v>427759</v>
          </cell>
          <cell r="Z54">
            <v>428746</v>
          </cell>
          <cell r="AA54">
            <v>427035</v>
          </cell>
          <cell r="AB54">
            <v>428495</v>
          </cell>
          <cell r="AC54">
            <v>431801</v>
          </cell>
          <cell r="AD54">
            <v>431303</v>
          </cell>
          <cell r="AE54">
            <v>431551</v>
          </cell>
          <cell r="AF54">
            <v>451888</v>
          </cell>
          <cell r="AG54">
            <v>442730</v>
          </cell>
          <cell r="AH54">
            <v>430018</v>
          </cell>
          <cell r="AI54">
            <v>427008</v>
          </cell>
          <cell r="AJ54">
            <v>444518</v>
          </cell>
          <cell r="AK54">
            <v>444759</v>
          </cell>
          <cell r="AL54">
            <v>449074</v>
          </cell>
          <cell r="AM54">
            <v>456541</v>
          </cell>
          <cell r="AN54">
            <v>460263</v>
          </cell>
          <cell r="AO54">
            <v>454926</v>
          </cell>
          <cell r="AP54">
            <v>458951</v>
          </cell>
          <cell r="AQ54">
            <v>457255</v>
          </cell>
          <cell r="AR54">
            <v>497096</v>
          </cell>
          <cell r="AS54">
            <v>479794</v>
          </cell>
          <cell r="AT54">
            <v>498580</v>
          </cell>
          <cell r="AU54">
            <v>504062</v>
          </cell>
          <cell r="AV54">
            <v>510726</v>
          </cell>
          <cell r="AW54">
            <v>522286</v>
          </cell>
          <cell r="AX54">
            <v>537538</v>
          </cell>
          <cell r="AY54">
            <v>545411</v>
          </cell>
          <cell r="AZ54">
            <v>551964</v>
          </cell>
          <cell r="BA54">
            <v>558635</v>
          </cell>
          <cell r="BB54">
            <v>564728</v>
          </cell>
          <cell r="BC54">
            <v>576645</v>
          </cell>
          <cell r="BD54">
            <v>608740</v>
          </cell>
          <cell r="BE54">
            <v>605635</v>
          </cell>
          <cell r="BF54">
            <v>625826</v>
          </cell>
          <cell r="BG54">
            <v>642080</v>
          </cell>
          <cell r="BH54">
            <v>653721</v>
          </cell>
          <cell r="BI54">
            <v>671457</v>
          </cell>
          <cell r="BJ54">
            <v>687983</v>
          </cell>
          <cell r="BK54">
            <v>685418</v>
          </cell>
          <cell r="BL54">
            <v>695504</v>
          </cell>
          <cell r="BM54">
            <v>702200</v>
          </cell>
          <cell r="BN54">
            <v>710536</v>
          </cell>
          <cell r="BO54">
            <v>715173</v>
          </cell>
          <cell r="BP54">
            <v>768503</v>
          </cell>
          <cell r="BQ54">
            <v>749766</v>
          </cell>
          <cell r="BR54">
            <v>770550</v>
          </cell>
          <cell r="BS54">
            <v>784600</v>
          </cell>
          <cell r="BT54">
            <v>805914</v>
          </cell>
          <cell r="BU54">
            <v>809936</v>
          </cell>
          <cell r="BV54">
            <v>827960</v>
          </cell>
          <cell r="BW54">
            <v>841242</v>
          </cell>
          <cell r="BX54">
            <v>844280</v>
          </cell>
          <cell r="BY54">
            <v>844127</v>
          </cell>
          <cell r="BZ54">
            <v>853236</v>
          </cell>
          <cell r="CA54">
            <v>851469</v>
          </cell>
          <cell r="CB54">
            <v>912832</v>
          </cell>
        </row>
        <row r="55">
          <cell r="A55" t="str">
            <v>Республика Марий Эл</v>
          </cell>
          <cell r="B55">
            <v>58394</v>
          </cell>
          <cell r="C55">
            <v>58374</v>
          </cell>
          <cell r="D55">
            <v>58624</v>
          </cell>
          <cell r="E55">
            <v>58952</v>
          </cell>
          <cell r="F55">
            <v>58987</v>
          </cell>
          <cell r="G55">
            <v>59550</v>
          </cell>
          <cell r="H55">
            <v>62457</v>
          </cell>
          <cell r="I55">
            <v>60759</v>
          </cell>
          <cell r="J55">
            <v>61422</v>
          </cell>
          <cell r="K55">
            <v>61992</v>
          </cell>
          <cell r="L55">
            <v>61572</v>
          </cell>
          <cell r="M55">
            <v>61353</v>
          </cell>
          <cell r="N55">
            <v>63030</v>
          </cell>
          <cell r="O55">
            <v>63329</v>
          </cell>
          <cell r="P55">
            <v>63262</v>
          </cell>
          <cell r="Q55">
            <v>63800</v>
          </cell>
          <cell r="R55">
            <v>63507</v>
          </cell>
          <cell r="S55">
            <v>63646</v>
          </cell>
          <cell r="T55">
            <v>65921</v>
          </cell>
          <cell r="U55">
            <v>64567</v>
          </cell>
          <cell r="V55">
            <v>64827</v>
          </cell>
          <cell r="W55">
            <v>64744</v>
          </cell>
          <cell r="X55">
            <v>67037</v>
          </cell>
          <cell r="Y55">
            <v>65657</v>
          </cell>
          <cell r="Z55">
            <v>65782</v>
          </cell>
          <cell r="AA55">
            <v>66985</v>
          </cell>
          <cell r="AB55">
            <v>67618</v>
          </cell>
          <cell r="AC55">
            <v>68011</v>
          </cell>
          <cell r="AD55">
            <v>67783</v>
          </cell>
          <cell r="AE55">
            <v>68708</v>
          </cell>
          <cell r="AF55">
            <v>71485</v>
          </cell>
          <cell r="AG55">
            <v>70680</v>
          </cell>
          <cell r="AH55">
            <v>70107</v>
          </cell>
          <cell r="AI55">
            <v>70884</v>
          </cell>
          <cell r="AJ55">
            <v>73386</v>
          </cell>
          <cell r="AK55">
            <v>74429</v>
          </cell>
          <cell r="AL55">
            <v>75602</v>
          </cell>
          <cell r="AM55">
            <v>76566</v>
          </cell>
          <cell r="AN55">
            <v>76844</v>
          </cell>
          <cell r="AO55">
            <v>77328</v>
          </cell>
          <cell r="AP55">
            <v>77307</v>
          </cell>
          <cell r="AQ55">
            <v>78747</v>
          </cell>
          <cell r="AR55">
            <v>86359</v>
          </cell>
          <cell r="AS55">
            <v>83066</v>
          </cell>
          <cell r="AT55">
            <v>86465</v>
          </cell>
          <cell r="AU55">
            <v>87253</v>
          </cell>
          <cell r="AV55">
            <v>88684</v>
          </cell>
          <cell r="AW55">
            <v>89786</v>
          </cell>
          <cell r="AX55">
            <v>92004</v>
          </cell>
          <cell r="AY55">
            <v>92890</v>
          </cell>
          <cell r="AZ55">
            <v>94503</v>
          </cell>
          <cell r="BA55">
            <v>95482</v>
          </cell>
          <cell r="BB55">
            <v>96910</v>
          </cell>
          <cell r="BC55">
            <v>99474</v>
          </cell>
          <cell r="BD55">
            <v>105744</v>
          </cell>
          <cell r="BE55">
            <v>105531</v>
          </cell>
          <cell r="BF55">
            <v>108444</v>
          </cell>
          <cell r="BG55">
            <v>110507</v>
          </cell>
          <cell r="BH55">
            <v>113101</v>
          </cell>
          <cell r="BI55">
            <v>117022</v>
          </cell>
          <cell r="BJ55">
            <v>119093</v>
          </cell>
          <cell r="BK55">
            <v>120669</v>
          </cell>
          <cell r="BL55">
            <v>123682</v>
          </cell>
          <cell r="BM55">
            <v>126364</v>
          </cell>
          <cell r="BN55">
            <v>128484</v>
          </cell>
          <cell r="BO55">
            <v>129552</v>
          </cell>
          <cell r="BP55">
            <v>138557</v>
          </cell>
          <cell r="BQ55">
            <v>137378</v>
          </cell>
          <cell r="BR55">
            <v>141982</v>
          </cell>
          <cell r="BS55">
            <v>144797</v>
          </cell>
          <cell r="BT55">
            <v>148709</v>
          </cell>
          <cell r="BU55">
            <v>148704</v>
          </cell>
          <cell r="BV55">
            <v>152008</v>
          </cell>
          <cell r="BW55">
            <v>153680</v>
          </cell>
          <cell r="BX55">
            <v>153792</v>
          </cell>
          <cell r="BY55">
            <v>154979</v>
          </cell>
          <cell r="BZ55">
            <v>156640</v>
          </cell>
          <cell r="CA55">
            <v>157169</v>
          </cell>
          <cell r="CB55">
            <v>165775</v>
          </cell>
        </row>
        <row r="56">
          <cell r="A56" t="str">
            <v>Республика Мордовия</v>
          </cell>
          <cell r="B56">
            <v>71273</v>
          </cell>
          <cell r="C56">
            <v>71508</v>
          </cell>
          <cell r="D56">
            <v>72029</v>
          </cell>
          <cell r="E56">
            <v>72450</v>
          </cell>
          <cell r="F56">
            <v>72668</v>
          </cell>
          <cell r="G56">
            <v>73135</v>
          </cell>
          <cell r="H56">
            <v>75469</v>
          </cell>
          <cell r="I56">
            <v>74801</v>
          </cell>
          <cell r="J56">
            <v>75647</v>
          </cell>
          <cell r="K56">
            <v>75929</v>
          </cell>
          <cell r="L56">
            <v>76607</v>
          </cell>
          <cell r="M56">
            <v>76112</v>
          </cell>
          <cell r="N56">
            <v>77593</v>
          </cell>
          <cell r="O56">
            <v>77748</v>
          </cell>
          <cell r="P56">
            <v>77512</v>
          </cell>
          <cell r="Q56">
            <v>78462</v>
          </cell>
          <cell r="R56">
            <v>77371</v>
          </cell>
          <cell r="S56">
            <v>77208</v>
          </cell>
          <cell r="T56">
            <v>79616</v>
          </cell>
          <cell r="U56">
            <v>78271</v>
          </cell>
          <cell r="V56">
            <v>78693</v>
          </cell>
          <cell r="W56">
            <v>78200</v>
          </cell>
          <cell r="X56">
            <v>79998</v>
          </cell>
          <cell r="Y56">
            <v>78968</v>
          </cell>
          <cell r="Z56">
            <v>73438</v>
          </cell>
          <cell r="AA56">
            <v>68385</v>
          </cell>
          <cell r="AB56">
            <v>73782</v>
          </cell>
          <cell r="AC56">
            <v>76011</v>
          </cell>
          <cell r="AD56">
            <v>76061</v>
          </cell>
          <cell r="AE56">
            <v>76492</v>
          </cell>
          <cell r="AF56">
            <v>79109</v>
          </cell>
          <cell r="AG56">
            <v>78247</v>
          </cell>
          <cell r="AH56">
            <v>76840</v>
          </cell>
          <cell r="AI56">
            <v>78089</v>
          </cell>
          <cell r="AJ56">
            <v>80192</v>
          </cell>
          <cell r="AK56">
            <v>81251</v>
          </cell>
          <cell r="AL56">
            <v>82190</v>
          </cell>
          <cell r="AM56">
            <v>83196</v>
          </cell>
          <cell r="AN56">
            <v>83322</v>
          </cell>
          <cell r="AO56">
            <v>82920</v>
          </cell>
          <cell r="AP56">
            <v>82388</v>
          </cell>
          <cell r="AQ56">
            <v>83699</v>
          </cell>
          <cell r="AR56">
            <v>89218</v>
          </cell>
          <cell r="AS56">
            <v>87355</v>
          </cell>
          <cell r="AT56">
            <v>90116</v>
          </cell>
          <cell r="AU56">
            <v>91165</v>
          </cell>
          <cell r="AV56">
            <v>93304</v>
          </cell>
          <cell r="AW56">
            <v>94843</v>
          </cell>
          <cell r="AX56">
            <v>97347</v>
          </cell>
          <cell r="AY56">
            <v>97998</v>
          </cell>
          <cell r="AZ56">
            <v>99475</v>
          </cell>
          <cell r="BA56">
            <v>100578</v>
          </cell>
          <cell r="BB56">
            <v>102785</v>
          </cell>
          <cell r="BC56">
            <v>104480</v>
          </cell>
          <cell r="BD56">
            <v>110933</v>
          </cell>
          <cell r="BE56">
            <v>110535</v>
          </cell>
          <cell r="BF56">
            <v>113872</v>
          </cell>
          <cell r="BG56">
            <v>116609</v>
          </cell>
          <cell r="BH56">
            <v>118997</v>
          </cell>
          <cell r="BI56">
            <v>123578</v>
          </cell>
          <cell r="BJ56">
            <v>126424</v>
          </cell>
          <cell r="BK56">
            <v>126815</v>
          </cell>
          <cell r="BL56">
            <v>128660</v>
          </cell>
          <cell r="BM56">
            <v>129944</v>
          </cell>
          <cell r="BN56">
            <v>131398</v>
          </cell>
          <cell r="BO56">
            <v>132588</v>
          </cell>
          <cell r="BP56">
            <v>140133</v>
          </cell>
          <cell r="BQ56">
            <v>139531</v>
          </cell>
          <cell r="BR56">
            <v>144054</v>
          </cell>
          <cell r="BS56">
            <v>147309</v>
          </cell>
          <cell r="BT56">
            <v>152445</v>
          </cell>
          <cell r="BU56">
            <v>152343</v>
          </cell>
          <cell r="BV56">
            <v>156949</v>
          </cell>
          <cell r="BW56">
            <v>159647</v>
          </cell>
          <cell r="BX56">
            <v>160578</v>
          </cell>
          <cell r="BY56">
            <v>162263</v>
          </cell>
          <cell r="BZ56">
            <v>164373</v>
          </cell>
          <cell r="CA56">
            <v>164570</v>
          </cell>
          <cell r="CB56">
            <v>173733</v>
          </cell>
        </row>
        <row r="57">
          <cell r="A57" t="str">
            <v>Республика Татарстан (Татарстан)</v>
          </cell>
          <cell r="B57">
            <v>593901</v>
          </cell>
          <cell r="C57">
            <v>596537</v>
          </cell>
          <cell r="D57">
            <v>607320</v>
          </cell>
          <cell r="E57">
            <v>606438</v>
          </cell>
          <cell r="F57">
            <v>606877</v>
          </cell>
          <cell r="G57">
            <v>609893</v>
          </cell>
          <cell r="H57">
            <v>617367</v>
          </cell>
          <cell r="I57">
            <v>614142</v>
          </cell>
          <cell r="J57">
            <v>622796</v>
          </cell>
          <cell r="K57">
            <v>623216</v>
          </cell>
          <cell r="L57">
            <v>621803</v>
          </cell>
          <cell r="M57">
            <v>615382</v>
          </cell>
          <cell r="N57">
            <v>624272</v>
          </cell>
          <cell r="O57">
            <v>632399</v>
          </cell>
          <cell r="P57">
            <v>631470</v>
          </cell>
          <cell r="Q57">
            <v>636387</v>
          </cell>
          <cell r="R57">
            <v>629816</v>
          </cell>
          <cell r="S57">
            <v>613124</v>
          </cell>
          <cell r="T57">
            <v>632020</v>
          </cell>
          <cell r="U57">
            <v>618264</v>
          </cell>
          <cell r="V57">
            <v>618126</v>
          </cell>
          <cell r="W57">
            <v>614691</v>
          </cell>
          <cell r="X57">
            <v>624132</v>
          </cell>
          <cell r="Y57">
            <v>620499</v>
          </cell>
          <cell r="Z57">
            <v>620717</v>
          </cell>
          <cell r="AA57">
            <v>622866</v>
          </cell>
          <cell r="AB57">
            <v>624682</v>
          </cell>
          <cell r="AC57">
            <v>640546</v>
          </cell>
          <cell r="AD57">
            <v>656957</v>
          </cell>
          <cell r="AE57">
            <v>659865</v>
          </cell>
          <cell r="AF57">
            <v>689434</v>
          </cell>
          <cell r="AG57">
            <v>686845</v>
          </cell>
          <cell r="AH57">
            <v>661132</v>
          </cell>
          <cell r="AI57">
            <v>669287</v>
          </cell>
          <cell r="AJ57">
            <v>684121</v>
          </cell>
          <cell r="AK57">
            <v>688856</v>
          </cell>
          <cell r="AL57">
            <v>690704</v>
          </cell>
          <cell r="AM57">
            <v>711862</v>
          </cell>
          <cell r="AN57">
            <v>715560</v>
          </cell>
          <cell r="AO57">
            <v>704203</v>
          </cell>
          <cell r="AP57">
            <v>714582</v>
          </cell>
          <cell r="AQ57">
            <v>728516</v>
          </cell>
          <cell r="AR57">
            <v>785213</v>
          </cell>
          <cell r="AS57">
            <v>761991</v>
          </cell>
          <cell r="AT57">
            <v>765236</v>
          </cell>
          <cell r="AU57">
            <v>779903</v>
          </cell>
          <cell r="AV57">
            <v>792483</v>
          </cell>
          <cell r="AW57">
            <v>804133</v>
          </cell>
          <cell r="AX57">
            <v>828980</v>
          </cell>
          <cell r="AY57">
            <v>819421</v>
          </cell>
          <cell r="AZ57">
            <v>837913</v>
          </cell>
          <cell r="BA57">
            <v>844417</v>
          </cell>
          <cell r="BB57">
            <v>863521</v>
          </cell>
          <cell r="BC57">
            <v>878661</v>
          </cell>
          <cell r="BD57">
            <v>927094</v>
          </cell>
          <cell r="BE57">
            <v>907817</v>
          </cell>
          <cell r="BF57">
            <v>933535</v>
          </cell>
          <cell r="BG57">
            <v>956306</v>
          </cell>
          <cell r="BH57">
            <v>972558</v>
          </cell>
          <cell r="BI57">
            <v>1003618</v>
          </cell>
          <cell r="BJ57">
            <v>1019434</v>
          </cell>
          <cell r="BK57">
            <v>1033123</v>
          </cell>
          <cell r="BL57">
            <v>1069817</v>
          </cell>
          <cell r="BM57">
            <v>1084166</v>
          </cell>
          <cell r="BN57">
            <v>1099192</v>
          </cell>
          <cell r="BO57">
            <v>1093059</v>
          </cell>
          <cell r="BP57">
            <v>1169605</v>
          </cell>
          <cell r="BQ57">
            <v>1124856</v>
          </cell>
          <cell r="BR57">
            <v>1163350</v>
          </cell>
          <cell r="BS57">
            <v>1183160</v>
          </cell>
          <cell r="BT57">
            <v>1220195</v>
          </cell>
          <cell r="BU57">
            <v>1226214</v>
          </cell>
          <cell r="BV57">
            <v>1250584</v>
          </cell>
          <cell r="BW57">
            <v>1268223</v>
          </cell>
          <cell r="BX57">
            <v>1275654</v>
          </cell>
          <cell r="BY57">
            <v>1268251</v>
          </cell>
          <cell r="BZ57">
            <v>1282823</v>
          </cell>
          <cell r="CA57">
            <v>1280757</v>
          </cell>
          <cell r="CB57">
            <v>1366311</v>
          </cell>
        </row>
        <row r="58">
          <cell r="A58" t="str">
            <v>Удмуртская Республика</v>
          </cell>
          <cell r="B58">
            <v>158717</v>
          </cell>
          <cell r="C58">
            <v>156868</v>
          </cell>
          <cell r="D58">
            <v>157978</v>
          </cell>
          <cell r="E58">
            <v>158700</v>
          </cell>
          <cell r="F58">
            <v>157424</v>
          </cell>
          <cell r="G58">
            <v>158647</v>
          </cell>
          <cell r="H58">
            <v>164937</v>
          </cell>
          <cell r="I58">
            <v>160546</v>
          </cell>
          <cell r="J58">
            <v>162432</v>
          </cell>
          <cell r="K58">
            <v>162955</v>
          </cell>
          <cell r="L58">
            <v>162644</v>
          </cell>
          <cell r="M58">
            <v>161735</v>
          </cell>
          <cell r="N58">
            <v>166065</v>
          </cell>
          <cell r="O58">
            <v>167835</v>
          </cell>
          <cell r="P58">
            <v>166883</v>
          </cell>
          <cell r="Q58">
            <v>169289</v>
          </cell>
          <cell r="R58">
            <v>165672</v>
          </cell>
          <cell r="S58">
            <v>165240</v>
          </cell>
          <cell r="T58">
            <v>171829</v>
          </cell>
          <cell r="U58">
            <v>166351</v>
          </cell>
          <cell r="V58">
            <v>167466</v>
          </cell>
          <cell r="W58">
            <v>165539</v>
          </cell>
          <cell r="X58">
            <v>173654</v>
          </cell>
          <cell r="Y58">
            <v>169064</v>
          </cell>
          <cell r="Z58">
            <v>169069</v>
          </cell>
          <cell r="AA58">
            <v>169234</v>
          </cell>
          <cell r="AB58">
            <v>169168</v>
          </cell>
          <cell r="AC58">
            <v>170858</v>
          </cell>
          <cell r="AD58">
            <v>171256</v>
          </cell>
          <cell r="AE58">
            <v>171770</v>
          </cell>
          <cell r="AF58">
            <v>180744</v>
          </cell>
          <cell r="AG58">
            <v>175826</v>
          </cell>
          <cell r="AH58">
            <v>174889</v>
          </cell>
          <cell r="AI58">
            <v>175607</v>
          </cell>
          <cell r="AJ58">
            <v>182249</v>
          </cell>
          <cell r="AK58">
            <v>183903</v>
          </cell>
          <cell r="AL58">
            <v>185922</v>
          </cell>
          <cell r="AM58">
            <v>190156</v>
          </cell>
          <cell r="AN58">
            <v>190107</v>
          </cell>
          <cell r="AO58">
            <v>188278</v>
          </cell>
          <cell r="AP58">
            <v>189008</v>
          </cell>
          <cell r="AQ58">
            <v>191275</v>
          </cell>
          <cell r="AR58">
            <v>206463</v>
          </cell>
          <cell r="AS58">
            <v>198321</v>
          </cell>
          <cell r="AT58">
            <v>204136</v>
          </cell>
          <cell r="AU58">
            <v>206317</v>
          </cell>
          <cell r="AV58">
            <v>210567</v>
          </cell>
          <cell r="AW58">
            <v>213448</v>
          </cell>
          <cell r="AX58">
            <v>221366</v>
          </cell>
          <cell r="AY58">
            <v>223087</v>
          </cell>
          <cell r="AZ58">
            <v>224805</v>
          </cell>
          <cell r="BA58">
            <v>228063</v>
          </cell>
          <cell r="BB58">
            <v>230228</v>
          </cell>
          <cell r="BC58">
            <v>235056</v>
          </cell>
          <cell r="BD58">
            <v>253635</v>
          </cell>
          <cell r="BE58">
            <v>289320</v>
          </cell>
          <cell r="BF58">
            <v>259059</v>
          </cell>
          <cell r="BG58">
            <v>264876</v>
          </cell>
          <cell r="BH58">
            <v>270534</v>
          </cell>
          <cell r="BI58">
            <v>281360</v>
          </cell>
          <cell r="BJ58">
            <v>287738</v>
          </cell>
          <cell r="BK58">
            <v>289695</v>
          </cell>
          <cell r="BL58">
            <v>295501</v>
          </cell>
          <cell r="BM58">
            <v>302188</v>
          </cell>
          <cell r="BN58">
            <v>306777</v>
          </cell>
          <cell r="BO58">
            <v>310093</v>
          </cell>
          <cell r="BP58">
            <v>331531</v>
          </cell>
          <cell r="BQ58">
            <v>319398</v>
          </cell>
          <cell r="BR58">
            <v>331975</v>
          </cell>
          <cell r="BS58">
            <v>339210</v>
          </cell>
          <cell r="BT58">
            <v>350174</v>
          </cell>
          <cell r="BU58">
            <v>353052</v>
          </cell>
          <cell r="BV58">
            <v>363308</v>
          </cell>
          <cell r="BW58">
            <v>367895</v>
          </cell>
          <cell r="BX58">
            <v>371117</v>
          </cell>
          <cell r="BY58">
            <v>373999</v>
          </cell>
          <cell r="BZ58">
            <v>381256</v>
          </cell>
          <cell r="CA58">
            <v>382443</v>
          </cell>
          <cell r="CB58">
            <v>407229</v>
          </cell>
        </row>
        <row r="59">
          <cell r="A59" t="str">
            <v>Чувашская Республика - Чувашия</v>
          </cell>
          <cell r="B59">
            <v>132196</v>
          </cell>
          <cell r="C59">
            <v>132077</v>
          </cell>
          <cell r="D59">
            <v>132945</v>
          </cell>
          <cell r="E59">
            <v>133151</v>
          </cell>
          <cell r="F59">
            <v>133726</v>
          </cell>
          <cell r="G59">
            <v>133335</v>
          </cell>
          <cell r="H59">
            <v>138645</v>
          </cell>
          <cell r="I59">
            <v>135572</v>
          </cell>
          <cell r="J59">
            <v>137189</v>
          </cell>
          <cell r="K59">
            <v>139126</v>
          </cell>
          <cell r="L59">
            <v>138300</v>
          </cell>
          <cell r="M59">
            <v>138646</v>
          </cell>
          <cell r="N59">
            <v>141768</v>
          </cell>
          <cell r="O59">
            <v>143317</v>
          </cell>
          <cell r="P59">
            <v>143726</v>
          </cell>
          <cell r="Q59">
            <v>144245</v>
          </cell>
          <cell r="R59">
            <v>142714</v>
          </cell>
          <cell r="S59">
            <v>142517</v>
          </cell>
          <cell r="T59">
            <v>146900</v>
          </cell>
          <cell r="U59">
            <v>143114</v>
          </cell>
          <cell r="V59">
            <v>143672</v>
          </cell>
          <cell r="W59">
            <v>140587</v>
          </cell>
          <cell r="X59">
            <v>147623</v>
          </cell>
          <cell r="Y59">
            <v>143683</v>
          </cell>
          <cell r="Z59">
            <v>143492</v>
          </cell>
          <cell r="AA59">
            <v>144238</v>
          </cell>
          <cell r="AB59">
            <v>144844</v>
          </cell>
          <cell r="AC59">
            <v>145327</v>
          </cell>
          <cell r="AD59">
            <v>145635</v>
          </cell>
          <cell r="AE59">
            <v>147111</v>
          </cell>
          <cell r="AF59">
            <v>155195</v>
          </cell>
          <cell r="AG59">
            <v>150464</v>
          </cell>
          <cell r="AH59">
            <v>147449</v>
          </cell>
          <cell r="AI59">
            <v>152004</v>
          </cell>
          <cell r="AJ59">
            <v>157458</v>
          </cell>
          <cell r="AK59">
            <v>160236</v>
          </cell>
          <cell r="AL59">
            <v>163540</v>
          </cell>
          <cell r="AM59">
            <v>166349</v>
          </cell>
          <cell r="AN59">
            <v>167556</v>
          </cell>
          <cell r="AO59">
            <v>166706</v>
          </cell>
          <cell r="AP59">
            <v>167119</v>
          </cell>
          <cell r="AQ59">
            <v>169130</v>
          </cell>
          <cell r="AR59">
            <v>181922</v>
          </cell>
          <cell r="AS59">
            <v>176691</v>
          </cell>
          <cell r="AT59">
            <v>182371</v>
          </cell>
          <cell r="AU59">
            <v>184737</v>
          </cell>
          <cell r="AV59">
            <v>187968</v>
          </cell>
          <cell r="AW59">
            <v>192163</v>
          </cell>
          <cell r="AX59">
            <v>197291</v>
          </cell>
          <cell r="AY59">
            <v>201223</v>
          </cell>
          <cell r="AZ59">
            <v>203926</v>
          </cell>
          <cell r="BA59">
            <v>206104</v>
          </cell>
          <cell r="BB59">
            <v>208783</v>
          </cell>
          <cell r="BC59">
            <v>211959</v>
          </cell>
          <cell r="BD59">
            <v>226932</v>
          </cell>
          <cell r="BE59">
            <v>225854</v>
          </cell>
          <cell r="BF59">
            <v>233809</v>
          </cell>
          <cell r="BG59">
            <v>238171</v>
          </cell>
          <cell r="BH59">
            <v>243544</v>
          </cell>
          <cell r="BI59">
            <v>252188</v>
          </cell>
          <cell r="BJ59">
            <v>257792</v>
          </cell>
          <cell r="BK59">
            <v>261000</v>
          </cell>
          <cell r="BL59">
            <v>265042</v>
          </cell>
          <cell r="BM59">
            <v>270565</v>
          </cell>
          <cell r="BN59">
            <v>274403</v>
          </cell>
          <cell r="BO59">
            <v>272763</v>
          </cell>
          <cell r="BP59">
            <v>294295</v>
          </cell>
          <cell r="BQ59">
            <v>285611</v>
          </cell>
          <cell r="BR59">
            <v>295793</v>
          </cell>
          <cell r="BS59">
            <v>303294</v>
          </cell>
          <cell r="BT59">
            <v>313241</v>
          </cell>
          <cell r="BU59">
            <v>314126</v>
          </cell>
          <cell r="BV59">
            <v>320482</v>
          </cell>
          <cell r="BW59">
            <v>325612</v>
          </cell>
          <cell r="BX59">
            <v>326886</v>
          </cell>
          <cell r="BY59">
            <v>330122</v>
          </cell>
          <cell r="BZ59">
            <v>331806</v>
          </cell>
          <cell r="CA59">
            <v>332289</v>
          </cell>
          <cell r="CB59">
            <v>355127</v>
          </cell>
        </row>
        <row r="60">
          <cell r="A60" t="str">
            <v>Пермский край</v>
          </cell>
          <cell r="B60">
            <v>337999</v>
          </cell>
          <cell r="C60">
            <v>336186</v>
          </cell>
          <cell r="D60">
            <v>338852</v>
          </cell>
          <cell r="E60">
            <v>339799</v>
          </cell>
          <cell r="F60">
            <v>338833</v>
          </cell>
          <cell r="G60">
            <v>338368</v>
          </cell>
          <cell r="H60">
            <v>351585</v>
          </cell>
          <cell r="I60">
            <v>344538</v>
          </cell>
          <cell r="J60">
            <v>348700</v>
          </cell>
          <cell r="K60">
            <v>350808</v>
          </cell>
          <cell r="L60">
            <v>351644</v>
          </cell>
          <cell r="M60">
            <v>348809</v>
          </cell>
          <cell r="N60">
            <v>357466</v>
          </cell>
          <cell r="O60">
            <v>358913</v>
          </cell>
          <cell r="P60">
            <v>356545</v>
          </cell>
          <cell r="Q60">
            <v>360056</v>
          </cell>
          <cell r="R60">
            <v>354424</v>
          </cell>
          <cell r="S60">
            <v>350956</v>
          </cell>
          <cell r="T60">
            <v>367735</v>
          </cell>
          <cell r="U60">
            <v>355940</v>
          </cell>
          <cell r="V60">
            <v>356146</v>
          </cell>
          <cell r="W60">
            <v>355045</v>
          </cell>
          <cell r="X60">
            <v>365127</v>
          </cell>
          <cell r="Y60">
            <v>359241</v>
          </cell>
          <cell r="Z60">
            <v>358185</v>
          </cell>
          <cell r="AA60">
            <v>360301</v>
          </cell>
          <cell r="AB60">
            <v>362512</v>
          </cell>
          <cell r="AC60">
            <v>366009</v>
          </cell>
          <cell r="AD60">
            <v>364614</v>
          </cell>
          <cell r="AE60">
            <v>366845</v>
          </cell>
          <cell r="AF60">
            <v>388073</v>
          </cell>
          <cell r="AG60">
            <v>380925</v>
          </cell>
          <cell r="AH60">
            <v>375743</v>
          </cell>
          <cell r="AI60">
            <v>377798</v>
          </cell>
          <cell r="AJ60">
            <v>388266</v>
          </cell>
          <cell r="AK60">
            <v>389622</v>
          </cell>
          <cell r="AL60">
            <v>391385</v>
          </cell>
          <cell r="AM60">
            <v>398248</v>
          </cell>
          <cell r="AN60">
            <v>399097</v>
          </cell>
          <cell r="AO60">
            <v>396882</v>
          </cell>
          <cell r="AP60">
            <v>397107</v>
          </cell>
          <cell r="AQ60">
            <v>401072</v>
          </cell>
          <cell r="AR60">
            <v>436101</v>
          </cell>
          <cell r="AS60">
            <v>422107</v>
          </cell>
          <cell r="AT60">
            <v>433441</v>
          </cell>
          <cell r="AU60">
            <v>437003</v>
          </cell>
          <cell r="AV60">
            <v>444858</v>
          </cell>
          <cell r="AW60">
            <v>449816</v>
          </cell>
          <cell r="AX60">
            <v>462219</v>
          </cell>
          <cell r="AY60">
            <v>467067</v>
          </cell>
          <cell r="AZ60">
            <v>468799</v>
          </cell>
          <cell r="BA60">
            <v>475468</v>
          </cell>
          <cell r="BB60">
            <v>478607</v>
          </cell>
          <cell r="BC60">
            <v>484290</v>
          </cell>
          <cell r="BD60">
            <v>522675</v>
          </cell>
          <cell r="BE60">
            <v>515785</v>
          </cell>
          <cell r="BF60">
            <v>535135</v>
          </cell>
          <cell r="BG60">
            <v>543607</v>
          </cell>
          <cell r="BH60">
            <v>553900</v>
          </cell>
          <cell r="BI60">
            <v>571792</v>
          </cell>
          <cell r="BJ60">
            <v>579644</v>
          </cell>
          <cell r="BK60">
            <v>585309</v>
          </cell>
          <cell r="BL60">
            <v>592175</v>
          </cell>
          <cell r="BM60">
            <v>594772</v>
          </cell>
          <cell r="BN60">
            <v>601699</v>
          </cell>
          <cell r="BO60">
            <v>601947</v>
          </cell>
          <cell r="BP60">
            <v>651247</v>
          </cell>
          <cell r="BQ60">
            <v>625204</v>
          </cell>
          <cell r="BR60">
            <v>647291</v>
          </cell>
          <cell r="BS60">
            <v>657653</v>
          </cell>
          <cell r="BT60">
            <v>677394</v>
          </cell>
          <cell r="BU60">
            <v>680744</v>
          </cell>
          <cell r="BV60">
            <v>695657</v>
          </cell>
          <cell r="BW60">
            <v>706567</v>
          </cell>
          <cell r="BX60">
            <v>711263</v>
          </cell>
          <cell r="BY60">
            <v>716705</v>
          </cell>
          <cell r="BZ60">
            <v>723657</v>
          </cell>
          <cell r="CA60">
            <v>724750</v>
          </cell>
          <cell r="CB60">
            <v>773437</v>
          </cell>
        </row>
        <row r="61">
          <cell r="A61" t="str">
            <v>Кировская область</v>
          </cell>
          <cell r="B61">
            <v>133955</v>
          </cell>
          <cell r="C61">
            <v>133913</v>
          </cell>
          <cell r="D61">
            <v>134731</v>
          </cell>
          <cell r="E61">
            <v>134714</v>
          </cell>
          <cell r="F61">
            <v>134253</v>
          </cell>
          <cell r="G61">
            <v>135105</v>
          </cell>
          <cell r="H61">
            <v>141244</v>
          </cell>
          <cell r="I61">
            <v>137283</v>
          </cell>
          <cell r="J61">
            <v>138278</v>
          </cell>
          <cell r="K61">
            <v>138801</v>
          </cell>
          <cell r="L61">
            <v>137839</v>
          </cell>
          <cell r="M61">
            <v>137917</v>
          </cell>
          <cell r="N61">
            <v>141388</v>
          </cell>
          <cell r="O61">
            <v>142174</v>
          </cell>
          <cell r="P61">
            <v>141530</v>
          </cell>
          <cell r="Q61">
            <v>142589</v>
          </cell>
          <cell r="R61">
            <v>140503</v>
          </cell>
          <cell r="S61">
            <v>141191</v>
          </cell>
          <cell r="T61">
            <v>146755</v>
          </cell>
          <cell r="U61">
            <v>143017</v>
          </cell>
          <cell r="V61">
            <v>143836</v>
          </cell>
          <cell r="W61">
            <v>142291</v>
          </cell>
          <cell r="X61">
            <v>149298</v>
          </cell>
          <cell r="Y61">
            <v>147353</v>
          </cell>
          <cell r="Z61">
            <v>147702</v>
          </cell>
          <cell r="AA61">
            <v>147941</v>
          </cell>
          <cell r="AB61">
            <v>148073</v>
          </cell>
          <cell r="AC61">
            <v>150307</v>
          </cell>
          <cell r="AD61">
            <v>150334</v>
          </cell>
          <cell r="AE61">
            <v>150300</v>
          </cell>
          <cell r="AF61">
            <v>157081</v>
          </cell>
          <cell r="AG61">
            <v>153473</v>
          </cell>
          <cell r="AH61">
            <v>151111</v>
          </cell>
          <cell r="AI61">
            <v>154237</v>
          </cell>
          <cell r="AJ61">
            <v>159306</v>
          </cell>
          <cell r="AK61">
            <v>160574</v>
          </cell>
          <cell r="AL61">
            <v>162205</v>
          </cell>
          <cell r="AM61">
            <v>163494</v>
          </cell>
          <cell r="AN61">
            <v>163703</v>
          </cell>
          <cell r="AO61">
            <v>163700</v>
          </cell>
          <cell r="AP61">
            <v>163423</v>
          </cell>
          <cell r="AQ61">
            <v>165276</v>
          </cell>
          <cell r="AR61">
            <v>178311</v>
          </cell>
          <cell r="AS61">
            <v>172259</v>
          </cell>
          <cell r="AT61">
            <v>177738</v>
          </cell>
          <cell r="AU61">
            <v>179771</v>
          </cell>
          <cell r="AV61">
            <v>182646</v>
          </cell>
          <cell r="AW61">
            <v>184714</v>
          </cell>
          <cell r="AX61">
            <v>191682</v>
          </cell>
          <cell r="AY61">
            <v>192576</v>
          </cell>
          <cell r="AZ61">
            <v>194643</v>
          </cell>
          <cell r="BA61">
            <v>196432</v>
          </cell>
          <cell r="BB61">
            <v>197913</v>
          </cell>
          <cell r="BC61">
            <v>201500</v>
          </cell>
          <cell r="BD61">
            <v>216379</v>
          </cell>
          <cell r="BE61">
            <v>215218</v>
          </cell>
          <cell r="BF61">
            <v>221470</v>
          </cell>
          <cell r="BG61">
            <v>226347</v>
          </cell>
          <cell r="BH61">
            <v>230685</v>
          </cell>
          <cell r="BI61">
            <v>238861</v>
          </cell>
          <cell r="BJ61">
            <v>244549</v>
          </cell>
          <cell r="BK61">
            <v>246978</v>
          </cell>
          <cell r="BL61">
            <v>250749</v>
          </cell>
          <cell r="BM61">
            <v>254229</v>
          </cell>
          <cell r="BN61">
            <v>258145</v>
          </cell>
          <cell r="BO61">
            <v>259264</v>
          </cell>
          <cell r="BP61">
            <v>275009</v>
          </cell>
          <cell r="BQ61">
            <v>272098</v>
          </cell>
          <cell r="BR61">
            <v>281231</v>
          </cell>
          <cell r="BS61">
            <v>287185</v>
          </cell>
          <cell r="BT61">
            <v>295370</v>
          </cell>
          <cell r="BU61">
            <v>297105</v>
          </cell>
          <cell r="BV61">
            <v>305383</v>
          </cell>
          <cell r="BW61">
            <v>310652</v>
          </cell>
          <cell r="BX61">
            <v>312018</v>
          </cell>
          <cell r="BY61">
            <v>315410</v>
          </cell>
          <cell r="BZ61">
            <v>319284</v>
          </cell>
          <cell r="CA61">
            <v>321229</v>
          </cell>
          <cell r="CB61">
            <v>338193</v>
          </cell>
        </row>
        <row r="62">
          <cell r="A62" t="str">
            <v>Нижегородская область</v>
          </cell>
          <cell r="B62">
            <v>538834</v>
          </cell>
          <cell r="C62">
            <v>531223</v>
          </cell>
          <cell r="D62">
            <v>539335</v>
          </cell>
          <cell r="E62">
            <v>539672</v>
          </cell>
          <cell r="F62">
            <v>539245</v>
          </cell>
          <cell r="G62">
            <v>542657</v>
          </cell>
          <cell r="H62">
            <v>558701</v>
          </cell>
          <cell r="I62">
            <v>552644</v>
          </cell>
          <cell r="J62">
            <v>560464</v>
          </cell>
          <cell r="K62">
            <v>566782</v>
          </cell>
          <cell r="L62">
            <v>569592</v>
          </cell>
          <cell r="M62">
            <v>566256</v>
          </cell>
          <cell r="N62">
            <v>575568</v>
          </cell>
          <cell r="O62">
            <v>579803</v>
          </cell>
          <cell r="P62">
            <v>579212</v>
          </cell>
          <cell r="Q62">
            <v>583932</v>
          </cell>
          <cell r="R62">
            <v>580450</v>
          </cell>
          <cell r="S62">
            <v>577426</v>
          </cell>
          <cell r="T62">
            <v>593940</v>
          </cell>
          <cell r="U62">
            <v>582701</v>
          </cell>
          <cell r="V62">
            <v>582817</v>
          </cell>
          <cell r="W62">
            <v>579997</v>
          </cell>
          <cell r="X62">
            <v>597241</v>
          </cell>
          <cell r="Y62">
            <v>589602</v>
          </cell>
          <cell r="Z62">
            <v>589257</v>
          </cell>
          <cell r="AA62">
            <v>593509</v>
          </cell>
          <cell r="AB62">
            <v>595041</v>
          </cell>
          <cell r="AC62">
            <v>598576</v>
          </cell>
          <cell r="AD62">
            <v>600327</v>
          </cell>
          <cell r="AE62">
            <v>604069</v>
          </cell>
          <cell r="AF62">
            <v>630364</v>
          </cell>
          <cell r="AG62">
            <v>623503</v>
          </cell>
          <cell r="AH62">
            <v>618625</v>
          </cell>
          <cell r="AI62">
            <v>622174</v>
          </cell>
          <cell r="AJ62">
            <v>638928</v>
          </cell>
          <cell r="AK62">
            <v>641217</v>
          </cell>
          <cell r="AL62">
            <v>644844</v>
          </cell>
          <cell r="AM62">
            <v>654078</v>
          </cell>
          <cell r="AN62">
            <v>652903</v>
          </cell>
          <cell r="AO62">
            <v>646288</v>
          </cell>
          <cell r="AP62">
            <v>645095</v>
          </cell>
          <cell r="AQ62">
            <v>648928</v>
          </cell>
          <cell r="AR62">
            <v>694302</v>
          </cell>
          <cell r="AS62">
            <v>679433</v>
          </cell>
          <cell r="AT62">
            <v>697291</v>
          </cell>
          <cell r="AU62">
            <v>706076</v>
          </cell>
          <cell r="AV62">
            <v>717961</v>
          </cell>
          <cell r="AW62">
            <v>725353</v>
          </cell>
          <cell r="AX62">
            <v>745109</v>
          </cell>
          <cell r="AY62">
            <v>752155</v>
          </cell>
          <cell r="AZ62">
            <v>762308</v>
          </cell>
          <cell r="BA62">
            <v>772133</v>
          </cell>
          <cell r="BB62">
            <v>780726</v>
          </cell>
          <cell r="BC62">
            <v>791858</v>
          </cell>
          <cell r="BD62">
            <v>842692</v>
          </cell>
          <cell r="BE62">
            <v>840582</v>
          </cell>
          <cell r="BF62">
            <v>862747</v>
          </cell>
          <cell r="BG62">
            <v>881249</v>
          </cell>
          <cell r="BH62">
            <v>897569</v>
          </cell>
          <cell r="BI62">
            <v>925226</v>
          </cell>
          <cell r="BJ62">
            <v>941572</v>
          </cell>
          <cell r="BK62">
            <v>950429</v>
          </cell>
          <cell r="BL62">
            <v>969789</v>
          </cell>
          <cell r="BM62">
            <v>981602</v>
          </cell>
          <cell r="BN62">
            <v>994039</v>
          </cell>
          <cell r="BO62">
            <v>992957</v>
          </cell>
          <cell r="BP62">
            <v>1058804</v>
          </cell>
          <cell r="BQ62">
            <v>1027041</v>
          </cell>
          <cell r="BR62">
            <v>1049657</v>
          </cell>
          <cell r="BS62">
            <v>1071424</v>
          </cell>
          <cell r="BT62">
            <v>1104090</v>
          </cell>
          <cell r="BU62">
            <v>1110327</v>
          </cell>
          <cell r="BV62">
            <v>1135339</v>
          </cell>
          <cell r="BW62">
            <v>1155473</v>
          </cell>
          <cell r="BX62">
            <v>1162413</v>
          </cell>
          <cell r="BY62">
            <v>1174727</v>
          </cell>
          <cell r="BZ62">
            <v>1187781</v>
          </cell>
          <cell r="CA62">
            <v>1189768</v>
          </cell>
          <cell r="CB62">
            <v>1259088</v>
          </cell>
        </row>
        <row r="63">
          <cell r="A63" t="str">
            <v>Оренбургская область</v>
          </cell>
          <cell r="B63">
            <v>196184</v>
          </cell>
          <cell r="C63">
            <v>195104</v>
          </cell>
          <cell r="D63">
            <v>197645</v>
          </cell>
          <cell r="E63">
            <v>198953</v>
          </cell>
          <cell r="F63">
            <v>198267</v>
          </cell>
          <cell r="G63">
            <v>199789</v>
          </cell>
          <cell r="H63">
            <v>206622</v>
          </cell>
          <cell r="I63">
            <v>203944</v>
          </cell>
          <cell r="J63">
            <v>206766</v>
          </cell>
          <cell r="K63">
            <v>208585</v>
          </cell>
          <cell r="L63">
            <v>205785</v>
          </cell>
          <cell r="M63">
            <v>206120</v>
          </cell>
          <cell r="N63">
            <v>209731</v>
          </cell>
          <cell r="O63">
            <v>209316</v>
          </cell>
          <cell r="P63">
            <v>208856</v>
          </cell>
          <cell r="Q63">
            <v>209779</v>
          </cell>
          <cell r="R63">
            <v>206859</v>
          </cell>
          <cell r="S63">
            <v>206711</v>
          </cell>
          <cell r="T63">
            <v>210681</v>
          </cell>
          <cell r="U63">
            <v>208211</v>
          </cell>
          <cell r="V63">
            <v>208761</v>
          </cell>
          <cell r="W63">
            <v>207626</v>
          </cell>
          <cell r="X63">
            <v>211575</v>
          </cell>
          <cell r="Y63">
            <v>210941</v>
          </cell>
          <cell r="Z63">
            <v>209559</v>
          </cell>
          <cell r="AA63">
            <v>208632</v>
          </cell>
          <cell r="AB63">
            <v>209516</v>
          </cell>
          <cell r="AC63">
            <v>211761</v>
          </cell>
          <cell r="AD63">
            <v>210125</v>
          </cell>
          <cell r="AE63">
            <v>212336</v>
          </cell>
          <cell r="AF63">
            <v>218359</v>
          </cell>
          <cell r="AG63">
            <v>215857</v>
          </cell>
          <cell r="AH63">
            <v>212869</v>
          </cell>
          <cell r="AI63">
            <v>216485</v>
          </cell>
          <cell r="AJ63">
            <v>221748</v>
          </cell>
          <cell r="AK63">
            <v>223562</v>
          </cell>
          <cell r="AL63">
            <v>226575</v>
          </cell>
          <cell r="AM63">
            <v>229279</v>
          </cell>
          <cell r="AN63">
            <v>230718</v>
          </cell>
          <cell r="AO63">
            <v>230672</v>
          </cell>
          <cell r="AP63">
            <v>229166</v>
          </cell>
          <cell r="AQ63">
            <v>233544</v>
          </cell>
          <cell r="AR63">
            <v>249597</v>
          </cell>
          <cell r="AS63">
            <v>242306</v>
          </cell>
          <cell r="AT63">
            <v>252112</v>
          </cell>
          <cell r="AU63">
            <v>255638</v>
          </cell>
          <cell r="AV63">
            <v>260884</v>
          </cell>
          <cell r="AW63">
            <v>263872</v>
          </cell>
          <cell r="AX63">
            <v>270379</v>
          </cell>
          <cell r="AY63">
            <v>272139</v>
          </cell>
          <cell r="AZ63">
            <v>277153</v>
          </cell>
          <cell r="BA63">
            <v>280323</v>
          </cell>
          <cell r="BB63">
            <v>281203</v>
          </cell>
          <cell r="BC63">
            <v>287448</v>
          </cell>
          <cell r="BD63">
            <v>304445</v>
          </cell>
          <cell r="BE63">
            <v>304411</v>
          </cell>
          <cell r="BF63">
            <v>313851</v>
          </cell>
          <cell r="BG63">
            <v>321029</v>
          </cell>
          <cell r="BH63">
            <v>327493</v>
          </cell>
          <cell r="BI63">
            <v>341603</v>
          </cell>
          <cell r="BJ63">
            <v>346025</v>
          </cell>
          <cell r="BK63">
            <v>347725</v>
          </cell>
          <cell r="BL63">
            <v>354243</v>
          </cell>
          <cell r="BM63">
            <v>358641</v>
          </cell>
          <cell r="BN63">
            <v>365634</v>
          </cell>
          <cell r="BO63">
            <v>366921</v>
          </cell>
          <cell r="BP63">
            <v>388108</v>
          </cell>
          <cell r="BQ63">
            <v>364551</v>
          </cell>
          <cell r="BR63">
            <v>377089</v>
          </cell>
          <cell r="BS63">
            <v>385108</v>
          </cell>
          <cell r="BT63">
            <v>395810</v>
          </cell>
          <cell r="BU63">
            <v>394894</v>
          </cell>
          <cell r="BV63">
            <v>400646</v>
          </cell>
          <cell r="BW63">
            <v>402944</v>
          </cell>
          <cell r="BX63">
            <v>404108</v>
          </cell>
          <cell r="BY63">
            <v>407510</v>
          </cell>
          <cell r="BZ63">
            <v>411074</v>
          </cell>
          <cell r="CA63">
            <v>411651</v>
          </cell>
          <cell r="CB63">
            <v>435744</v>
          </cell>
        </row>
        <row r="64">
          <cell r="A64" t="str">
            <v>Пензенская область</v>
          </cell>
          <cell r="B64">
            <v>139899</v>
          </cell>
          <cell r="C64">
            <v>139547</v>
          </cell>
          <cell r="D64">
            <v>140142</v>
          </cell>
          <cell r="E64">
            <v>140603</v>
          </cell>
          <cell r="F64">
            <v>140692</v>
          </cell>
          <cell r="G64">
            <v>141909</v>
          </cell>
          <cell r="H64">
            <v>146277</v>
          </cell>
          <cell r="I64">
            <v>144506</v>
          </cell>
          <cell r="J64">
            <v>146581</v>
          </cell>
          <cell r="K64">
            <v>147143</v>
          </cell>
          <cell r="L64">
            <v>146702</v>
          </cell>
          <cell r="M64">
            <v>146011</v>
          </cell>
          <cell r="N64">
            <v>149012</v>
          </cell>
          <cell r="O64">
            <v>150001</v>
          </cell>
          <cell r="P64">
            <v>149344</v>
          </cell>
          <cell r="Q64">
            <v>150177</v>
          </cell>
          <cell r="R64">
            <v>148870</v>
          </cell>
          <cell r="S64">
            <v>147994</v>
          </cell>
          <cell r="T64">
            <v>151832</v>
          </cell>
          <cell r="U64">
            <v>148122</v>
          </cell>
          <cell r="V64">
            <v>148725</v>
          </cell>
          <cell r="W64">
            <v>147667</v>
          </cell>
          <cell r="X64">
            <v>152859</v>
          </cell>
          <cell r="Y64">
            <v>150150</v>
          </cell>
          <cell r="Z64">
            <v>149884</v>
          </cell>
          <cell r="AA64">
            <v>150265</v>
          </cell>
          <cell r="AB64">
            <v>150671</v>
          </cell>
          <cell r="AC64">
            <v>152681</v>
          </cell>
          <cell r="AD64">
            <v>153766</v>
          </cell>
          <cell r="AE64">
            <v>153506</v>
          </cell>
          <cell r="AF64">
            <v>159592</v>
          </cell>
          <cell r="AG64">
            <v>156071</v>
          </cell>
          <cell r="AH64">
            <v>153544</v>
          </cell>
          <cell r="AI64">
            <v>157102</v>
          </cell>
          <cell r="AJ64">
            <v>161760</v>
          </cell>
          <cell r="AK64">
            <v>162493</v>
          </cell>
          <cell r="AL64">
            <v>165072</v>
          </cell>
          <cell r="AM64">
            <v>166762</v>
          </cell>
          <cell r="AN64">
            <v>167081</v>
          </cell>
          <cell r="AO64">
            <v>165233</v>
          </cell>
          <cell r="AP64">
            <v>164179</v>
          </cell>
          <cell r="AQ64">
            <v>166495</v>
          </cell>
          <cell r="AR64">
            <v>178095</v>
          </cell>
          <cell r="AS64">
            <v>173518</v>
          </cell>
          <cell r="AT64">
            <v>179331</v>
          </cell>
          <cell r="AU64">
            <v>181399</v>
          </cell>
          <cell r="AV64">
            <v>185012</v>
          </cell>
          <cell r="AW64">
            <v>187076</v>
          </cell>
          <cell r="AX64">
            <v>191678</v>
          </cell>
          <cell r="AY64">
            <v>193424</v>
          </cell>
          <cell r="AZ64">
            <v>196487</v>
          </cell>
          <cell r="BA64">
            <v>200174</v>
          </cell>
          <cell r="BB64">
            <v>203061</v>
          </cell>
          <cell r="BC64">
            <v>207372</v>
          </cell>
          <cell r="BD64">
            <v>221408</v>
          </cell>
          <cell r="BE64">
            <v>219165</v>
          </cell>
          <cell r="BF64">
            <v>225806</v>
          </cell>
          <cell r="BG64">
            <v>231122</v>
          </cell>
          <cell r="BH64">
            <v>235923</v>
          </cell>
          <cell r="BI64">
            <v>245369</v>
          </cell>
          <cell r="BJ64">
            <v>249754</v>
          </cell>
          <cell r="BK64">
            <v>251738</v>
          </cell>
          <cell r="BL64">
            <v>256473</v>
          </cell>
          <cell r="BM64">
            <v>261135</v>
          </cell>
          <cell r="BN64">
            <v>265921</v>
          </cell>
          <cell r="BO64">
            <v>266788</v>
          </cell>
          <cell r="BP64">
            <v>282825</v>
          </cell>
          <cell r="BQ64">
            <v>277531</v>
          </cell>
          <cell r="BR64">
            <v>288038</v>
          </cell>
          <cell r="BS64">
            <v>294754</v>
          </cell>
          <cell r="BT64">
            <v>305506</v>
          </cell>
          <cell r="BU64">
            <v>305510</v>
          </cell>
          <cell r="BV64">
            <v>311806</v>
          </cell>
          <cell r="BW64">
            <v>315361</v>
          </cell>
          <cell r="BX64">
            <v>316357</v>
          </cell>
          <cell r="BY64">
            <v>318982</v>
          </cell>
          <cell r="BZ64">
            <v>323153</v>
          </cell>
          <cell r="CA64">
            <v>324697</v>
          </cell>
          <cell r="CB64">
            <v>346670</v>
          </cell>
        </row>
        <row r="65">
          <cell r="A65" t="str">
            <v>Самарская область</v>
          </cell>
          <cell r="B65">
            <v>568294</v>
          </cell>
          <cell r="C65">
            <v>568063</v>
          </cell>
          <cell r="D65">
            <v>572996</v>
          </cell>
          <cell r="E65">
            <v>570405</v>
          </cell>
          <cell r="F65">
            <v>569655</v>
          </cell>
          <cell r="G65">
            <v>573009</v>
          </cell>
          <cell r="H65">
            <v>582181</v>
          </cell>
          <cell r="I65">
            <v>579348</v>
          </cell>
          <cell r="J65">
            <v>589274</v>
          </cell>
          <cell r="K65">
            <v>598856</v>
          </cell>
          <cell r="L65">
            <v>595797</v>
          </cell>
          <cell r="M65">
            <v>589739</v>
          </cell>
          <cell r="N65">
            <v>597628</v>
          </cell>
          <cell r="O65">
            <v>604005</v>
          </cell>
          <cell r="P65">
            <v>604671</v>
          </cell>
          <cell r="Q65">
            <v>609217</v>
          </cell>
          <cell r="R65">
            <v>602942</v>
          </cell>
          <cell r="S65">
            <v>599148</v>
          </cell>
          <cell r="T65">
            <v>619649</v>
          </cell>
          <cell r="U65">
            <v>617042</v>
          </cell>
          <cell r="V65">
            <v>616378</v>
          </cell>
          <cell r="W65">
            <v>615593</v>
          </cell>
          <cell r="X65">
            <v>633228</v>
          </cell>
          <cell r="Y65">
            <v>629890</v>
          </cell>
          <cell r="Z65">
            <v>629696</v>
          </cell>
          <cell r="AA65">
            <v>629718</v>
          </cell>
          <cell r="AB65">
            <v>628304</v>
          </cell>
          <cell r="AC65">
            <v>631598</v>
          </cell>
          <cell r="AD65">
            <v>628861</v>
          </cell>
          <cell r="AE65">
            <v>632519</v>
          </cell>
          <cell r="AF65">
            <v>650608</v>
          </cell>
          <cell r="AG65">
            <v>648744</v>
          </cell>
          <cell r="AH65">
            <v>635398</v>
          </cell>
          <cell r="AI65">
            <v>631378</v>
          </cell>
          <cell r="AJ65">
            <v>637640</v>
          </cell>
          <cell r="AK65">
            <v>635811</v>
          </cell>
          <cell r="AL65">
            <v>627605</v>
          </cell>
          <cell r="AM65">
            <v>645994</v>
          </cell>
          <cell r="AN65">
            <v>647710</v>
          </cell>
          <cell r="AO65">
            <v>634139</v>
          </cell>
          <cell r="AP65">
            <v>638482</v>
          </cell>
          <cell r="AQ65">
            <v>642440</v>
          </cell>
          <cell r="AR65">
            <v>692916</v>
          </cell>
          <cell r="AS65">
            <v>670004</v>
          </cell>
          <cell r="AT65">
            <v>690710</v>
          </cell>
          <cell r="AU65">
            <v>701430</v>
          </cell>
          <cell r="AV65">
            <v>719771</v>
          </cell>
          <cell r="AW65">
            <v>726516</v>
          </cell>
          <cell r="AX65">
            <v>753003</v>
          </cell>
          <cell r="AY65">
            <v>764073</v>
          </cell>
          <cell r="AZ65">
            <v>780779</v>
          </cell>
          <cell r="BA65">
            <v>786571</v>
          </cell>
          <cell r="BB65">
            <v>793087</v>
          </cell>
          <cell r="BC65">
            <v>802383</v>
          </cell>
          <cell r="BD65">
            <v>851642</v>
          </cell>
          <cell r="BE65">
            <v>849257</v>
          </cell>
          <cell r="BF65">
            <v>870517</v>
          </cell>
          <cell r="BG65">
            <v>886422</v>
          </cell>
          <cell r="BH65">
            <v>909923</v>
          </cell>
          <cell r="BI65">
            <v>928374</v>
          </cell>
          <cell r="BJ65">
            <v>934625</v>
          </cell>
          <cell r="BK65">
            <v>942454</v>
          </cell>
          <cell r="BL65">
            <v>956602</v>
          </cell>
          <cell r="BM65">
            <v>970396</v>
          </cell>
          <cell r="BN65">
            <v>985129</v>
          </cell>
          <cell r="BO65">
            <v>994914</v>
          </cell>
          <cell r="BP65">
            <v>1066168</v>
          </cell>
          <cell r="BQ65">
            <v>1033305</v>
          </cell>
          <cell r="BR65">
            <v>1060255</v>
          </cell>
          <cell r="BS65">
            <v>1081832</v>
          </cell>
          <cell r="BT65">
            <v>1105923</v>
          </cell>
          <cell r="BU65">
            <v>1115406</v>
          </cell>
          <cell r="BV65">
            <v>1140262</v>
          </cell>
          <cell r="BW65">
            <v>1168130</v>
          </cell>
          <cell r="BX65">
            <v>1177065</v>
          </cell>
          <cell r="BY65">
            <v>1187197</v>
          </cell>
          <cell r="BZ65">
            <v>1204431</v>
          </cell>
          <cell r="CA65">
            <v>1208202</v>
          </cell>
          <cell r="CB65">
            <v>1267763</v>
          </cell>
        </row>
        <row r="66">
          <cell r="A66" t="str">
            <v>Саратовская область</v>
          </cell>
          <cell r="B66">
            <v>273636</v>
          </cell>
          <cell r="C66">
            <v>272348</v>
          </cell>
          <cell r="D66">
            <v>275644</v>
          </cell>
          <cell r="E66">
            <v>275949</v>
          </cell>
          <cell r="F66">
            <v>275851</v>
          </cell>
          <cell r="G66">
            <v>278548</v>
          </cell>
          <cell r="H66">
            <v>288159</v>
          </cell>
          <cell r="I66">
            <v>274953</v>
          </cell>
          <cell r="J66">
            <v>284285</v>
          </cell>
          <cell r="K66">
            <v>288210</v>
          </cell>
          <cell r="L66">
            <v>289955</v>
          </cell>
          <cell r="M66">
            <v>283558</v>
          </cell>
          <cell r="N66">
            <v>289342</v>
          </cell>
          <cell r="O66">
            <v>292340</v>
          </cell>
          <cell r="P66">
            <v>292042</v>
          </cell>
          <cell r="Q66">
            <v>293367</v>
          </cell>
          <cell r="R66">
            <v>290563</v>
          </cell>
          <cell r="S66">
            <v>289390</v>
          </cell>
          <cell r="T66">
            <v>301413</v>
          </cell>
          <cell r="U66">
            <v>292361</v>
          </cell>
          <cell r="V66">
            <v>292945</v>
          </cell>
          <cell r="W66">
            <v>291882</v>
          </cell>
          <cell r="X66">
            <v>302198</v>
          </cell>
          <cell r="Y66">
            <v>294962</v>
          </cell>
          <cell r="Z66">
            <v>296120</v>
          </cell>
          <cell r="AA66">
            <v>296287</v>
          </cell>
          <cell r="AB66">
            <v>297551</v>
          </cell>
          <cell r="AC66">
            <v>300426</v>
          </cell>
          <cell r="AD66">
            <v>300712</v>
          </cell>
          <cell r="AE66">
            <v>301402</v>
          </cell>
          <cell r="AF66">
            <v>315023</v>
          </cell>
          <cell r="AG66">
            <v>308104</v>
          </cell>
          <cell r="AH66">
            <v>304070</v>
          </cell>
          <cell r="AI66">
            <v>303644</v>
          </cell>
          <cell r="AJ66">
            <v>311873</v>
          </cell>
          <cell r="AK66">
            <v>311421</v>
          </cell>
          <cell r="AL66">
            <v>314952</v>
          </cell>
          <cell r="AM66">
            <v>319898</v>
          </cell>
          <cell r="AN66">
            <v>320365</v>
          </cell>
          <cell r="AO66">
            <v>318689</v>
          </cell>
          <cell r="AP66">
            <v>316181</v>
          </cell>
          <cell r="AQ66">
            <v>320515</v>
          </cell>
          <cell r="AR66">
            <v>345913</v>
          </cell>
          <cell r="AS66">
            <v>332829</v>
          </cell>
          <cell r="AT66">
            <v>344693</v>
          </cell>
          <cell r="AU66">
            <v>349770</v>
          </cell>
          <cell r="AV66">
            <v>355967</v>
          </cell>
          <cell r="AW66">
            <v>359749</v>
          </cell>
          <cell r="AX66">
            <v>368691</v>
          </cell>
          <cell r="AY66">
            <v>371872</v>
          </cell>
          <cell r="AZ66">
            <v>376566</v>
          </cell>
          <cell r="BA66">
            <v>381900</v>
          </cell>
          <cell r="BB66">
            <v>386025</v>
          </cell>
          <cell r="BC66">
            <v>394265</v>
          </cell>
          <cell r="BD66">
            <v>421554</v>
          </cell>
          <cell r="BE66">
            <v>415484</v>
          </cell>
          <cell r="BF66">
            <v>428039</v>
          </cell>
          <cell r="BG66">
            <v>438091</v>
          </cell>
          <cell r="BH66">
            <v>445168</v>
          </cell>
          <cell r="BI66">
            <v>458951</v>
          </cell>
          <cell r="BJ66">
            <v>465746</v>
          </cell>
          <cell r="BK66">
            <v>467729</v>
          </cell>
          <cell r="BL66">
            <v>474359</v>
          </cell>
          <cell r="BM66">
            <v>478783</v>
          </cell>
          <cell r="BN66">
            <v>484515</v>
          </cell>
          <cell r="BO66">
            <v>489217</v>
          </cell>
          <cell r="BP66">
            <v>528003</v>
          </cell>
          <cell r="BQ66">
            <v>523356</v>
          </cell>
          <cell r="BR66">
            <v>537720</v>
          </cell>
          <cell r="BS66">
            <v>546865</v>
          </cell>
          <cell r="BT66">
            <v>565461</v>
          </cell>
          <cell r="BU66">
            <v>564061</v>
          </cell>
          <cell r="BV66">
            <v>573104</v>
          </cell>
          <cell r="BW66">
            <v>582694</v>
          </cell>
          <cell r="BX66">
            <v>584539</v>
          </cell>
          <cell r="BY66">
            <v>590030</v>
          </cell>
          <cell r="BZ66">
            <v>595617</v>
          </cell>
          <cell r="CA66">
            <v>599183</v>
          </cell>
          <cell r="CB66">
            <v>635548</v>
          </cell>
        </row>
        <row r="67">
          <cell r="A67" t="str">
            <v>Ульяновская область</v>
          </cell>
          <cell r="B67">
            <v>133110</v>
          </cell>
          <cell r="C67">
            <v>132712</v>
          </cell>
          <cell r="D67">
            <v>133246</v>
          </cell>
          <cell r="E67">
            <v>133232</v>
          </cell>
          <cell r="F67">
            <v>133296</v>
          </cell>
          <cell r="G67">
            <v>134086</v>
          </cell>
          <cell r="H67">
            <v>138247</v>
          </cell>
          <cell r="I67">
            <v>135565</v>
          </cell>
          <cell r="J67">
            <v>137180</v>
          </cell>
          <cell r="K67">
            <v>138141</v>
          </cell>
          <cell r="L67">
            <v>137857</v>
          </cell>
          <cell r="M67">
            <v>136172</v>
          </cell>
          <cell r="N67">
            <v>138898</v>
          </cell>
          <cell r="O67">
            <v>139477</v>
          </cell>
          <cell r="P67">
            <v>138995</v>
          </cell>
          <cell r="Q67">
            <v>139720</v>
          </cell>
          <cell r="R67">
            <v>137839</v>
          </cell>
          <cell r="S67">
            <v>137692</v>
          </cell>
          <cell r="T67">
            <v>142429</v>
          </cell>
          <cell r="U67">
            <v>138037</v>
          </cell>
          <cell r="V67">
            <v>138716</v>
          </cell>
          <cell r="W67">
            <v>138229</v>
          </cell>
          <cell r="X67">
            <v>143797</v>
          </cell>
          <cell r="Y67">
            <v>140847</v>
          </cell>
          <cell r="Z67">
            <v>140895</v>
          </cell>
          <cell r="AA67">
            <v>141169</v>
          </cell>
          <cell r="AB67">
            <v>142111</v>
          </cell>
          <cell r="AC67">
            <v>144409</v>
          </cell>
          <cell r="AD67">
            <v>145550</v>
          </cell>
          <cell r="AE67">
            <v>145819</v>
          </cell>
          <cell r="AF67">
            <v>152899</v>
          </cell>
          <cell r="AG67">
            <v>150478</v>
          </cell>
          <cell r="AH67">
            <v>149010</v>
          </cell>
          <cell r="AI67">
            <v>152196</v>
          </cell>
          <cell r="AJ67">
            <v>157314</v>
          </cell>
          <cell r="AK67">
            <v>157209</v>
          </cell>
          <cell r="AL67">
            <v>159074</v>
          </cell>
          <cell r="AM67">
            <v>160942</v>
          </cell>
          <cell r="AN67">
            <v>161195</v>
          </cell>
          <cell r="AO67">
            <v>160997</v>
          </cell>
          <cell r="AP67">
            <v>160470</v>
          </cell>
          <cell r="AQ67">
            <v>162217</v>
          </cell>
          <cell r="AR67">
            <v>174396</v>
          </cell>
          <cell r="AS67">
            <v>169322</v>
          </cell>
          <cell r="AT67">
            <v>175018</v>
          </cell>
          <cell r="AU67">
            <v>177323</v>
          </cell>
          <cell r="AV67">
            <v>181189</v>
          </cell>
          <cell r="AW67">
            <v>182703</v>
          </cell>
          <cell r="AX67">
            <v>187825</v>
          </cell>
          <cell r="AY67">
            <v>190199</v>
          </cell>
          <cell r="AZ67">
            <v>192446</v>
          </cell>
          <cell r="BA67">
            <v>195024</v>
          </cell>
          <cell r="BB67">
            <v>197022</v>
          </cell>
          <cell r="BC67">
            <v>200731</v>
          </cell>
          <cell r="BD67">
            <v>214782</v>
          </cell>
          <cell r="BE67">
            <v>212421</v>
          </cell>
          <cell r="BF67">
            <v>220281</v>
          </cell>
          <cell r="BG67">
            <v>224812</v>
          </cell>
          <cell r="BH67">
            <v>228914</v>
          </cell>
          <cell r="BI67">
            <v>235410</v>
          </cell>
          <cell r="BJ67">
            <v>238835</v>
          </cell>
          <cell r="BK67">
            <v>239525</v>
          </cell>
          <cell r="BL67">
            <v>240982</v>
          </cell>
          <cell r="BM67">
            <v>243876</v>
          </cell>
          <cell r="BN67">
            <v>246017</v>
          </cell>
          <cell r="BO67">
            <v>247382</v>
          </cell>
          <cell r="BP67">
            <v>264851</v>
          </cell>
          <cell r="BQ67">
            <v>262690</v>
          </cell>
          <cell r="BR67">
            <v>271343</v>
          </cell>
          <cell r="BS67">
            <v>277940</v>
          </cell>
          <cell r="BT67">
            <v>287081</v>
          </cell>
          <cell r="BU67">
            <v>284936</v>
          </cell>
          <cell r="BV67">
            <v>289848</v>
          </cell>
          <cell r="BW67">
            <v>292318</v>
          </cell>
          <cell r="BX67">
            <v>293789</v>
          </cell>
          <cell r="BY67">
            <v>294481</v>
          </cell>
          <cell r="BZ67">
            <v>297063</v>
          </cell>
          <cell r="CA67">
            <v>298578</v>
          </cell>
          <cell r="CB67">
            <v>314604</v>
          </cell>
        </row>
        <row r="68">
          <cell r="A68" t="str">
            <v>УРАЛЬСКИЙ ФЕДЕРАЛЬНЫЙ ОКРУГ</v>
          </cell>
          <cell r="B68">
            <v>2053404</v>
          </cell>
          <cell r="C68">
            <v>2047987</v>
          </cell>
          <cell r="D68">
            <v>2067496</v>
          </cell>
          <cell r="E68">
            <v>2059022</v>
          </cell>
          <cell r="F68">
            <v>2050710</v>
          </cell>
          <cell r="G68">
            <v>2063570</v>
          </cell>
          <cell r="H68">
            <v>2126100</v>
          </cell>
          <cell r="I68">
            <v>2096890</v>
          </cell>
          <cell r="J68">
            <v>2134623</v>
          </cell>
          <cell r="K68">
            <v>2162461</v>
          </cell>
          <cell r="L68">
            <v>2188279</v>
          </cell>
          <cell r="M68">
            <v>2186905</v>
          </cell>
          <cell r="N68">
            <v>2238016</v>
          </cell>
          <cell r="O68">
            <v>2240322</v>
          </cell>
          <cell r="P68">
            <v>2241732</v>
          </cell>
          <cell r="Q68">
            <v>2242712</v>
          </cell>
          <cell r="R68">
            <v>2215387</v>
          </cell>
          <cell r="S68">
            <v>2193158</v>
          </cell>
          <cell r="T68">
            <v>2277888</v>
          </cell>
          <cell r="U68">
            <v>2240547</v>
          </cell>
          <cell r="V68">
            <v>2241693</v>
          </cell>
          <cell r="W68">
            <v>2245212</v>
          </cell>
          <cell r="X68">
            <v>2273908</v>
          </cell>
          <cell r="Y68">
            <v>2247829</v>
          </cell>
          <cell r="Z68">
            <v>2247938</v>
          </cell>
          <cell r="AA68">
            <v>2263652</v>
          </cell>
          <cell r="AB68">
            <v>2246070</v>
          </cell>
          <cell r="AC68">
            <v>2244864</v>
          </cell>
          <cell r="AD68">
            <v>2247623</v>
          </cell>
          <cell r="AE68">
            <v>2249585</v>
          </cell>
          <cell r="AF68">
            <v>2353215</v>
          </cell>
          <cell r="AG68">
            <v>2319181</v>
          </cell>
          <cell r="AH68">
            <v>2315900</v>
          </cell>
          <cell r="AI68">
            <v>2312647</v>
          </cell>
          <cell r="AJ68">
            <v>2336785</v>
          </cell>
          <cell r="AK68">
            <v>2321266</v>
          </cell>
          <cell r="AL68">
            <v>2300230</v>
          </cell>
          <cell r="AM68">
            <v>2367056</v>
          </cell>
          <cell r="AN68">
            <v>2359369</v>
          </cell>
          <cell r="AO68">
            <v>2329435</v>
          </cell>
          <cell r="AP68">
            <v>2338012</v>
          </cell>
          <cell r="AQ68">
            <v>2376500</v>
          </cell>
          <cell r="AR68">
            <v>2576384</v>
          </cell>
          <cell r="AS68">
            <v>2507411</v>
          </cell>
          <cell r="AT68">
            <v>2592981</v>
          </cell>
          <cell r="AU68">
            <v>2612944</v>
          </cell>
          <cell r="AV68">
            <v>2663668</v>
          </cell>
          <cell r="AW68">
            <v>2702393</v>
          </cell>
          <cell r="AX68">
            <v>2797509</v>
          </cell>
          <cell r="AY68">
            <v>2841790</v>
          </cell>
          <cell r="AZ68">
            <v>2853321</v>
          </cell>
          <cell r="BA68">
            <v>2889821</v>
          </cell>
          <cell r="BB68">
            <v>2903509</v>
          </cell>
          <cell r="BC68">
            <v>2935824</v>
          </cell>
          <cell r="BD68">
            <v>3091688</v>
          </cell>
          <cell r="BE68">
            <v>3034850</v>
          </cell>
          <cell r="BF68">
            <v>3157807</v>
          </cell>
          <cell r="BG68">
            <v>3208313</v>
          </cell>
          <cell r="BH68">
            <v>3255478</v>
          </cell>
          <cell r="BI68">
            <v>3334504</v>
          </cell>
          <cell r="BJ68">
            <v>3370228</v>
          </cell>
          <cell r="BK68">
            <v>3391590</v>
          </cell>
          <cell r="BL68">
            <v>3416968</v>
          </cell>
          <cell r="BM68">
            <v>3449417</v>
          </cell>
          <cell r="BN68">
            <v>3494816</v>
          </cell>
          <cell r="BO68">
            <v>3516870</v>
          </cell>
          <cell r="BP68">
            <v>3738384</v>
          </cell>
          <cell r="BQ68">
            <v>3693999</v>
          </cell>
          <cell r="BR68">
            <v>3777647</v>
          </cell>
          <cell r="BS68">
            <v>3823738</v>
          </cell>
          <cell r="BT68">
            <v>3938229</v>
          </cell>
          <cell r="BU68">
            <v>3956239</v>
          </cell>
          <cell r="BV68">
            <v>4024687</v>
          </cell>
          <cell r="BW68">
            <v>4090526</v>
          </cell>
          <cell r="BX68">
            <v>4092893</v>
          </cell>
          <cell r="BY68">
            <v>4107020</v>
          </cell>
          <cell r="BZ68">
            <v>4136660</v>
          </cell>
          <cell r="CA68">
            <v>4132093</v>
          </cell>
          <cell r="CB68">
            <v>4362076</v>
          </cell>
        </row>
        <row r="69">
          <cell r="A69" t="str">
            <v>Курганская область</v>
          </cell>
          <cell r="B69">
            <v>59899</v>
          </cell>
          <cell r="C69">
            <v>59731</v>
          </cell>
          <cell r="D69">
            <v>60891</v>
          </cell>
          <cell r="E69">
            <v>60358</v>
          </cell>
          <cell r="F69">
            <v>60260</v>
          </cell>
          <cell r="G69">
            <v>60783</v>
          </cell>
          <cell r="H69">
            <v>62856</v>
          </cell>
          <cell r="I69">
            <v>62245</v>
          </cell>
          <cell r="J69">
            <v>62751</v>
          </cell>
          <cell r="K69">
            <v>62894</v>
          </cell>
          <cell r="L69">
            <v>63589</v>
          </cell>
          <cell r="M69">
            <v>63083</v>
          </cell>
          <cell r="N69">
            <v>65223</v>
          </cell>
          <cell r="O69">
            <v>64832</v>
          </cell>
          <cell r="P69">
            <v>64514</v>
          </cell>
          <cell r="Q69">
            <v>64745</v>
          </cell>
          <cell r="R69">
            <v>63651</v>
          </cell>
          <cell r="S69">
            <v>63597</v>
          </cell>
          <cell r="T69">
            <v>65793</v>
          </cell>
          <cell r="U69">
            <v>64056</v>
          </cell>
          <cell r="V69">
            <v>64334</v>
          </cell>
          <cell r="W69">
            <v>64192</v>
          </cell>
          <cell r="X69">
            <v>66139</v>
          </cell>
          <cell r="Y69">
            <v>65307</v>
          </cell>
          <cell r="Z69">
            <v>65358</v>
          </cell>
          <cell r="AA69">
            <v>65027</v>
          </cell>
          <cell r="AB69">
            <v>64531</v>
          </cell>
          <cell r="AC69">
            <v>65369</v>
          </cell>
          <cell r="AD69">
            <v>65601</v>
          </cell>
          <cell r="AE69">
            <v>65991</v>
          </cell>
          <cell r="AF69">
            <v>68261</v>
          </cell>
          <cell r="AG69">
            <v>67051</v>
          </cell>
          <cell r="AH69">
            <v>65852</v>
          </cell>
          <cell r="AI69">
            <v>66463</v>
          </cell>
          <cell r="AJ69">
            <v>68683</v>
          </cell>
          <cell r="AK69">
            <v>69298</v>
          </cell>
          <cell r="AL69">
            <v>70638</v>
          </cell>
          <cell r="AM69">
            <v>71447</v>
          </cell>
          <cell r="AN69">
            <v>71379</v>
          </cell>
          <cell r="AO69">
            <v>71060</v>
          </cell>
          <cell r="AP69">
            <v>71108</v>
          </cell>
          <cell r="AQ69">
            <v>72535</v>
          </cell>
          <cell r="AR69">
            <v>79885</v>
          </cell>
          <cell r="AS69">
            <v>76431</v>
          </cell>
          <cell r="AT69">
            <v>78466</v>
          </cell>
          <cell r="AU69">
            <v>79486</v>
          </cell>
          <cell r="AV69">
            <v>80978</v>
          </cell>
          <cell r="AW69">
            <v>82364</v>
          </cell>
          <cell r="AX69">
            <v>84926</v>
          </cell>
          <cell r="AY69">
            <v>85405</v>
          </cell>
          <cell r="AZ69">
            <v>85895</v>
          </cell>
          <cell r="BA69">
            <v>86715</v>
          </cell>
          <cell r="BB69">
            <v>87655</v>
          </cell>
          <cell r="BC69">
            <v>90112</v>
          </cell>
          <cell r="BD69">
            <v>96316</v>
          </cell>
          <cell r="BE69">
            <v>95361</v>
          </cell>
          <cell r="BF69">
            <v>98379</v>
          </cell>
          <cell r="BG69">
            <v>100540</v>
          </cell>
          <cell r="BH69">
            <v>102391</v>
          </cell>
          <cell r="BI69">
            <v>106499</v>
          </cell>
          <cell r="BJ69">
            <v>108918</v>
          </cell>
          <cell r="BK69">
            <v>109270</v>
          </cell>
          <cell r="BL69">
            <v>110761</v>
          </cell>
          <cell r="BM69">
            <v>111922</v>
          </cell>
          <cell r="BN69">
            <v>113410</v>
          </cell>
          <cell r="BO69">
            <v>115192</v>
          </cell>
          <cell r="BP69">
            <v>124498</v>
          </cell>
          <cell r="BQ69">
            <v>123275</v>
          </cell>
          <cell r="BR69">
            <v>127306</v>
          </cell>
          <cell r="BS69">
            <v>129538</v>
          </cell>
          <cell r="BT69">
            <v>135010</v>
          </cell>
          <cell r="BU69">
            <v>135690</v>
          </cell>
          <cell r="BV69">
            <v>139149</v>
          </cell>
          <cell r="BW69">
            <v>141627</v>
          </cell>
          <cell r="BX69">
            <v>142020</v>
          </cell>
          <cell r="BY69">
            <v>142906</v>
          </cell>
          <cell r="BZ69">
            <v>145350</v>
          </cell>
          <cell r="CA69">
            <v>145737</v>
          </cell>
          <cell r="CB69">
            <v>155764</v>
          </cell>
        </row>
        <row r="70">
          <cell r="A70" t="str">
            <v>Свердловская область</v>
          </cell>
          <cell r="B70">
            <v>730452</v>
          </cell>
          <cell r="C70">
            <v>729948</v>
          </cell>
          <cell r="D70">
            <v>737740</v>
          </cell>
          <cell r="E70">
            <v>739816</v>
          </cell>
          <cell r="F70">
            <v>737184</v>
          </cell>
          <cell r="G70">
            <v>741196</v>
          </cell>
          <cell r="H70">
            <v>767128</v>
          </cell>
          <cell r="I70">
            <v>752276</v>
          </cell>
          <cell r="J70">
            <v>763791</v>
          </cell>
          <cell r="K70">
            <v>765995</v>
          </cell>
          <cell r="L70">
            <v>774136</v>
          </cell>
          <cell r="M70">
            <v>766481</v>
          </cell>
          <cell r="N70">
            <v>781938</v>
          </cell>
          <cell r="O70">
            <v>786100</v>
          </cell>
          <cell r="P70">
            <v>785509</v>
          </cell>
          <cell r="Q70">
            <v>791327</v>
          </cell>
          <cell r="R70">
            <v>784745</v>
          </cell>
          <cell r="S70">
            <v>778708</v>
          </cell>
          <cell r="T70">
            <v>807266</v>
          </cell>
          <cell r="U70">
            <v>793438</v>
          </cell>
          <cell r="V70">
            <v>798868</v>
          </cell>
          <cell r="W70">
            <v>798382</v>
          </cell>
          <cell r="X70">
            <v>788309</v>
          </cell>
          <cell r="Y70">
            <v>782969</v>
          </cell>
          <cell r="Z70">
            <v>783149</v>
          </cell>
          <cell r="AA70">
            <v>787153</v>
          </cell>
          <cell r="AB70">
            <v>786732</v>
          </cell>
          <cell r="AC70">
            <v>793276</v>
          </cell>
          <cell r="AD70">
            <v>794773</v>
          </cell>
          <cell r="AE70">
            <v>799922</v>
          </cell>
          <cell r="AF70">
            <v>833411</v>
          </cell>
          <cell r="AG70">
            <v>817600</v>
          </cell>
          <cell r="AH70">
            <v>814154</v>
          </cell>
          <cell r="AI70">
            <v>808927</v>
          </cell>
          <cell r="AJ70">
            <v>830614</v>
          </cell>
          <cell r="AK70">
            <v>829261</v>
          </cell>
          <cell r="AL70">
            <v>828200</v>
          </cell>
          <cell r="AM70">
            <v>841737</v>
          </cell>
          <cell r="AN70">
            <v>841637</v>
          </cell>
          <cell r="AO70">
            <v>834835</v>
          </cell>
          <cell r="AP70">
            <v>833328</v>
          </cell>
          <cell r="AQ70">
            <v>840532</v>
          </cell>
          <cell r="AR70">
            <v>906512</v>
          </cell>
          <cell r="AS70">
            <v>881141</v>
          </cell>
          <cell r="AT70">
            <v>905132</v>
          </cell>
          <cell r="AU70">
            <v>918873</v>
          </cell>
          <cell r="AV70">
            <v>934726</v>
          </cell>
          <cell r="AW70">
            <v>940680</v>
          </cell>
          <cell r="AX70">
            <v>967773</v>
          </cell>
          <cell r="AY70">
            <v>982129</v>
          </cell>
          <cell r="AZ70">
            <v>997420</v>
          </cell>
          <cell r="BA70">
            <v>1008989</v>
          </cell>
          <cell r="BB70">
            <v>1025391</v>
          </cell>
          <cell r="BC70">
            <v>1048983</v>
          </cell>
          <cell r="BD70">
            <v>1107334</v>
          </cell>
          <cell r="BE70">
            <v>1073033</v>
          </cell>
          <cell r="BF70">
            <v>1128430</v>
          </cell>
          <cell r="BG70">
            <v>1146790</v>
          </cell>
          <cell r="BH70">
            <v>1166104</v>
          </cell>
          <cell r="BI70">
            <v>1188039</v>
          </cell>
          <cell r="BJ70">
            <v>1207681</v>
          </cell>
          <cell r="BK70">
            <v>1216384</v>
          </cell>
          <cell r="BL70">
            <v>1230774</v>
          </cell>
          <cell r="BM70">
            <v>1246695</v>
          </cell>
          <cell r="BN70">
            <v>1263783</v>
          </cell>
          <cell r="BO70">
            <v>1271980</v>
          </cell>
          <cell r="BP70">
            <v>1355929</v>
          </cell>
          <cell r="BQ70">
            <v>1348611</v>
          </cell>
          <cell r="BR70">
            <v>1384218</v>
          </cell>
          <cell r="BS70">
            <v>1400186</v>
          </cell>
          <cell r="BT70">
            <v>1443233</v>
          </cell>
          <cell r="BU70">
            <v>1449224</v>
          </cell>
          <cell r="BV70">
            <v>1472967</v>
          </cell>
          <cell r="BW70">
            <v>1495424</v>
          </cell>
          <cell r="BX70">
            <v>1500047</v>
          </cell>
          <cell r="BY70">
            <v>1506044</v>
          </cell>
          <cell r="BZ70">
            <v>1518268</v>
          </cell>
          <cell r="CA70">
            <v>1522977</v>
          </cell>
          <cell r="CB70">
            <v>1599459</v>
          </cell>
        </row>
        <row r="71">
          <cell r="A71" t="str">
            <v>Тюменская область</v>
          </cell>
          <cell r="B71">
            <v>819618</v>
          </cell>
          <cell r="C71">
            <v>814906</v>
          </cell>
          <cell r="D71">
            <v>822036</v>
          </cell>
          <cell r="E71">
            <v>810569</v>
          </cell>
          <cell r="F71">
            <v>806349</v>
          </cell>
          <cell r="G71">
            <v>810482</v>
          </cell>
          <cell r="H71">
            <v>836063</v>
          </cell>
          <cell r="I71">
            <v>823516</v>
          </cell>
          <cell r="J71">
            <v>842040</v>
          </cell>
          <cell r="K71">
            <v>868194</v>
          </cell>
          <cell r="L71">
            <v>882448</v>
          </cell>
          <cell r="M71">
            <v>894603</v>
          </cell>
          <cell r="N71">
            <v>907563</v>
          </cell>
          <cell r="O71">
            <v>913679</v>
          </cell>
          <cell r="P71">
            <v>906481</v>
          </cell>
          <cell r="Q71">
            <v>912564</v>
          </cell>
          <cell r="R71">
            <v>897930</v>
          </cell>
          <cell r="S71">
            <v>882284</v>
          </cell>
          <cell r="T71">
            <v>917818</v>
          </cell>
          <cell r="U71">
            <v>902118</v>
          </cell>
          <cell r="V71">
            <v>900131</v>
          </cell>
          <cell r="W71">
            <v>895470</v>
          </cell>
          <cell r="X71">
            <v>917276</v>
          </cell>
          <cell r="Y71">
            <v>905919</v>
          </cell>
          <cell r="Z71">
            <v>908192</v>
          </cell>
          <cell r="AA71">
            <v>910743</v>
          </cell>
          <cell r="AB71">
            <v>887250</v>
          </cell>
          <cell r="AC71">
            <v>878389</v>
          </cell>
          <cell r="AD71">
            <v>874067</v>
          </cell>
          <cell r="AE71">
            <v>880203</v>
          </cell>
          <cell r="AF71">
            <v>915761</v>
          </cell>
          <cell r="AG71">
            <v>903242</v>
          </cell>
          <cell r="AH71">
            <v>913238</v>
          </cell>
          <cell r="AI71">
            <v>916126</v>
          </cell>
          <cell r="AJ71">
            <v>912949</v>
          </cell>
          <cell r="AK71">
            <v>899527</v>
          </cell>
          <cell r="AL71">
            <v>885430</v>
          </cell>
          <cell r="AM71">
            <v>923527</v>
          </cell>
          <cell r="AN71">
            <v>913953</v>
          </cell>
          <cell r="AO71">
            <v>895187</v>
          </cell>
          <cell r="AP71">
            <v>908141</v>
          </cell>
          <cell r="AQ71">
            <v>918673</v>
          </cell>
          <cell r="AR71">
            <v>1005370</v>
          </cell>
          <cell r="AS71">
            <v>974652</v>
          </cell>
          <cell r="AT71">
            <v>1022380</v>
          </cell>
          <cell r="AU71">
            <v>1033877</v>
          </cell>
          <cell r="AV71">
            <v>1059365</v>
          </cell>
          <cell r="AW71">
            <v>1081757</v>
          </cell>
          <cell r="AX71">
            <v>1128696</v>
          </cell>
          <cell r="AY71">
            <v>1156266</v>
          </cell>
          <cell r="AZ71">
            <v>1157169</v>
          </cell>
          <cell r="BA71">
            <v>1160861</v>
          </cell>
          <cell r="BB71">
            <v>1154203</v>
          </cell>
          <cell r="BC71">
            <v>1156596</v>
          </cell>
          <cell r="BD71">
            <v>1216073</v>
          </cell>
          <cell r="BE71">
            <v>1197587</v>
          </cell>
          <cell r="BF71">
            <v>1238102</v>
          </cell>
          <cell r="BG71">
            <v>1255180</v>
          </cell>
          <cell r="BH71">
            <v>1265848</v>
          </cell>
          <cell r="BI71">
            <v>1301364</v>
          </cell>
          <cell r="BJ71">
            <v>1301849</v>
          </cell>
          <cell r="BK71">
            <v>1299420</v>
          </cell>
          <cell r="BL71">
            <v>1305492</v>
          </cell>
          <cell r="BM71">
            <v>1317718</v>
          </cell>
          <cell r="BN71">
            <v>1332876</v>
          </cell>
          <cell r="BO71">
            <v>1343066</v>
          </cell>
          <cell r="BP71">
            <v>1429569</v>
          </cell>
          <cell r="BQ71">
            <v>1408484</v>
          </cell>
          <cell r="BR71">
            <v>1429073</v>
          </cell>
          <cell r="BS71">
            <v>1443085</v>
          </cell>
          <cell r="BT71">
            <v>1480763</v>
          </cell>
          <cell r="BU71">
            <v>1490950</v>
          </cell>
          <cell r="BV71">
            <v>1513282</v>
          </cell>
          <cell r="BW71">
            <v>1540728</v>
          </cell>
          <cell r="BX71">
            <v>1537930</v>
          </cell>
          <cell r="BY71">
            <v>1536407</v>
          </cell>
          <cell r="BZ71">
            <v>1539802</v>
          </cell>
          <cell r="CA71">
            <v>1527838</v>
          </cell>
          <cell r="CB71">
            <v>1623585</v>
          </cell>
        </row>
        <row r="72">
          <cell r="A72" t="str">
            <v>в том числе Ханты-Мансийский автономный округ - Югра</v>
          </cell>
          <cell r="B72">
            <v>461965</v>
          </cell>
          <cell r="C72">
            <v>463017</v>
          </cell>
          <cell r="D72">
            <v>469185</v>
          </cell>
          <cell r="E72">
            <v>460300</v>
          </cell>
          <cell r="F72">
            <v>459069</v>
          </cell>
          <cell r="G72">
            <v>460131</v>
          </cell>
          <cell r="H72">
            <v>468336</v>
          </cell>
          <cell r="I72">
            <v>467452</v>
          </cell>
          <cell r="J72">
            <v>478381</v>
          </cell>
          <cell r="K72">
            <v>503117</v>
          </cell>
          <cell r="L72">
            <v>505367</v>
          </cell>
          <cell r="M72">
            <v>507567</v>
          </cell>
          <cell r="N72">
            <v>511872</v>
          </cell>
          <cell r="O72">
            <v>520167</v>
          </cell>
          <cell r="P72">
            <v>517792</v>
          </cell>
          <cell r="Q72">
            <v>524311</v>
          </cell>
          <cell r="R72">
            <v>516581</v>
          </cell>
          <cell r="S72">
            <v>504109</v>
          </cell>
          <cell r="T72">
            <v>516721</v>
          </cell>
          <cell r="U72">
            <v>515516</v>
          </cell>
          <cell r="V72">
            <v>510202</v>
          </cell>
          <cell r="W72">
            <v>509973</v>
          </cell>
          <cell r="X72">
            <v>517435</v>
          </cell>
          <cell r="Y72">
            <v>509407</v>
          </cell>
          <cell r="Z72">
            <v>511619</v>
          </cell>
          <cell r="AA72">
            <v>514816</v>
          </cell>
          <cell r="AB72">
            <v>494650</v>
          </cell>
          <cell r="AC72">
            <v>488895</v>
          </cell>
          <cell r="AD72">
            <v>483485</v>
          </cell>
          <cell r="AE72">
            <v>490092</v>
          </cell>
          <cell r="AF72">
            <v>503809</v>
          </cell>
          <cell r="AG72">
            <v>504535</v>
          </cell>
          <cell r="AH72">
            <v>517243</v>
          </cell>
          <cell r="AI72">
            <v>521491</v>
          </cell>
          <cell r="AJ72">
            <v>503777</v>
          </cell>
          <cell r="AK72">
            <v>486491</v>
          </cell>
          <cell r="AL72">
            <v>463271</v>
          </cell>
          <cell r="AM72">
            <v>494349</v>
          </cell>
          <cell r="AN72">
            <v>486623</v>
          </cell>
          <cell r="AO72">
            <v>474595</v>
          </cell>
          <cell r="AP72">
            <v>489292</v>
          </cell>
          <cell r="AQ72">
            <v>491482</v>
          </cell>
          <cell r="AR72">
            <v>540778</v>
          </cell>
          <cell r="AS72">
            <v>527607</v>
          </cell>
          <cell r="AT72">
            <v>554103</v>
          </cell>
          <cell r="AU72">
            <v>559136</v>
          </cell>
          <cell r="AV72">
            <v>574544</v>
          </cell>
          <cell r="AW72">
            <v>581832</v>
          </cell>
          <cell r="AX72">
            <v>611664</v>
          </cell>
          <cell r="AY72">
            <v>627581</v>
          </cell>
          <cell r="AZ72">
            <v>637879</v>
          </cell>
          <cell r="BA72">
            <v>641392</v>
          </cell>
          <cell r="BB72">
            <v>636378</v>
          </cell>
          <cell r="BC72">
            <v>627867</v>
          </cell>
          <cell r="BD72">
            <v>656367</v>
          </cell>
          <cell r="BE72">
            <v>647818</v>
          </cell>
          <cell r="BF72">
            <v>676310</v>
          </cell>
          <cell r="BG72">
            <v>681174</v>
          </cell>
          <cell r="BH72">
            <v>682188</v>
          </cell>
          <cell r="BI72">
            <v>690556</v>
          </cell>
          <cell r="BJ72">
            <v>681002</v>
          </cell>
          <cell r="BK72">
            <v>679679</v>
          </cell>
          <cell r="BL72">
            <v>682809</v>
          </cell>
          <cell r="BM72">
            <v>697281</v>
          </cell>
          <cell r="BN72">
            <v>708292</v>
          </cell>
          <cell r="BO72">
            <v>723131</v>
          </cell>
          <cell r="BP72">
            <v>748687</v>
          </cell>
          <cell r="BQ72">
            <v>757421</v>
          </cell>
          <cell r="BR72">
            <v>751062</v>
          </cell>
          <cell r="BS72">
            <v>752085</v>
          </cell>
          <cell r="BT72">
            <v>769718</v>
          </cell>
          <cell r="BU72">
            <v>767729</v>
          </cell>
          <cell r="BV72">
            <v>779019</v>
          </cell>
          <cell r="BW72">
            <v>799026</v>
          </cell>
          <cell r="BX72">
            <v>793152</v>
          </cell>
          <cell r="BY72">
            <v>794036</v>
          </cell>
          <cell r="BZ72">
            <v>793390</v>
          </cell>
          <cell r="CA72">
            <v>785276</v>
          </cell>
          <cell r="CB72">
            <v>827749</v>
          </cell>
        </row>
        <row r="73">
          <cell r="A73" t="str">
            <v>в том числе Ямало-Ненецкий автономный округ</v>
          </cell>
          <cell r="B73">
            <v>124462</v>
          </cell>
          <cell r="C73">
            <v>119480</v>
          </cell>
          <cell r="D73">
            <v>118251</v>
          </cell>
          <cell r="E73">
            <v>115838</v>
          </cell>
          <cell r="F73">
            <v>113570</v>
          </cell>
          <cell r="G73">
            <v>115096</v>
          </cell>
          <cell r="H73">
            <v>123175</v>
          </cell>
          <cell r="I73">
            <v>118157</v>
          </cell>
          <cell r="J73">
            <v>123383</v>
          </cell>
          <cell r="K73">
            <v>123169</v>
          </cell>
          <cell r="L73">
            <v>131418</v>
          </cell>
          <cell r="M73">
            <v>142227</v>
          </cell>
          <cell r="N73">
            <v>145882</v>
          </cell>
          <cell r="O73">
            <v>142993</v>
          </cell>
          <cell r="P73">
            <v>138326</v>
          </cell>
          <cell r="Q73">
            <v>136631</v>
          </cell>
          <cell r="R73">
            <v>132939</v>
          </cell>
          <cell r="S73">
            <v>131845</v>
          </cell>
          <cell r="T73">
            <v>143975</v>
          </cell>
          <cell r="U73">
            <v>137764</v>
          </cell>
          <cell r="V73">
            <v>142386</v>
          </cell>
          <cell r="W73">
            <v>139486</v>
          </cell>
          <cell r="X73">
            <v>148627</v>
          </cell>
          <cell r="Y73">
            <v>149812</v>
          </cell>
          <cell r="Z73">
            <v>151134</v>
          </cell>
          <cell r="AA73">
            <v>148121</v>
          </cell>
          <cell r="AB73">
            <v>143093</v>
          </cell>
          <cell r="AC73">
            <v>140702</v>
          </cell>
          <cell r="AD73">
            <v>140098</v>
          </cell>
          <cell r="AE73">
            <v>138587</v>
          </cell>
          <cell r="AF73">
            <v>148397</v>
          </cell>
          <cell r="AG73">
            <v>140792</v>
          </cell>
          <cell r="AH73">
            <v>141645</v>
          </cell>
          <cell r="AI73">
            <v>138900</v>
          </cell>
          <cell r="AJ73">
            <v>147090</v>
          </cell>
          <cell r="AK73">
            <v>152021</v>
          </cell>
          <cell r="AL73">
            <v>160080</v>
          </cell>
          <cell r="AM73">
            <v>162243</v>
          </cell>
          <cell r="AN73">
            <v>158325</v>
          </cell>
          <cell r="AO73">
            <v>156395</v>
          </cell>
          <cell r="AP73">
            <v>155661</v>
          </cell>
          <cell r="AQ73">
            <v>160358</v>
          </cell>
          <cell r="AR73">
            <v>176992</v>
          </cell>
          <cell r="AS73">
            <v>169604</v>
          </cell>
          <cell r="AT73">
            <v>181130</v>
          </cell>
          <cell r="AU73">
            <v>183178</v>
          </cell>
          <cell r="AV73">
            <v>189695</v>
          </cell>
          <cell r="AW73">
            <v>199800</v>
          </cell>
          <cell r="AX73">
            <v>207439</v>
          </cell>
          <cell r="AY73">
            <v>205521</v>
          </cell>
          <cell r="AZ73">
            <v>199618</v>
          </cell>
          <cell r="BA73">
            <v>195220</v>
          </cell>
          <cell r="BB73">
            <v>190813</v>
          </cell>
          <cell r="BC73">
            <v>190495</v>
          </cell>
          <cell r="BD73">
            <v>202335</v>
          </cell>
          <cell r="BE73">
            <v>195361</v>
          </cell>
          <cell r="BF73">
            <v>193124</v>
          </cell>
          <cell r="BG73">
            <v>199642</v>
          </cell>
          <cell r="BH73">
            <v>203616</v>
          </cell>
          <cell r="BI73">
            <v>216103</v>
          </cell>
          <cell r="BJ73">
            <v>222573</v>
          </cell>
          <cell r="BK73">
            <v>217751</v>
          </cell>
          <cell r="BL73">
            <v>216701</v>
          </cell>
          <cell r="BM73">
            <v>213328</v>
          </cell>
          <cell r="BN73">
            <v>213059</v>
          </cell>
          <cell r="BO73">
            <v>211370</v>
          </cell>
          <cell r="BP73">
            <v>227193</v>
          </cell>
          <cell r="BQ73">
            <v>211617</v>
          </cell>
          <cell r="BR73">
            <v>222051</v>
          </cell>
          <cell r="BS73">
            <v>224863</v>
          </cell>
          <cell r="BT73">
            <v>235204</v>
          </cell>
          <cell r="BU73">
            <v>244477</v>
          </cell>
          <cell r="BV73">
            <v>249074</v>
          </cell>
          <cell r="BW73">
            <v>247790</v>
          </cell>
          <cell r="BX73">
            <v>245615</v>
          </cell>
          <cell r="BY73">
            <v>240387</v>
          </cell>
          <cell r="BZ73">
            <v>239937</v>
          </cell>
          <cell r="CA73">
            <v>238934</v>
          </cell>
          <cell r="CB73">
            <v>257715</v>
          </cell>
        </row>
        <row r="74">
          <cell r="A74" t="str">
            <v>Тюменская область без данных по Ханты-Мансийскому автономному округу - Югре и Ямало-Ненецкому автономному округу</v>
          </cell>
          <cell r="B74">
            <v>233192</v>
          </cell>
          <cell r="C74">
            <v>232409</v>
          </cell>
          <cell r="D74">
            <v>234599</v>
          </cell>
          <cell r="E74">
            <v>234431</v>
          </cell>
          <cell r="F74">
            <v>233710</v>
          </cell>
          <cell r="G74">
            <v>235255</v>
          </cell>
          <cell r="H74">
            <v>244552</v>
          </cell>
          <cell r="I74">
            <v>237907</v>
          </cell>
          <cell r="J74">
            <v>240276</v>
          </cell>
          <cell r="K74">
            <v>241908</v>
          </cell>
          <cell r="L74">
            <v>245663</v>
          </cell>
          <cell r="M74">
            <v>244809</v>
          </cell>
          <cell r="N74">
            <v>249809</v>
          </cell>
          <cell r="O74">
            <v>250520</v>
          </cell>
          <cell r="P74">
            <v>250364</v>
          </cell>
          <cell r="Q74">
            <v>251622</v>
          </cell>
          <cell r="R74">
            <v>248411</v>
          </cell>
          <cell r="S74">
            <v>246330</v>
          </cell>
          <cell r="T74">
            <v>257122</v>
          </cell>
          <cell r="U74">
            <v>248838</v>
          </cell>
          <cell r="V74">
            <v>247544</v>
          </cell>
          <cell r="W74">
            <v>246011</v>
          </cell>
          <cell r="X74">
            <v>251214</v>
          </cell>
          <cell r="Y74">
            <v>246700</v>
          </cell>
          <cell r="Z74">
            <v>245439</v>
          </cell>
          <cell r="AA74">
            <v>247805</v>
          </cell>
          <cell r="AB74">
            <v>249507</v>
          </cell>
          <cell r="AC74">
            <v>248792</v>
          </cell>
          <cell r="AD74">
            <v>250483</v>
          </cell>
          <cell r="AE74">
            <v>251525</v>
          </cell>
          <cell r="AF74">
            <v>263555</v>
          </cell>
          <cell r="AG74">
            <v>257914</v>
          </cell>
          <cell r="AH74">
            <v>254350</v>
          </cell>
          <cell r="AI74">
            <v>255736</v>
          </cell>
          <cell r="AJ74">
            <v>262082</v>
          </cell>
          <cell r="AK74">
            <v>261015</v>
          </cell>
          <cell r="AL74">
            <v>262079</v>
          </cell>
          <cell r="AM74">
            <v>266935</v>
          </cell>
          <cell r="AN74">
            <v>269005</v>
          </cell>
          <cell r="AO74">
            <v>264198</v>
          </cell>
          <cell r="AP74">
            <v>263187</v>
          </cell>
          <cell r="AQ74">
            <v>266833</v>
          </cell>
          <cell r="AR74">
            <v>287600</v>
          </cell>
          <cell r="AS74">
            <v>277440</v>
          </cell>
          <cell r="AT74">
            <v>287147</v>
          </cell>
          <cell r="AU74">
            <v>291564</v>
          </cell>
          <cell r="AV74">
            <v>295126</v>
          </cell>
          <cell r="AW74">
            <v>300125</v>
          </cell>
          <cell r="AX74">
            <v>309593</v>
          </cell>
          <cell r="AY74">
            <v>323165</v>
          </cell>
          <cell r="AZ74">
            <v>319672</v>
          </cell>
          <cell r="BA74">
            <v>324250</v>
          </cell>
          <cell r="BB74">
            <v>327013</v>
          </cell>
          <cell r="BC74">
            <v>338234</v>
          </cell>
          <cell r="BD74">
            <v>357371</v>
          </cell>
          <cell r="BE74">
            <v>354408</v>
          </cell>
          <cell r="BF74">
            <v>368668</v>
          </cell>
          <cell r="BG74">
            <v>374364</v>
          </cell>
          <cell r="BH74">
            <v>380043</v>
          </cell>
          <cell r="BI74">
            <v>394705</v>
          </cell>
          <cell r="BJ74">
            <v>398273</v>
          </cell>
          <cell r="BK74">
            <v>401990</v>
          </cell>
          <cell r="BL74">
            <v>405981</v>
          </cell>
          <cell r="BM74">
            <v>407109</v>
          </cell>
          <cell r="BN74">
            <v>411525</v>
          </cell>
          <cell r="BO74">
            <v>408565</v>
          </cell>
          <cell r="BP74">
            <v>453688</v>
          </cell>
          <cell r="BQ74">
            <v>439445</v>
          </cell>
          <cell r="BR74">
            <v>455960</v>
          </cell>
          <cell r="BS74">
            <v>466136</v>
          </cell>
          <cell r="BT74">
            <v>475842</v>
          </cell>
          <cell r="BU74">
            <v>478744</v>
          </cell>
          <cell r="BV74">
            <v>485190</v>
          </cell>
          <cell r="BW74">
            <v>493912</v>
          </cell>
          <cell r="BX74">
            <v>499163</v>
          </cell>
          <cell r="BY74">
            <v>501983</v>
          </cell>
          <cell r="BZ74">
            <v>506475</v>
          </cell>
          <cell r="CA74">
            <v>503628</v>
          </cell>
          <cell r="CB74">
            <v>538121</v>
          </cell>
        </row>
        <row r="75">
          <cell r="A75" t="str">
            <v>Челябинская область</v>
          </cell>
          <cell r="B75">
            <v>443434</v>
          </cell>
          <cell r="C75">
            <v>443403</v>
          </cell>
          <cell r="D75">
            <v>446829</v>
          </cell>
          <cell r="E75">
            <v>448279</v>
          </cell>
          <cell r="F75">
            <v>446917</v>
          </cell>
          <cell r="G75">
            <v>451109</v>
          </cell>
          <cell r="H75">
            <v>460053</v>
          </cell>
          <cell r="I75">
            <v>458853</v>
          </cell>
          <cell r="J75">
            <v>466042</v>
          </cell>
          <cell r="K75">
            <v>465377</v>
          </cell>
          <cell r="L75">
            <v>468106</v>
          </cell>
          <cell r="M75">
            <v>462737</v>
          </cell>
          <cell r="N75">
            <v>483291</v>
          </cell>
          <cell r="O75">
            <v>475710</v>
          </cell>
          <cell r="P75">
            <v>485228</v>
          </cell>
          <cell r="Q75">
            <v>474076</v>
          </cell>
          <cell r="R75">
            <v>469061</v>
          </cell>
          <cell r="S75">
            <v>468569</v>
          </cell>
          <cell r="T75">
            <v>487012</v>
          </cell>
          <cell r="U75">
            <v>480935</v>
          </cell>
          <cell r="V75">
            <v>478360</v>
          </cell>
          <cell r="W75">
            <v>487168</v>
          </cell>
          <cell r="X75">
            <v>502185</v>
          </cell>
          <cell r="Y75">
            <v>493634</v>
          </cell>
          <cell r="Z75">
            <v>491239</v>
          </cell>
          <cell r="AA75">
            <v>500729</v>
          </cell>
          <cell r="AB75">
            <v>507558</v>
          </cell>
          <cell r="AC75">
            <v>507829</v>
          </cell>
          <cell r="AD75">
            <v>513183</v>
          </cell>
          <cell r="AE75">
            <v>503468</v>
          </cell>
          <cell r="AF75">
            <v>535782</v>
          </cell>
          <cell r="AG75">
            <v>531288</v>
          </cell>
          <cell r="AH75">
            <v>522656</v>
          </cell>
          <cell r="AI75">
            <v>521131</v>
          </cell>
          <cell r="AJ75">
            <v>524539</v>
          </cell>
          <cell r="AK75">
            <v>523180</v>
          </cell>
          <cell r="AL75">
            <v>515961</v>
          </cell>
          <cell r="AM75">
            <v>530344</v>
          </cell>
          <cell r="AN75">
            <v>532400</v>
          </cell>
          <cell r="AO75">
            <v>528353</v>
          </cell>
          <cell r="AP75">
            <v>525435</v>
          </cell>
          <cell r="AQ75">
            <v>544759</v>
          </cell>
          <cell r="AR75">
            <v>584617</v>
          </cell>
          <cell r="AS75">
            <v>575188</v>
          </cell>
          <cell r="AT75">
            <v>587002</v>
          </cell>
          <cell r="AU75">
            <v>580708</v>
          </cell>
          <cell r="AV75">
            <v>588598</v>
          </cell>
          <cell r="AW75">
            <v>597592</v>
          </cell>
          <cell r="AX75">
            <v>616114</v>
          </cell>
          <cell r="AY75">
            <v>617990</v>
          </cell>
          <cell r="AZ75">
            <v>612836</v>
          </cell>
          <cell r="BA75">
            <v>633256</v>
          </cell>
          <cell r="BB75">
            <v>636259</v>
          </cell>
          <cell r="BC75">
            <v>640133</v>
          </cell>
          <cell r="BD75">
            <v>671965</v>
          </cell>
          <cell r="BE75">
            <v>668868</v>
          </cell>
          <cell r="BF75">
            <v>692896</v>
          </cell>
          <cell r="BG75">
            <v>705802</v>
          </cell>
          <cell r="BH75">
            <v>721135</v>
          </cell>
          <cell r="BI75">
            <v>738602</v>
          </cell>
          <cell r="BJ75">
            <v>751780</v>
          </cell>
          <cell r="BK75">
            <v>766516</v>
          </cell>
          <cell r="BL75">
            <v>769940</v>
          </cell>
          <cell r="BM75">
            <v>773082</v>
          </cell>
          <cell r="BN75">
            <v>784747</v>
          </cell>
          <cell r="BO75">
            <v>786631</v>
          </cell>
          <cell r="BP75">
            <v>828388</v>
          </cell>
          <cell r="BQ75">
            <v>813629</v>
          </cell>
          <cell r="BR75">
            <v>837050</v>
          </cell>
          <cell r="BS75">
            <v>850929</v>
          </cell>
          <cell r="BT75">
            <v>879223</v>
          </cell>
          <cell r="BU75">
            <v>880374</v>
          </cell>
          <cell r="BV75">
            <v>899289</v>
          </cell>
          <cell r="BW75">
            <v>912748</v>
          </cell>
          <cell r="BX75">
            <v>912896</v>
          </cell>
          <cell r="BY75">
            <v>921663</v>
          </cell>
          <cell r="BZ75">
            <v>933240</v>
          </cell>
          <cell r="CA75">
            <v>935542</v>
          </cell>
          <cell r="CB75">
            <v>983268</v>
          </cell>
        </row>
        <row r="76">
          <cell r="A76" t="str">
            <v>СИБИРСКИЙ ФЕДЕРАЛЬНЫЙ ОКРУГ</v>
          </cell>
          <cell r="B76">
            <v>1963497</v>
          </cell>
          <cell r="C76">
            <v>1963872</v>
          </cell>
          <cell r="D76">
            <v>1971333</v>
          </cell>
          <cell r="E76">
            <v>1970921</v>
          </cell>
          <cell r="F76">
            <v>1978645</v>
          </cell>
          <cell r="G76">
            <v>1990814</v>
          </cell>
          <cell r="H76">
            <v>2065463</v>
          </cell>
          <cell r="I76">
            <v>2043845</v>
          </cell>
          <cell r="J76">
            <v>2075423</v>
          </cell>
          <cell r="K76">
            <v>2075976</v>
          </cell>
          <cell r="L76">
            <v>2090357</v>
          </cell>
          <cell r="M76">
            <v>2080911</v>
          </cell>
          <cell r="N76">
            <v>2141486</v>
          </cell>
          <cell r="O76">
            <v>2113614</v>
          </cell>
          <cell r="P76">
            <v>2110988</v>
          </cell>
          <cell r="Q76">
            <v>2112645</v>
          </cell>
          <cell r="R76">
            <v>2082874</v>
          </cell>
          <cell r="S76">
            <v>2078784</v>
          </cell>
          <cell r="T76">
            <v>2172977</v>
          </cell>
          <cell r="U76">
            <v>2120952</v>
          </cell>
          <cell r="V76">
            <v>2123455</v>
          </cell>
          <cell r="W76">
            <v>2125285</v>
          </cell>
          <cell r="X76">
            <v>2187713</v>
          </cell>
          <cell r="Y76">
            <v>2151762</v>
          </cell>
          <cell r="Z76">
            <v>2159581</v>
          </cell>
          <cell r="AA76">
            <v>2156488</v>
          </cell>
          <cell r="AB76">
            <v>2155151</v>
          </cell>
          <cell r="AC76">
            <v>2182319</v>
          </cell>
          <cell r="AD76">
            <v>2172919</v>
          </cell>
          <cell r="AE76">
            <v>2195375</v>
          </cell>
          <cell r="AF76">
            <v>2287864</v>
          </cell>
          <cell r="AG76">
            <v>2248088</v>
          </cell>
          <cell r="AH76">
            <v>2216783</v>
          </cell>
          <cell r="AI76">
            <v>2216095</v>
          </cell>
          <cell r="AJ76">
            <v>2296353</v>
          </cell>
          <cell r="AK76">
            <v>2312849</v>
          </cell>
          <cell r="AL76">
            <v>2340213</v>
          </cell>
          <cell r="AM76">
            <v>2369091</v>
          </cell>
          <cell r="AN76">
            <v>2364761</v>
          </cell>
          <cell r="AO76">
            <v>2343357</v>
          </cell>
          <cell r="AP76">
            <v>2343007</v>
          </cell>
          <cell r="AQ76">
            <v>2370784</v>
          </cell>
          <cell r="AR76">
            <v>2587307</v>
          </cell>
          <cell r="AS76">
            <v>2494162</v>
          </cell>
          <cell r="AT76">
            <v>2571140</v>
          </cell>
          <cell r="AU76">
            <v>2626205</v>
          </cell>
          <cell r="AV76">
            <v>2674077</v>
          </cell>
          <cell r="AW76">
            <v>2711616</v>
          </cell>
          <cell r="AX76">
            <v>2794997</v>
          </cell>
          <cell r="AY76">
            <v>2808920</v>
          </cell>
          <cell r="AZ76">
            <v>2828443</v>
          </cell>
          <cell r="BA76">
            <v>2863007</v>
          </cell>
          <cell r="BB76">
            <v>2877809</v>
          </cell>
          <cell r="BC76">
            <v>2944352</v>
          </cell>
          <cell r="BD76">
            <v>3134940</v>
          </cell>
          <cell r="BE76">
            <v>3099989</v>
          </cell>
          <cell r="BF76">
            <v>3200045</v>
          </cell>
          <cell r="BG76">
            <v>3269889</v>
          </cell>
          <cell r="BH76">
            <v>3329737</v>
          </cell>
          <cell r="BI76">
            <v>3408575</v>
          </cell>
          <cell r="BJ76">
            <v>3473104</v>
          </cell>
          <cell r="BK76">
            <v>3481533</v>
          </cell>
          <cell r="BL76">
            <v>3512328</v>
          </cell>
          <cell r="BM76">
            <v>3549829</v>
          </cell>
          <cell r="BN76">
            <v>3587128</v>
          </cell>
          <cell r="BO76">
            <v>3586147</v>
          </cell>
          <cell r="BP76">
            <v>3872482</v>
          </cell>
          <cell r="BQ76">
            <v>3761997</v>
          </cell>
          <cell r="BR76">
            <v>3874252</v>
          </cell>
          <cell r="BS76">
            <v>3936589</v>
          </cell>
          <cell r="BT76">
            <v>4059283</v>
          </cell>
          <cell r="BU76">
            <v>4052561</v>
          </cell>
          <cell r="BV76">
            <v>4108685</v>
          </cell>
          <cell r="BW76">
            <v>4147852</v>
          </cell>
          <cell r="BX76">
            <v>4139646</v>
          </cell>
          <cell r="BY76">
            <v>4151698</v>
          </cell>
          <cell r="BZ76">
            <v>4164743</v>
          </cell>
          <cell r="CA76">
            <v>4175735</v>
          </cell>
          <cell r="CB76">
            <v>4468363</v>
          </cell>
        </row>
        <row r="77">
          <cell r="A77" t="str">
            <v>Республика Алтай</v>
          </cell>
          <cell r="B77">
            <v>9571</v>
          </cell>
          <cell r="C77">
            <v>9429</v>
          </cell>
          <cell r="D77">
            <v>9454</v>
          </cell>
          <cell r="E77">
            <v>9602</v>
          </cell>
          <cell r="F77">
            <v>9656</v>
          </cell>
          <cell r="G77">
            <v>9676</v>
          </cell>
          <cell r="H77">
            <v>10753</v>
          </cell>
          <cell r="I77">
            <v>10083</v>
          </cell>
          <cell r="J77">
            <v>10195</v>
          </cell>
          <cell r="K77">
            <v>10424</v>
          </cell>
          <cell r="L77">
            <v>10892</v>
          </cell>
          <cell r="M77">
            <v>10161</v>
          </cell>
          <cell r="N77">
            <v>10689</v>
          </cell>
          <cell r="O77">
            <v>10788</v>
          </cell>
          <cell r="P77">
            <v>10856</v>
          </cell>
          <cell r="Q77">
            <v>10777</v>
          </cell>
          <cell r="R77">
            <v>10583</v>
          </cell>
          <cell r="S77">
            <v>10570</v>
          </cell>
          <cell r="T77">
            <v>11717</v>
          </cell>
          <cell r="U77">
            <v>10666</v>
          </cell>
          <cell r="V77">
            <v>10747</v>
          </cell>
          <cell r="W77">
            <v>10860</v>
          </cell>
          <cell r="X77">
            <v>11831</v>
          </cell>
          <cell r="Y77">
            <v>10991</v>
          </cell>
          <cell r="Z77">
            <v>11051</v>
          </cell>
          <cell r="AA77">
            <v>10969</v>
          </cell>
          <cell r="AB77">
            <v>11088</v>
          </cell>
          <cell r="AC77">
            <v>11510</v>
          </cell>
          <cell r="AD77">
            <v>11271</v>
          </cell>
          <cell r="AE77">
            <v>11350</v>
          </cell>
          <cell r="AF77">
            <v>12209</v>
          </cell>
          <cell r="AG77">
            <v>11220</v>
          </cell>
          <cell r="AH77">
            <v>10903</v>
          </cell>
          <cell r="AI77">
            <v>10722</v>
          </cell>
          <cell r="AJ77">
            <v>11168</v>
          </cell>
          <cell r="AK77">
            <v>11582</v>
          </cell>
          <cell r="AL77">
            <v>11742</v>
          </cell>
          <cell r="AM77">
            <v>11867</v>
          </cell>
          <cell r="AN77">
            <v>11921</v>
          </cell>
          <cell r="AO77">
            <v>12261</v>
          </cell>
          <cell r="AP77">
            <v>12163</v>
          </cell>
          <cell r="AQ77">
            <v>12204</v>
          </cell>
          <cell r="AR77">
            <v>14083</v>
          </cell>
          <cell r="AS77">
            <v>12682</v>
          </cell>
          <cell r="AT77">
            <v>13034</v>
          </cell>
          <cell r="AU77">
            <v>13560</v>
          </cell>
          <cell r="AV77">
            <v>13666</v>
          </cell>
          <cell r="AW77">
            <v>14038</v>
          </cell>
          <cell r="AX77">
            <v>14570</v>
          </cell>
          <cell r="AY77">
            <v>15004</v>
          </cell>
          <cell r="AZ77">
            <v>15581</v>
          </cell>
          <cell r="BA77">
            <v>15834</v>
          </cell>
          <cell r="BB77">
            <v>15946</v>
          </cell>
          <cell r="BC77">
            <v>16504</v>
          </cell>
          <cell r="BD77">
            <v>18569</v>
          </cell>
          <cell r="BE77">
            <v>17129</v>
          </cell>
          <cell r="BF77">
            <v>17542</v>
          </cell>
          <cell r="BG77">
            <v>17927</v>
          </cell>
          <cell r="BH77">
            <v>18107</v>
          </cell>
          <cell r="BI77">
            <v>18905</v>
          </cell>
          <cell r="BJ77">
            <v>19636</v>
          </cell>
          <cell r="BK77">
            <v>19620</v>
          </cell>
          <cell r="BL77">
            <v>19838</v>
          </cell>
          <cell r="BM77">
            <v>20066</v>
          </cell>
          <cell r="BN77">
            <v>19904</v>
          </cell>
          <cell r="BO77">
            <v>19858</v>
          </cell>
          <cell r="BP77">
            <v>22462</v>
          </cell>
          <cell r="BQ77">
            <v>20781</v>
          </cell>
          <cell r="BR77">
            <v>21346</v>
          </cell>
          <cell r="BS77">
            <v>21453</v>
          </cell>
          <cell r="BT77">
            <v>22300</v>
          </cell>
          <cell r="BU77">
            <v>21914</v>
          </cell>
          <cell r="BV77">
            <v>22549</v>
          </cell>
          <cell r="BW77">
            <v>22726</v>
          </cell>
          <cell r="BX77">
            <v>22443</v>
          </cell>
          <cell r="BY77">
            <v>22281</v>
          </cell>
          <cell r="BZ77">
            <v>22754</v>
          </cell>
          <cell r="CA77">
            <v>22785</v>
          </cell>
          <cell r="CB77">
            <v>25804</v>
          </cell>
        </row>
        <row r="78">
          <cell r="A78" t="str">
            <v>Республика Тыва</v>
          </cell>
          <cell r="B78">
            <v>9468</v>
          </cell>
          <cell r="C78">
            <v>9038</v>
          </cell>
          <cell r="D78">
            <v>8822</v>
          </cell>
          <cell r="E78">
            <v>8879</v>
          </cell>
          <cell r="F78">
            <v>8855</v>
          </cell>
          <cell r="G78">
            <v>8950</v>
          </cell>
          <cell r="H78">
            <v>10207</v>
          </cell>
          <cell r="I78">
            <v>9354</v>
          </cell>
          <cell r="J78">
            <v>9443</v>
          </cell>
          <cell r="K78">
            <v>9930</v>
          </cell>
          <cell r="L78">
            <v>10028</v>
          </cell>
          <cell r="M78">
            <v>9775</v>
          </cell>
          <cell r="N78">
            <v>11071</v>
          </cell>
          <cell r="O78">
            <v>10706</v>
          </cell>
          <cell r="P78">
            <v>10676</v>
          </cell>
          <cell r="Q78">
            <v>10443</v>
          </cell>
          <cell r="R78">
            <v>10010</v>
          </cell>
          <cell r="S78">
            <v>10288</v>
          </cell>
          <cell r="T78">
            <v>12002</v>
          </cell>
          <cell r="U78">
            <v>10605</v>
          </cell>
          <cell r="V78">
            <v>10502</v>
          </cell>
          <cell r="W78">
            <v>10947</v>
          </cell>
          <cell r="X78">
            <v>12682</v>
          </cell>
          <cell r="Y78">
            <v>11287</v>
          </cell>
          <cell r="Z78">
            <v>11504</v>
          </cell>
          <cell r="AA78">
            <v>11181</v>
          </cell>
          <cell r="AB78">
            <v>11190</v>
          </cell>
          <cell r="AC78">
            <v>11572</v>
          </cell>
          <cell r="AD78">
            <v>11243</v>
          </cell>
          <cell r="AE78">
            <v>11257</v>
          </cell>
          <cell r="AF78">
            <v>12855</v>
          </cell>
          <cell r="AG78">
            <v>11286</v>
          </cell>
          <cell r="AH78">
            <v>10946</v>
          </cell>
          <cell r="AI78">
            <v>10641</v>
          </cell>
          <cell r="AJ78">
            <v>11173</v>
          </cell>
          <cell r="AK78">
            <v>11688</v>
          </cell>
          <cell r="AL78">
            <v>11914</v>
          </cell>
          <cell r="AM78">
            <v>11679</v>
          </cell>
          <cell r="AN78">
            <v>11696</v>
          </cell>
          <cell r="AO78">
            <v>11989</v>
          </cell>
          <cell r="AP78">
            <v>11692</v>
          </cell>
          <cell r="AQ78">
            <v>12098</v>
          </cell>
          <cell r="AR78">
            <v>14595</v>
          </cell>
          <cell r="AS78">
            <v>12574</v>
          </cell>
          <cell r="AT78">
            <v>13044</v>
          </cell>
          <cell r="AU78">
            <v>14249</v>
          </cell>
          <cell r="AV78">
            <v>14048</v>
          </cell>
          <cell r="AW78">
            <v>14470</v>
          </cell>
          <cell r="AX78">
            <v>15545</v>
          </cell>
          <cell r="AY78">
            <v>15075</v>
          </cell>
          <cell r="AZ78">
            <v>14911</v>
          </cell>
          <cell r="BA78">
            <v>14784</v>
          </cell>
          <cell r="BB78">
            <v>14760</v>
          </cell>
          <cell r="BC78">
            <v>15764</v>
          </cell>
          <cell r="BD78">
            <v>18719</v>
          </cell>
          <cell r="BE78">
            <v>16635</v>
          </cell>
          <cell r="BF78">
            <v>17364</v>
          </cell>
          <cell r="BG78">
            <v>17558</v>
          </cell>
          <cell r="BH78">
            <v>17579</v>
          </cell>
          <cell r="BI78">
            <v>19260</v>
          </cell>
          <cell r="BJ78">
            <v>18392</v>
          </cell>
          <cell r="BK78">
            <v>17379</v>
          </cell>
          <cell r="BL78">
            <v>17003</v>
          </cell>
          <cell r="BM78">
            <v>16422</v>
          </cell>
          <cell r="BN78">
            <v>16283</v>
          </cell>
          <cell r="BO78">
            <v>16254</v>
          </cell>
          <cell r="BP78">
            <v>17771</v>
          </cell>
          <cell r="BQ78">
            <v>16847</v>
          </cell>
          <cell r="BR78">
            <v>17410</v>
          </cell>
          <cell r="BS78">
            <v>17115</v>
          </cell>
          <cell r="BT78">
            <v>18634</v>
          </cell>
          <cell r="BU78">
            <v>18698</v>
          </cell>
          <cell r="BV78">
            <v>18719</v>
          </cell>
          <cell r="BW78">
            <v>18711</v>
          </cell>
          <cell r="BX78">
            <v>18252</v>
          </cell>
          <cell r="BY78">
            <v>18256</v>
          </cell>
          <cell r="BZ78">
            <v>18777</v>
          </cell>
          <cell r="CA78">
            <v>18746</v>
          </cell>
          <cell r="CB78">
            <v>22150</v>
          </cell>
        </row>
        <row r="79">
          <cell r="A79" t="str">
            <v>Республика Хакасия</v>
          </cell>
          <cell r="B79">
            <v>42398</v>
          </cell>
          <cell r="C79">
            <v>42229</v>
          </cell>
          <cell r="D79">
            <v>42327</v>
          </cell>
          <cell r="E79">
            <v>42316</v>
          </cell>
          <cell r="F79">
            <v>42405</v>
          </cell>
          <cell r="G79">
            <v>42705</v>
          </cell>
          <cell r="H79">
            <v>44747</v>
          </cell>
          <cell r="I79">
            <v>43755</v>
          </cell>
          <cell r="J79">
            <v>44780</v>
          </cell>
          <cell r="K79">
            <v>44086</v>
          </cell>
          <cell r="L79">
            <v>44432</v>
          </cell>
          <cell r="M79">
            <v>44607</v>
          </cell>
          <cell r="N79">
            <v>46555</v>
          </cell>
          <cell r="O79">
            <v>47286</v>
          </cell>
          <cell r="P79">
            <v>47192</v>
          </cell>
          <cell r="Q79">
            <v>46304</v>
          </cell>
          <cell r="R79">
            <v>45297</v>
          </cell>
          <cell r="S79">
            <v>46240</v>
          </cell>
          <cell r="T79">
            <v>48753</v>
          </cell>
          <cell r="U79">
            <v>47076</v>
          </cell>
          <cell r="V79">
            <v>46991</v>
          </cell>
          <cell r="W79">
            <v>47220</v>
          </cell>
          <cell r="X79">
            <v>47967</v>
          </cell>
          <cell r="Y79">
            <v>47071</v>
          </cell>
          <cell r="Z79">
            <v>47362</v>
          </cell>
          <cell r="AA79">
            <v>47507</v>
          </cell>
          <cell r="AB79">
            <v>47547</v>
          </cell>
          <cell r="AC79">
            <v>48212</v>
          </cell>
          <cell r="AD79">
            <v>47698</v>
          </cell>
          <cell r="AE79">
            <v>48695</v>
          </cell>
          <cell r="AF79">
            <v>50768</v>
          </cell>
          <cell r="AG79">
            <v>50592</v>
          </cell>
          <cell r="AH79">
            <v>49577</v>
          </cell>
          <cell r="AI79">
            <v>49704</v>
          </cell>
          <cell r="AJ79">
            <v>51409</v>
          </cell>
          <cell r="AK79">
            <v>51794</v>
          </cell>
          <cell r="AL79">
            <v>52020</v>
          </cell>
          <cell r="AM79">
            <v>52774</v>
          </cell>
          <cell r="AN79">
            <v>52506</v>
          </cell>
          <cell r="AO79">
            <v>52196</v>
          </cell>
          <cell r="AP79">
            <v>51792</v>
          </cell>
          <cell r="AQ79">
            <v>52295</v>
          </cell>
          <cell r="AR79">
            <v>57204</v>
          </cell>
          <cell r="AS79">
            <v>55081</v>
          </cell>
          <cell r="AT79">
            <v>56642</v>
          </cell>
          <cell r="AU79">
            <v>57723</v>
          </cell>
          <cell r="AV79">
            <v>59307</v>
          </cell>
          <cell r="AW79">
            <v>60394</v>
          </cell>
          <cell r="AX79">
            <v>63106</v>
          </cell>
          <cell r="AY79">
            <v>63766</v>
          </cell>
          <cell r="AZ79">
            <v>63807</v>
          </cell>
          <cell r="BA79">
            <v>64842</v>
          </cell>
          <cell r="BB79">
            <v>64936</v>
          </cell>
          <cell r="BC79">
            <v>66673</v>
          </cell>
          <cell r="BD79">
            <v>71620</v>
          </cell>
          <cell r="BE79">
            <v>70186</v>
          </cell>
          <cell r="BF79">
            <v>73104</v>
          </cell>
          <cell r="BG79">
            <v>74581</v>
          </cell>
          <cell r="BH79">
            <v>76802</v>
          </cell>
          <cell r="BI79">
            <v>78381</v>
          </cell>
          <cell r="BJ79">
            <v>79956</v>
          </cell>
          <cell r="BK79">
            <v>80133</v>
          </cell>
          <cell r="BL79">
            <v>80383</v>
          </cell>
          <cell r="BM79">
            <v>81154</v>
          </cell>
          <cell r="BN79">
            <v>81369</v>
          </cell>
          <cell r="BO79">
            <v>82033</v>
          </cell>
          <cell r="BP79">
            <v>87390</v>
          </cell>
          <cell r="BQ79">
            <v>85470</v>
          </cell>
          <cell r="BR79">
            <v>88675</v>
          </cell>
          <cell r="BS79">
            <v>89983</v>
          </cell>
          <cell r="BT79">
            <v>93059</v>
          </cell>
          <cell r="BU79">
            <v>92715</v>
          </cell>
          <cell r="BV79">
            <v>94440</v>
          </cell>
          <cell r="BW79">
            <v>96897</v>
          </cell>
          <cell r="BX79">
            <v>96809</v>
          </cell>
          <cell r="BY79">
            <v>95647</v>
          </cell>
          <cell r="BZ79">
            <v>96862</v>
          </cell>
          <cell r="CA79">
            <v>97005</v>
          </cell>
          <cell r="CB79">
            <v>104973</v>
          </cell>
        </row>
        <row r="80">
          <cell r="A80" t="str">
            <v>Алтайский край</v>
          </cell>
          <cell r="B80">
            <v>185338</v>
          </cell>
          <cell r="C80">
            <v>185773</v>
          </cell>
          <cell r="D80">
            <v>186569</v>
          </cell>
          <cell r="E80">
            <v>187413</v>
          </cell>
          <cell r="F80">
            <v>187832</v>
          </cell>
          <cell r="G80">
            <v>189063</v>
          </cell>
          <cell r="H80">
            <v>198421</v>
          </cell>
          <cell r="I80">
            <v>194191</v>
          </cell>
          <cell r="J80">
            <v>196637</v>
          </cell>
          <cell r="K80">
            <v>197802</v>
          </cell>
          <cell r="L80">
            <v>195442</v>
          </cell>
          <cell r="M80">
            <v>194046</v>
          </cell>
          <cell r="N80">
            <v>198650</v>
          </cell>
          <cell r="O80">
            <v>200049</v>
          </cell>
          <cell r="P80">
            <v>199963</v>
          </cell>
          <cell r="Q80">
            <v>200090</v>
          </cell>
          <cell r="R80">
            <v>197817</v>
          </cell>
          <cell r="S80">
            <v>198005</v>
          </cell>
          <cell r="T80">
            <v>208534</v>
          </cell>
          <cell r="U80">
            <v>200807</v>
          </cell>
          <cell r="V80">
            <v>199267</v>
          </cell>
          <cell r="W80">
            <v>200780</v>
          </cell>
          <cell r="X80">
            <v>207821</v>
          </cell>
          <cell r="Y80">
            <v>203673</v>
          </cell>
          <cell r="Z80">
            <v>204004</v>
          </cell>
          <cell r="AA80">
            <v>203544</v>
          </cell>
          <cell r="AB80">
            <v>203666</v>
          </cell>
          <cell r="AC80">
            <v>208841</v>
          </cell>
          <cell r="AD80">
            <v>207444</v>
          </cell>
          <cell r="AE80">
            <v>209989</v>
          </cell>
          <cell r="AF80">
            <v>221489</v>
          </cell>
          <cell r="AG80">
            <v>214999</v>
          </cell>
          <cell r="AH80">
            <v>214232</v>
          </cell>
          <cell r="AI80">
            <v>216522</v>
          </cell>
          <cell r="AJ80">
            <v>224297</v>
          </cell>
          <cell r="AK80">
            <v>228264</v>
          </cell>
          <cell r="AL80">
            <v>230337</v>
          </cell>
          <cell r="AM80">
            <v>232255</v>
          </cell>
          <cell r="AN80">
            <v>232302</v>
          </cell>
          <cell r="AO80">
            <v>232016</v>
          </cell>
          <cell r="AP80">
            <v>230741</v>
          </cell>
          <cell r="AQ80">
            <v>234267</v>
          </cell>
          <cell r="AR80">
            <v>254198</v>
          </cell>
          <cell r="AS80">
            <v>245011</v>
          </cell>
          <cell r="AT80">
            <v>251836</v>
          </cell>
          <cell r="AU80">
            <v>258162</v>
          </cell>
          <cell r="AV80">
            <v>262801</v>
          </cell>
          <cell r="AW80">
            <v>266083</v>
          </cell>
          <cell r="AX80">
            <v>274337</v>
          </cell>
          <cell r="AY80">
            <v>276047</v>
          </cell>
          <cell r="AZ80">
            <v>279351</v>
          </cell>
          <cell r="BA80">
            <v>283283</v>
          </cell>
          <cell r="BB80">
            <v>283203</v>
          </cell>
          <cell r="BC80">
            <v>290661</v>
          </cell>
          <cell r="BD80">
            <v>310935</v>
          </cell>
          <cell r="BE80">
            <v>306047</v>
          </cell>
          <cell r="BF80">
            <v>315989</v>
          </cell>
          <cell r="BG80">
            <v>321201</v>
          </cell>
          <cell r="BH80">
            <v>327399</v>
          </cell>
          <cell r="BI80">
            <v>334068</v>
          </cell>
          <cell r="BJ80">
            <v>340248</v>
          </cell>
          <cell r="BK80">
            <v>341550</v>
          </cell>
          <cell r="BL80">
            <v>344446</v>
          </cell>
          <cell r="BM80">
            <v>349069</v>
          </cell>
          <cell r="BN80">
            <v>352366</v>
          </cell>
          <cell r="BO80">
            <v>353803</v>
          </cell>
          <cell r="BP80">
            <v>399667</v>
          </cell>
          <cell r="BQ80">
            <v>388873</v>
          </cell>
          <cell r="BR80">
            <v>403889</v>
          </cell>
          <cell r="BS80">
            <v>412435</v>
          </cell>
          <cell r="BT80">
            <v>424517</v>
          </cell>
          <cell r="BU80">
            <v>424284</v>
          </cell>
          <cell r="BV80">
            <v>431990</v>
          </cell>
          <cell r="BW80">
            <v>436274</v>
          </cell>
          <cell r="BX80">
            <v>435739</v>
          </cell>
          <cell r="BY80">
            <v>435160</v>
          </cell>
          <cell r="BZ80">
            <v>442534</v>
          </cell>
          <cell r="CA80">
            <v>445842</v>
          </cell>
          <cell r="CB80">
            <v>473721</v>
          </cell>
        </row>
        <row r="81">
          <cell r="A81" t="str">
            <v>Красноярский край</v>
          </cell>
          <cell r="B81">
            <v>342936</v>
          </cell>
          <cell r="C81">
            <v>342566</v>
          </cell>
          <cell r="D81">
            <v>341850</v>
          </cell>
          <cell r="E81">
            <v>340130</v>
          </cell>
          <cell r="F81">
            <v>343185</v>
          </cell>
          <cell r="G81">
            <v>344785</v>
          </cell>
          <cell r="H81">
            <v>361067</v>
          </cell>
          <cell r="I81">
            <v>358050</v>
          </cell>
          <cell r="J81">
            <v>363923</v>
          </cell>
          <cell r="K81">
            <v>358453</v>
          </cell>
          <cell r="L81">
            <v>365566</v>
          </cell>
          <cell r="M81">
            <v>366375</v>
          </cell>
          <cell r="N81">
            <v>378441</v>
          </cell>
          <cell r="O81">
            <v>379184</v>
          </cell>
          <cell r="P81">
            <v>376720</v>
          </cell>
          <cell r="Q81">
            <v>374830</v>
          </cell>
          <cell r="R81">
            <v>368795</v>
          </cell>
          <cell r="S81">
            <v>368056</v>
          </cell>
          <cell r="T81">
            <v>386726</v>
          </cell>
          <cell r="U81">
            <v>376407</v>
          </cell>
          <cell r="V81">
            <v>379199</v>
          </cell>
          <cell r="W81">
            <v>378498</v>
          </cell>
          <cell r="X81">
            <v>391624</v>
          </cell>
          <cell r="Y81">
            <v>385410</v>
          </cell>
          <cell r="Z81">
            <v>389677</v>
          </cell>
          <cell r="AA81">
            <v>391262</v>
          </cell>
          <cell r="AB81">
            <v>388344</v>
          </cell>
          <cell r="AC81">
            <v>393731</v>
          </cell>
          <cell r="AD81">
            <v>391248</v>
          </cell>
          <cell r="AE81">
            <v>394658</v>
          </cell>
          <cell r="AF81">
            <v>411133</v>
          </cell>
          <cell r="AG81">
            <v>406306</v>
          </cell>
          <cell r="AH81">
            <v>399718</v>
          </cell>
          <cell r="AI81">
            <v>395444</v>
          </cell>
          <cell r="AJ81">
            <v>414403</v>
          </cell>
          <cell r="AK81">
            <v>418821</v>
          </cell>
          <cell r="AL81">
            <v>427234</v>
          </cell>
          <cell r="AM81">
            <v>434070</v>
          </cell>
          <cell r="AN81">
            <v>430992</v>
          </cell>
          <cell r="AO81">
            <v>426799</v>
          </cell>
          <cell r="AP81">
            <v>424534</v>
          </cell>
          <cell r="AQ81">
            <v>431527</v>
          </cell>
          <cell r="AR81">
            <v>473488</v>
          </cell>
          <cell r="AS81">
            <v>455220</v>
          </cell>
          <cell r="AT81">
            <v>469920</v>
          </cell>
          <cell r="AU81">
            <v>479119</v>
          </cell>
          <cell r="AV81">
            <v>488465</v>
          </cell>
          <cell r="AW81">
            <v>495287</v>
          </cell>
          <cell r="AX81">
            <v>510187</v>
          </cell>
          <cell r="AY81">
            <v>510435</v>
          </cell>
          <cell r="AZ81">
            <v>508172</v>
          </cell>
          <cell r="BA81">
            <v>505359</v>
          </cell>
          <cell r="BB81">
            <v>508235</v>
          </cell>
          <cell r="BC81">
            <v>518974</v>
          </cell>
          <cell r="BD81">
            <v>555113</v>
          </cell>
          <cell r="BE81">
            <v>549027</v>
          </cell>
          <cell r="BF81">
            <v>569318</v>
          </cell>
          <cell r="BG81">
            <v>582583</v>
          </cell>
          <cell r="BH81">
            <v>596934</v>
          </cell>
          <cell r="BI81">
            <v>609247</v>
          </cell>
          <cell r="BJ81">
            <v>622708</v>
          </cell>
          <cell r="BK81">
            <v>624588</v>
          </cell>
          <cell r="BL81">
            <v>626266</v>
          </cell>
          <cell r="BM81">
            <v>629749</v>
          </cell>
          <cell r="BN81">
            <v>635924</v>
          </cell>
          <cell r="BO81">
            <v>633344</v>
          </cell>
          <cell r="BP81">
            <v>683511</v>
          </cell>
          <cell r="BQ81">
            <v>656802</v>
          </cell>
          <cell r="BR81">
            <v>674551</v>
          </cell>
          <cell r="BS81">
            <v>687272</v>
          </cell>
          <cell r="BT81">
            <v>714338</v>
          </cell>
          <cell r="BU81">
            <v>719120</v>
          </cell>
          <cell r="BV81">
            <v>735411</v>
          </cell>
          <cell r="BW81">
            <v>745358</v>
          </cell>
          <cell r="BX81">
            <v>746075</v>
          </cell>
          <cell r="BY81">
            <v>749196</v>
          </cell>
          <cell r="BZ81">
            <v>759650</v>
          </cell>
          <cell r="CA81">
            <v>767209</v>
          </cell>
          <cell r="CB81">
            <v>819329</v>
          </cell>
        </row>
        <row r="82">
          <cell r="A82" t="str">
            <v>Иркутская область</v>
          </cell>
          <cell r="B82">
            <v>301798</v>
          </cell>
          <cell r="C82">
            <v>303560</v>
          </cell>
          <cell r="D82">
            <v>303904</v>
          </cell>
          <cell r="E82">
            <v>304233</v>
          </cell>
          <cell r="F82">
            <v>308445</v>
          </cell>
          <cell r="G82">
            <v>309690</v>
          </cell>
          <cell r="H82">
            <v>322283</v>
          </cell>
          <cell r="I82">
            <v>315781</v>
          </cell>
          <cell r="J82">
            <v>318955</v>
          </cell>
          <cell r="K82">
            <v>319040</v>
          </cell>
          <cell r="L82">
            <v>321243</v>
          </cell>
          <cell r="M82">
            <v>318965</v>
          </cell>
          <cell r="N82">
            <v>328065</v>
          </cell>
          <cell r="O82">
            <v>328324</v>
          </cell>
          <cell r="P82">
            <v>328146</v>
          </cell>
          <cell r="Q82">
            <v>328226</v>
          </cell>
          <cell r="R82">
            <v>321162</v>
          </cell>
          <cell r="S82">
            <v>319872</v>
          </cell>
          <cell r="T82">
            <v>335474</v>
          </cell>
          <cell r="U82">
            <v>326891</v>
          </cell>
          <cell r="V82">
            <v>323434</v>
          </cell>
          <cell r="W82">
            <v>320653</v>
          </cell>
          <cell r="X82">
            <v>331957</v>
          </cell>
          <cell r="Y82">
            <v>324727</v>
          </cell>
          <cell r="Z82">
            <v>326452</v>
          </cell>
          <cell r="AA82">
            <v>324768</v>
          </cell>
          <cell r="AB82">
            <v>326285</v>
          </cell>
          <cell r="AC82">
            <v>327493</v>
          </cell>
          <cell r="AD82">
            <v>324213</v>
          </cell>
          <cell r="AE82">
            <v>326689</v>
          </cell>
          <cell r="AF82">
            <v>339263</v>
          </cell>
          <cell r="AG82">
            <v>332516</v>
          </cell>
          <cell r="AH82">
            <v>328294</v>
          </cell>
          <cell r="AI82">
            <v>330682</v>
          </cell>
          <cell r="AJ82">
            <v>343149</v>
          </cell>
          <cell r="AK82">
            <v>341073</v>
          </cell>
          <cell r="AL82">
            <v>344559</v>
          </cell>
          <cell r="AM82">
            <v>353211</v>
          </cell>
          <cell r="AN82">
            <v>351775</v>
          </cell>
          <cell r="AO82">
            <v>346562</v>
          </cell>
          <cell r="AP82">
            <v>348478</v>
          </cell>
          <cell r="AQ82">
            <v>352126</v>
          </cell>
          <cell r="AR82">
            <v>384680</v>
          </cell>
          <cell r="AS82">
            <v>369404</v>
          </cell>
          <cell r="AT82">
            <v>380073</v>
          </cell>
          <cell r="AU82">
            <v>386237</v>
          </cell>
          <cell r="AV82">
            <v>395970</v>
          </cell>
          <cell r="AW82">
            <v>401708</v>
          </cell>
          <cell r="AX82">
            <v>416129</v>
          </cell>
          <cell r="AY82">
            <v>415077</v>
          </cell>
          <cell r="AZ82">
            <v>416309</v>
          </cell>
          <cell r="BA82">
            <v>426727</v>
          </cell>
          <cell r="BB82">
            <v>423696</v>
          </cell>
          <cell r="BC82">
            <v>430530</v>
          </cell>
          <cell r="BD82">
            <v>455253</v>
          </cell>
          <cell r="BE82">
            <v>446866</v>
          </cell>
          <cell r="BF82">
            <v>462919</v>
          </cell>
          <cell r="BG82">
            <v>474441</v>
          </cell>
          <cell r="BH82">
            <v>482904</v>
          </cell>
          <cell r="BI82">
            <v>496197</v>
          </cell>
          <cell r="BJ82">
            <v>507337</v>
          </cell>
          <cell r="BK82">
            <v>508660</v>
          </cell>
          <cell r="BL82">
            <v>510743</v>
          </cell>
          <cell r="BM82">
            <v>514462</v>
          </cell>
          <cell r="BN82">
            <v>513176</v>
          </cell>
          <cell r="BO82">
            <v>508218</v>
          </cell>
          <cell r="BP82">
            <v>541791</v>
          </cell>
          <cell r="BQ82">
            <v>515394</v>
          </cell>
          <cell r="BR82">
            <v>533706</v>
          </cell>
          <cell r="BS82">
            <v>544559</v>
          </cell>
          <cell r="BT82">
            <v>564781</v>
          </cell>
          <cell r="BU82">
            <v>565912</v>
          </cell>
          <cell r="BV82">
            <v>573131</v>
          </cell>
          <cell r="BW82">
            <v>585074</v>
          </cell>
          <cell r="BX82">
            <v>581018</v>
          </cell>
          <cell r="BY82">
            <v>585430</v>
          </cell>
          <cell r="BZ82">
            <v>589322</v>
          </cell>
          <cell r="CA82">
            <v>589101</v>
          </cell>
          <cell r="CB82">
            <v>630384</v>
          </cell>
        </row>
        <row r="83">
          <cell r="A83" t="str">
            <v>Кемеровская область - Кузбасс</v>
          </cell>
          <cell r="B83">
            <v>297623</v>
          </cell>
          <cell r="C83">
            <v>298264</v>
          </cell>
          <cell r="D83">
            <v>298580</v>
          </cell>
          <cell r="E83">
            <v>298042</v>
          </cell>
          <cell r="F83">
            <v>298495</v>
          </cell>
          <cell r="G83">
            <v>299485</v>
          </cell>
          <cell r="H83">
            <v>304190</v>
          </cell>
          <cell r="I83">
            <v>306594</v>
          </cell>
          <cell r="J83">
            <v>308208</v>
          </cell>
          <cell r="K83">
            <v>307156</v>
          </cell>
          <cell r="L83">
            <v>307383</v>
          </cell>
          <cell r="M83">
            <v>304595</v>
          </cell>
          <cell r="N83">
            <v>315558</v>
          </cell>
          <cell r="O83">
            <v>315696</v>
          </cell>
          <cell r="P83">
            <v>315697</v>
          </cell>
          <cell r="Q83">
            <v>315805</v>
          </cell>
          <cell r="R83">
            <v>310400</v>
          </cell>
          <cell r="S83">
            <v>309490</v>
          </cell>
          <cell r="T83">
            <v>318261</v>
          </cell>
          <cell r="U83">
            <v>313906</v>
          </cell>
          <cell r="V83">
            <v>316586</v>
          </cell>
          <cell r="W83">
            <v>315421</v>
          </cell>
          <cell r="X83">
            <v>317402</v>
          </cell>
          <cell r="Y83">
            <v>315094</v>
          </cell>
          <cell r="Z83">
            <v>316036</v>
          </cell>
          <cell r="AA83">
            <v>313013</v>
          </cell>
          <cell r="AB83">
            <v>314980</v>
          </cell>
          <cell r="AC83">
            <v>320191</v>
          </cell>
          <cell r="AD83">
            <v>317579</v>
          </cell>
          <cell r="AE83">
            <v>322190</v>
          </cell>
          <cell r="AF83">
            <v>333772</v>
          </cell>
          <cell r="AG83">
            <v>330860</v>
          </cell>
          <cell r="AH83">
            <v>327467</v>
          </cell>
          <cell r="AI83">
            <v>325537</v>
          </cell>
          <cell r="AJ83">
            <v>336367</v>
          </cell>
          <cell r="AK83">
            <v>341728</v>
          </cell>
          <cell r="AL83">
            <v>348376</v>
          </cell>
          <cell r="AM83">
            <v>353484</v>
          </cell>
          <cell r="AN83">
            <v>354355</v>
          </cell>
          <cell r="AO83">
            <v>349380</v>
          </cell>
          <cell r="AP83">
            <v>351695</v>
          </cell>
          <cell r="AQ83">
            <v>353786</v>
          </cell>
          <cell r="AR83">
            <v>386156</v>
          </cell>
          <cell r="AS83">
            <v>374334</v>
          </cell>
          <cell r="AT83">
            <v>385554</v>
          </cell>
          <cell r="AU83">
            <v>390677</v>
          </cell>
          <cell r="AV83">
            <v>396188</v>
          </cell>
          <cell r="AW83">
            <v>404569</v>
          </cell>
          <cell r="AX83">
            <v>414625</v>
          </cell>
          <cell r="AY83">
            <v>418115</v>
          </cell>
          <cell r="AZ83">
            <v>420804</v>
          </cell>
          <cell r="BA83">
            <v>425268</v>
          </cell>
          <cell r="BB83">
            <v>427982</v>
          </cell>
          <cell r="BC83">
            <v>437096</v>
          </cell>
          <cell r="BD83">
            <v>457141</v>
          </cell>
          <cell r="BE83">
            <v>458058</v>
          </cell>
          <cell r="BF83">
            <v>469131</v>
          </cell>
          <cell r="BG83">
            <v>482128</v>
          </cell>
          <cell r="BH83">
            <v>492419</v>
          </cell>
          <cell r="BI83">
            <v>501730</v>
          </cell>
          <cell r="BJ83">
            <v>509728</v>
          </cell>
          <cell r="BK83">
            <v>510260</v>
          </cell>
          <cell r="BL83">
            <v>515879</v>
          </cell>
          <cell r="BM83">
            <v>519923</v>
          </cell>
          <cell r="BN83">
            <v>526156</v>
          </cell>
          <cell r="BO83">
            <v>513889</v>
          </cell>
          <cell r="BP83">
            <v>551267</v>
          </cell>
          <cell r="BQ83">
            <v>502413</v>
          </cell>
          <cell r="BR83">
            <v>516548</v>
          </cell>
          <cell r="BS83">
            <v>522959</v>
          </cell>
          <cell r="BT83">
            <v>538324</v>
          </cell>
          <cell r="BU83">
            <v>535650</v>
          </cell>
          <cell r="BV83">
            <v>541393</v>
          </cell>
          <cell r="BW83">
            <v>543623</v>
          </cell>
          <cell r="BX83">
            <v>539297</v>
          </cell>
          <cell r="BY83">
            <v>538584</v>
          </cell>
          <cell r="BZ83">
            <v>539950</v>
          </cell>
          <cell r="CA83">
            <v>542921</v>
          </cell>
          <cell r="CB83">
            <v>566765</v>
          </cell>
        </row>
        <row r="84">
          <cell r="A84" t="str">
            <v>Новосибирская область</v>
          </cell>
          <cell r="B84">
            <v>421164</v>
          </cell>
          <cell r="C84">
            <v>422009</v>
          </cell>
          <cell r="D84">
            <v>426025</v>
          </cell>
          <cell r="E84">
            <v>426806</v>
          </cell>
          <cell r="F84">
            <v>425993</v>
          </cell>
          <cell r="G84">
            <v>430570</v>
          </cell>
          <cell r="H84">
            <v>446717</v>
          </cell>
          <cell r="I84">
            <v>443278</v>
          </cell>
          <cell r="J84">
            <v>454913</v>
          </cell>
          <cell r="K84">
            <v>461378</v>
          </cell>
          <cell r="L84">
            <v>465943</v>
          </cell>
          <cell r="M84">
            <v>465869</v>
          </cell>
          <cell r="N84">
            <v>477996</v>
          </cell>
          <cell r="O84">
            <v>445204</v>
          </cell>
          <cell r="P84">
            <v>445252</v>
          </cell>
          <cell r="Q84">
            <v>448950</v>
          </cell>
          <cell r="R84">
            <v>445028</v>
          </cell>
          <cell r="S84">
            <v>445696</v>
          </cell>
          <cell r="T84">
            <v>468233</v>
          </cell>
          <cell r="U84">
            <v>460344</v>
          </cell>
          <cell r="V84">
            <v>461475</v>
          </cell>
          <cell r="W84">
            <v>463005</v>
          </cell>
          <cell r="X84">
            <v>481053</v>
          </cell>
          <cell r="Y84">
            <v>472977</v>
          </cell>
          <cell r="Z84">
            <v>472563</v>
          </cell>
          <cell r="AA84">
            <v>474489</v>
          </cell>
          <cell r="AB84">
            <v>472661</v>
          </cell>
          <cell r="AC84">
            <v>475775</v>
          </cell>
          <cell r="AD84">
            <v>476036</v>
          </cell>
          <cell r="AE84">
            <v>480937</v>
          </cell>
          <cell r="AF84">
            <v>503116</v>
          </cell>
          <cell r="AG84">
            <v>494759</v>
          </cell>
          <cell r="AH84">
            <v>486978</v>
          </cell>
          <cell r="AI84">
            <v>488303</v>
          </cell>
          <cell r="AJ84">
            <v>502317</v>
          </cell>
          <cell r="AK84">
            <v>503775</v>
          </cell>
          <cell r="AL84">
            <v>509408</v>
          </cell>
          <cell r="AM84">
            <v>511025</v>
          </cell>
          <cell r="AN84">
            <v>510403</v>
          </cell>
          <cell r="AO84">
            <v>504298</v>
          </cell>
          <cell r="AP84">
            <v>505022</v>
          </cell>
          <cell r="AQ84">
            <v>510104</v>
          </cell>
          <cell r="AR84">
            <v>555098</v>
          </cell>
          <cell r="AS84">
            <v>538110</v>
          </cell>
          <cell r="AT84">
            <v>554628</v>
          </cell>
          <cell r="AU84">
            <v>572349</v>
          </cell>
          <cell r="AV84">
            <v>581287</v>
          </cell>
          <cell r="AW84">
            <v>586238</v>
          </cell>
          <cell r="AX84">
            <v>603882</v>
          </cell>
          <cell r="AY84">
            <v>610945</v>
          </cell>
          <cell r="AZ84">
            <v>620454</v>
          </cell>
          <cell r="BA84">
            <v>631526</v>
          </cell>
          <cell r="BB84">
            <v>638943</v>
          </cell>
          <cell r="BC84">
            <v>655269</v>
          </cell>
          <cell r="BD84">
            <v>700872</v>
          </cell>
          <cell r="BE84">
            <v>694222</v>
          </cell>
          <cell r="BF84">
            <v>713753</v>
          </cell>
          <cell r="BG84">
            <v>727871</v>
          </cell>
          <cell r="BH84">
            <v>737270</v>
          </cell>
          <cell r="BI84">
            <v>755411</v>
          </cell>
          <cell r="BJ84">
            <v>768352</v>
          </cell>
          <cell r="BK84">
            <v>771717</v>
          </cell>
          <cell r="BL84">
            <v>782697</v>
          </cell>
          <cell r="BM84">
            <v>798242</v>
          </cell>
          <cell r="BN84">
            <v>813885</v>
          </cell>
          <cell r="BO84">
            <v>825042</v>
          </cell>
          <cell r="BP84">
            <v>887772</v>
          </cell>
          <cell r="BQ84">
            <v>907073</v>
          </cell>
          <cell r="BR84">
            <v>929680</v>
          </cell>
          <cell r="BS84">
            <v>944322</v>
          </cell>
          <cell r="BT84">
            <v>967201</v>
          </cell>
          <cell r="BU84">
            <v>956590</v>
          </cell>
          <cell r="BV84">
            <v>966640</v>
          </cell>
          <cell r="BW84">
            <v>967798</v>
          </cell>
          <cell r="BX84">
            <v>966153</v>
          </cell>
          <cell r="BY84">
            <v>969818</v>
          </cell>
          <cell r="BZ84">
            <v>951009</v>
          </cell>
          <cell r="CA84">
            <v>943557</v>
          </cell>
          <cell r="CB84">
            <v>1030728</v>
          </cell>
        </row>
        <row r="85">
          <cell r="A85" t="str">
            <v>Омская область</v>
          </cell>
          <cell r="B85">
            <v>214951</v>
          </cell>
          <cell r="C85">
            <v>213953</v>
          </cell>
          <cell r="D85">
            <v>215508</v>
          </cell>
          <cell r="E85">
            <v>215458</v>
          </cell>
          <cell r="F85">
            <v>215063</v>
          </cell>
          <cell r="G85">
            <v>216553</v>
          </cell>
          <cell r="H85">
            <v>222212</v>
          </cell>
          <cell r="I85">
            <v>220171</v>
          </cell>
          <cell r="J85">
            <v>223941</v>
          </cell>
          <cell r="K85">
            <v>222661</v>
          </cell>
          <cell r="L85">
            <v>223266</v>
          </cell>
          <cell r="M85">
            <v>221345</v>
          </cell>
          <cell r="N85">
            <v>225735</v>
          </cell>
          <cell r="O85">
            <v>227348</v>
          </cell>
          <cell r="P85">
            <v>227518</v>
          </cell>
          <cell r="Q85">
            <v>228000</v>
          </cell>
          <cell r="R85">
            <v>226451</v>
          </cell>
          <cell r="S85">
            <v>224786</v>
          </cell>
          <cell r="T85">
            <v>231000</v>
          </cell>
          <cell r="U85">
            <v>226914</v>
          </cell>
          <cell r="V85">
            <v>228030</v>
          </cell>
          <cell r="W85">
            <v>231036</v>
          </cell>
          <cell r="X85">
            <v>233007</v>
          </cell>
          <cell r="Y85">
            <v>231060</v>
          </cell>
          <cell r="Z85">
            <v>231198</v>
          </cell>
          <cell r="AA85">
            <v>230243</v>
          </cell>
          <cell r="AB85">
            <v>230291</v>
          </cell>
          <cell r="AC85">
            <v>233351</v>
          </cell>
          <cell r="AD85">
            <v>232505</v>
          </cell>
          <cell r="AE85">
            <v>235632</v>
          </cell>
          <cell r="AF85">
            <v>241697</v>
          </cell>
          <cell r="AG85">
            <v>238688</v>
          </cell>
          <cell r="AH85">
            <v>233974</v>
          </cell>
          <cell r="AI85">
            <v>233807</v>
          </cell>
          <cell r="AJ85">
            <v>242206</v>
          </cell>
          <cell r="AK85">
            <v>243266</v>
          </cell>
          <cell r="AL85">
            <v>243515</v>
          </cell>
          <cell r="AM85">
            <v>245932</v>
          </cell>
          <cell r="AN85">
            <v>245737</v>
          </cell>
          <cell r="AO85">
            <v>245401</v>
          </cell>
          <cell r="AP85">
            <v>245007</v>
          </cell>
          <cell r="AQ85">
            <v>248628</v>
          </cell>
          <cell r="AR85">
            <v>268814</v>
          </cell>
          <cell r="AS85">
            <v>260389</v>
          </cell>
          <cell r="AT85">
            <v>269600</v>
          </cell>
          <cell r="AU85">
            <v>275005</v>
          </cell>
          <cell r="AV85">
            <v>279177</v>
          </cell>
          <cell r="AW85">
            <v>282688</v>
          </cell>
          <cell r="AX85">
            <v>291052</v>
          </cell>
          <cell r="AY85">
            <v>291987</v>
          </cell>
          <cell r="AZ85">
            <v>295032</v>
          </cell>
          <cell r="BA85">
            <v>299647</v>
          </cell>
          <cell r="BB85">
            <v>302810</v>
          </cell>
          <cell r="BC85">
            <v>311852</v>
          </cell>
          <cell r="BD85">
            <v>330299</v>
          </cell>
          <cell r="BE85">
            <v>328613</v>
          </cell>
          <cell r="BF85">
            <v>339474</v>
          </cell>
          <cell r="BG85">
            <v>346360</v>
          </cell>
          <cell r="BH85">
            <v>351420</v>
          </cell>
          <cell r="BI85">
            <v>360829</v>
          </cell>
          <cell r="BJ85">
            <v>368757</v>
          </cell>
          <cell r="BK85">
            <v>369482</v>
          </cell>
          <cell r="BL85">
            <v>374991</v>
          </cell>
          <cell r="BM85">
            <v>380569</v>
          </cell>
          <cell r="BN85">
            <v>385973</v>
          </cell>
          <cell r="BO85">
            <v>387561</v>
          </cell>
          <cell r="BP85">
            <v>418972</v>
          </cell>
          <cell r="BQ85">
            <v>414567</v>
          </cell>
          <cell r="BR85">
            <v>426441</v>
          </cell>
          <cell r="BS85">
            <v>432642</v>
          </cell>
          <cell r="BT85">
            <v>444323</v>
          </cell>
          <cell r="BU85">
            <v>445657</v>
          </cell>
          <cell r="BV85">
            <v>447869</v>
          </cell>
          <cell r="BW85">
            <v>451565</v>
          </cell>
          <cell r="BX85">
            <v>453836</v>
          </cell>
          <cell r="BY85">
            <v>457041</v>
          </cell>
          <cell r="BZ85">
            <v>460985</v>
          </cell>
          <cell r="CA85">
            <v>464408</v>
          </cell>
          <cell r="CB85">
            <v>490409</v>
          </cell>
        </row>
        <row r="86">
          <cell r="A86" t="str">
            <v>Томская область</v>
          </cell>
          <cell r="B86">
            <v>138249</v>
          </cell>
          <cell r="C86">
            <v>137052</v>
          </cell>
          <cell r="D86">
            <v>138293</v>
          </cell>
          <cell r="E86">
            <v>138042</v>
          </cell>
          <cell r="F86">
            <v>138715</v>
          </cell>
          <cell r="G86">
            <v>139336</v>
          </cell>
          <cell r="H86">
            <v>144866</v>
          </cell>
          <cell r="I86">
            <v>142588</v>
          </cell>
          <cell r="J86">
            <v>144426</v>
          </cell>
          <cell r="K86">
            <v>145047</v>
          </cell>
          <cell r="L86">
            <v>146162</v>
          </cell>
          <cell r="M86">
            <v>145174</v>
          </cell>
          <cell r="N86">
            <v>148726</v>
          </cell>
          <cell r="O86">
            <v>149028</v>
          </cell>
          <cell r="P86">
            <v>148967</v>
          </cell>
          <cell r="Q86">
            <v>149221</v>
          </cell>
          <cell r="R86">
            <v>147329</v>
          </cell>
          <cell r="S86">
            <v>145781</v>
          </cell>
          <cell r="T86">
            <v>152277</v>
          </cell>
          <cell r="U86">
            <v>147335</v>
          </cell>
          <cell r="V86">
            <v>147223</v>
          </cell>
          <cell r="W86">
            <v>146865</v>
          </cell>
          <cell r="X86">
            <v>152370</v>
          </cell>
          <cell r="Y86">
            <v>149471</v>
          </cell>
          <cell r="Z86">
            <v>149735</v>
          </cell>
          <cell r="AA86">
            <v>149512</v>
          </cell>
          <cell r="AB86">
            <v>149101</v>
          </cell>
          <cell r="AC86">
            <v>151642</v>
          </cell>
          <cell r="AD86">
            <v>153681</v>
          </cell>
          <cell r="AE86">
            <v>153978</v>
          </cell>
          <cell r="AF86">
            <v>161564</v>
          </cell>
          <cell r="AG86">
            <v>156863</v>
          </cell>
          <cell r="AH86">
            <v>154694</v>
          </cell>
          <cell r="AI86">
            <v>154732</v>
          </cell>
          <cell r="AJ86">
            <v>159862</v>
          </cell>
          <cell r="AK86">
            <v>160857</v>
          </cell>
          <cell r="AL86">
            <v>161109</v>
          </cell>
          <cell r="AM86">
            <v>162793</v>
          </cell>
          <cell r="AN86">
            <v>163075</v>
          </cell>
          <cell r="AO86">
            <v>162455</v>
          </cell>
          <cell r="AP86">
            <v>161883</v>
          </cell>
          <cell r="AQ86">
            <v>163748</v>
          </cell>
          <cell r="AR86">
            <v>178992</v>
          </cell>
          <cell r="AS86">
            <v>171356</v>
          </cell>
          <cell r="AT86">
            <v>176809</v>
          </cell>
          <cell r="AU86">
            <v>179124</v>
          </cell>
          <cell r="AV86">
            <v>183168</v>
          </cell>
          <cell r="AW86">
            <v>186140</v>
          </cell>
          <cell r="AX86">
            <v>191564</v>
          </cell>
          <cell r="AY86">
            <v>192469</v>
          </cell>
          <cell r="AZ86">
            <v>194022</v>
          </cell>
          <cell r="BA86">
            <v>195738</v>
          </cell>
          <cell r="BB86">
            <v>197299</v>
          </cell>
          <cell r="BC86">
            <v>201028</v>
          </cell>
          <cell r="BD86">
            <v>216419</v>
          </cell>
          <cell r="BE86">
            <v>213206</v>
          </cell>
          <cell r="BF86">
            <v>221451</v>
          </cell>
          <cell r="BG86">
            <v>225238</v>
          </cell>
          <cell r="BH86">
            <v>228903</v>
          </cell>
          <cell r="BI86">
            <v>234547</v>
          </cell>
          <cell r="BJ86">
            <v>237990</v>
          </cell>
          <cell r="BK86">
            <v>238144</v>
          </cell>
          <cell r="BL86">
            <v>240082</v>
          </cell>
          <cell r="BM86">
            <v>240171</v>
          </cell>
          <cell r="BN86">
            <v>242093</v>
          </cell>
          <cell r="BO86">
            <v>246146</v>
          </cell>
          <cell r="BP86">
            <v>261878</v>
          </cell>
          <cell r="BQ86">
            <v>253777</v>
          </cell>
          <cell r="BR86">
            <v>262008</v>
          </cell>
          <cell r="BS86">
            <v>263849</v>
          </cell>
          <cell r="BT86">
            <v>271805</v>
          </cell>
          <cell r="BU86">
            <v>272021</v>
          </cell>
          <cell r="BV86">
            <v>276543</v>
          </cell>
          <cell r="BW86">
            <v>279826</v>
          </cell>
          <cell r="BX86">
            <v>280025</v>
          </cell>
          <cell r="BY86">
            <v>280284</v>
          </cell>
          <cell r="BZ86">
            <v>282899</v>
          </cell>
          <cell r="CA86">
            <v>284161</v>
          </cell>
          <cell r="CB86">
            <v>304100</v>
          </cell>
        </row>
        <row r="87">
          <cell r="A87" t="str">
            <v>ДАЛЬНЕВОСТОЧНЫЙ ФЕДЕРАЛЬНЫЙ ОКРУГ</v>
          </cell>
          <cell r="B87">
            <v>1241676</v>
          </cell>
          <cell r="C87">
            <v>1240939</v>
          </cell>
          <cell r="D87">
            <v>1244105</v>
          </cell>
          <cell r="E87">
            <v>1239897</v>
          </cell>
          <cell r="F87">
            <v>1238228</v>
          </cell>
          <cell r="G87">
            <v>1252694</v>
          </cell>
          <cell r="H87">
            <v>1313799</v>
          </cell>
          <cell r="I87">
            <v>1280026</v>
          </cell>
          <cell r="J87">
            <v>1294773</v>
          </cell>
          <cell r="K87">
            <v>1302974</v>
          </cell>
          <cell r="L87">
            <v>1314417</v>
          </cell>
          <cell r="M87">
            <v>1304462</v>
          </cell>
          <cell r="N87">
            <v>1346041</v>
          </cell>
          <cell r="O87">
            <v>1354292</v>
          </cell>
          <cell r="P87">
            <v>1341260</v>
          </cell>
          <cell r="Q87">
            <v>1340451</v>
          </cell>
          <cell r="R87">
            <v>1324590</v>
          </cell>
          <cell r="S87">
            <v>1317538</v>
          </cell>
          <cell r="T87">
            <v>1389535</v>
          </cell>
          <cell r="U87">
            <v>1343719</v>
          </cell>
          <cell r="V87">
            <v>1340834</v>
          </cell>
          <cell r="W87">
            <v>1337798</v>
          </cell>
          <cell r="X87">
            <v>1387990</v>
          </cell>
          <cell r="Y87">
            <v>1361009</v>
          </cell>
          <cell r="Z87">
            <v>1368831</v>
          </cell>
          <cell r="AA87">
            <v>1367783</v>
          </cell>
          <cell r="AB87">
            <v>1368569</v>
          </cell>
          <cell r="AC87">
            <v>1367980</v>
          </cell>
          <cell r="AD87">
            <v>1360735</v>
          </cell>
          <cell r="AE87">
            <v>1376245</v>
          </cell>
          <cell r="AF87">
            <v>1459777</v>
          </cell>
          <cell r="AG87">
            <v>1403505</v>
          </cell>
          <cell r="AH87">
            <v>1384482</v>
          </cell>
          <cell r="AI87">
            <v>1353614</v>
          </cell>
          <cell r="AJ87">
            <v>1397036</v>
          </cell>
          <cell r="AK87">
            <v>1412926</v>
          </cell>
          <cell r="AL87">
            <v>1425559</v>
          </cell>
          <cell r="AM87">
            <v>1438865</v>
          </cell>
          <cell r="AN87">
            <v>1436330</v>
          </cell>
          <cell r="AO87">
            <v>1424570</v>
          </cell>
          <cell r="AP87">
            <v>1424582</v>
          </cell>
          <cell r="AQ87">
            <v>1439198</v>
          </cell>
          <cell r="AR87">
            <v>1583142</v>
          </cell>
          <cell r="AS87">
            <v>1513585</v>
          </cell>
          <cell r="AT87">
            <v>1559843</v>
          </cell>
          <cell r="AU87">
            <v>1583863</v>
          </cell>
          <cell r="AV87">
            <v>1609841</v>
          </cell>
          <cell r="AW87">
            <v>1642041</v>
          </cell>
          <cell r="AX87">
            <v>1696425</v>
          </cell>
          <cell r="AY87">
            <v>1717192</v>
          </cell>
          <cell r="AZ87">
            <v>1729775</v>
          </cell>
          <cell r="BA87">
            <v>1754466</v>
          </cell>
          <cell r="BB87">
            <v>1772737</v>
          </cell>
          <cell r="BC87">
            <v>1817627</v>
          </cell>
          <cell r="BD87">
            <v>1953290</v>
          </cell>
          <cell r="BE87">
            <v>1897203</v>
          </cell>
          <cell r="BF87">
            <v>1948347</v>
          </cell>
          <cell r="BG87">
            <v>1980426</v>
          </cell>
          <cell r="BH87">
            <v>2017990</v>
          </cell>
          <cell r="BI87">
            <v>2068243</v>
          </cell>
          <cell r="BJ87">
            <v>2110835</v>
          </cell>
          <cell r="BK87">
            <v>2102757</v>
          </cell>
          <cell r="BL87">
            <v>2127916</v>
          </cell>
          <cell r="BM87">
            <v>2143020</v>
          </cell>
          <cell r="BN87">
            <v>2171871</v>
          </cell>
          <cell r="BO87">
            <v>2164020</v>
          </cell>
          <cell r="BP87">
            <v>2334654</v>
          </cell>
          <cell r="BQ87">
            <v>2236742</v>
          </cell>
          <cell r="BR87">
            <v>2300615</v>
          </cell>
          <cell r="BS87">
            <v>2329513</v>
          </cell>
          <cell r="BT87">
            <v>2402930</v>
          </cell>
          <cell r="BU87">
            <v>2421443</v>
          </cell>
          <cell r="BV87">
            <v>2467224</v>
          </cell>
          <cell r="BW87">
            <v>2501894</v>
          </cell>
          <cell r="BX87">
            <v>2505939</v>
          </cell>
          <cell r="BY87">
            <v>2516371</v>
          </cell>
          <cell r="BZ87">
            <v>2543633</v>
          </cell>
          <cell r="CA87">
            <v>2556019</v>
          </cell>
          <cell r="CB87">
            <v>2747751</v>
          </cell>
        </row>
        <row r="88">
          <cell r="A88" t="str">
            <v>Республика Бурятия</v>
          </cell>
          <cell r="B88">
            <v>61536</v>
          </cell>
          <cell r="C88">
            <v>61142</v>
          </cell>
          <cell r="D88">
            <v>61103</v>
          </cell>
          <cell r="E88">
            <v>61408</v>
          </cell>
          <cell r="F88">
            <v>61929</v>
          </cell>
          <cell r="G88">
            <v>62270</v>
          </cell>
          <cell r="H88">
            <v>66910</v>
          </cell>
          <cell r="I88">
            <v>64903</v>
          </cell>
          <cell r="J88">
            <v>66245</v>
          </cell>
          <cell r="K88">
            <v>65463</v>
          </cell>
          <cell r="L88">
            <v>66283</v>
          </cell>
          <cell r="M88">
            <v>66562</v>
          </cell>
          <cell r="N88">
            <v>69920</v>
          </cell>
          <cell r="O88">
            <v>70072</v>
          </cell>
          <cell r="P88">
            <v>69997</v>
          </cell>
          <cell r="Q88">
            <v>69559</v>
          </cell>
          <cell r="R88">
            <v>68345</v>
          </cell>
          <cell r="S88">
            <v>67867</v>
          </cell>
          <cell r="T88">
            <v>72656</v>
          </cell>
          <cell r="U88">
            <v>69290</v>
          </cell>
          <cell r="V88">
            <v>69210</v>
          </cell>
          <cell r="W88">
            <v>68673</v>
          </cell>
          <cell r="X88">
            <v>72601</v>
          </cell>
          <cell r="Y88">
            <v>70189</v>
          </cell>
          <cell r="Z88">
            <v>71063</v>
          </cell>
          <cell r="AA88">
            <v>70653</v>
          </cell>
          <cell r="AB88">
            <v>72145</v>
          </cell>
          <cell r="AC88">
            <v>72156</v>
          </cell>
          <cell r="AD88">
            <v>71103</v>
          </cell>
          <cell r="AE88">
            <v>72030</v>
          </cell>
          <cell r="AF88">
            <v>77449</v>
          </cell>
          <cell r="AG88">
            <v>72950</v>
          </cell>
          <cell r="AH88">
            <v>70726</v>
          </cell>
          <cell r="AI88">
            <v>70670</v>
          </cell>
          <cell r="AJ88">
            <v>73221</v>
          </cell>
          <cell r="AK88">
            <v>74738</v>
          </cell>
          <cell r="AL88">
            <v>77177</v>
          </cell>
          <cell r="AM88">
            <v>78180</v>
          </cell>
          <cell r="AN88">
            <v>78507</v>
          </cell>
          <cell r="AO88">
            <v>77676</v>
          </cell>
          <cell r="AP88">
            <v>77571</v>
          </cell>
          <cell r="AQ88">
            <v>80043</v>
          </cell>
          <cell r="AR88">
            <v>91033</v>
          </cell>
          <cell r="AS88">
            <v>85149</v>
          </cell>
          <cell r="AT88">
            <v>89224</v>
          </cell>
          <cell r="AU88">
            <v>91442</v>
          </cell>
          <cell r="AV88">
            <v>94802</v>
          </cell>
          <cell r="AW88">
            <v>97071</v>
          </cell>
          <cell r="AX88">
            <v>101393</v>
          </cell>
          <cell r="AY88">
            <v>102684</v>
          </cell>
          <cell r="AZ88">
            <v>104062</v>
          </cell>
          <cell r="BA88">
            <v>106110</v>
          </cell>
          <cell r="BB88">
            <v>107844</v>
          </cell>
          <cell r="BC88">
            <v>110744</v>
          </cell>
          <cell r="BD88">
            <v>121132</v>
          </cell>
          <cell r="BE88">
            <v>114986</v>
          </cell>
          <cell r="BF88">
            <v>118025</v>
          </cell>
          <cell r="BG88">
            <v>120414</v>
          </cell>
          <cell r="BH88">
            <v>122739</v>
          </cell>
          <cell r="BI88">
            <v>126869</v>
          </cell>
          <cell r="BJ88">
            <v>128686</v>
          </cell>
          <cell r="BK88">
            <v>127330</v>
          </cell>
          <cell r="BL88">
            <v>126911</v>
          </cell>
          <cell r="BM88">
            <v>126719</v>
          </cell>
          <cell r="BN88">
            <v>128051</v>
          </cell>
          <cell r="BO88">
            <v>127308</v>
          </cell>
          <cell r="BP88">
            <v>139939</v>
          </cell>
          <cell r="BQ88">
            <v>135163</v>
          </cell>
          <cell r="BR88">
            <v>140851</v>
          </cell>
          <cell r="BS88">
            <v>142070</v>
          </cell>
          <cell r="BT88">
            <v>149580</v>
          </cell>
          <cell r="BU88">
            <v>150184</v>
          </cell>
          <cell r="BV88">
            <v>154754</v>
          </cell>
          <cell r="BW88">
            <v>156511</v>
          </cell>
          <cell r="BX88">
            <v>156927</v>
          </cell>
          <cell r="BY88">
            <v>157964</v>
          </cell>
          <cell r="BZ88">
            <v>160320</v>
          </cell>
          <cell r="CA88">
            <v>160840</v>
          </cell>
          <cell r="CB88">
            <v>176401</v>
          </cell>
        </row>
        <row r="89">
          <cell r="A89" t="str">
            <v>Республика Саха (Якутия)</v>
          </cell>
          <cell r="B89">
            <v>117045</v>
          </cell>
          <cell r="C89">
            <v>115067</v>
          </cell>
          <cell r="D89">
            <v>112447</v>
          </cell>
          <cell r="E89">
            <v>112080</v>
          </cell>
          <cell r="F89">
            <v>112474</v>
          </cell>
          <cell r="G89">
            <v>112989</v>
          </cell>
          <cell r="H89">
            <v>120595</v>
          </cell>
          <cell r="I89">
            <v>117166</v>
          </cell>
          <cell r="J89">
            <v>118923</v>
          </cell>
          <cell r="K89">
            <v>118791</v>
          </cell>
          <cell r="L89">
            <v>123631</v>
          </cell>
          <cell r="M89">
            <v>126808</v>
          </cell>
          <cell r="N89">
            <v>133193</v>
          </cell>
          <cell r="O89">
            <v>130962</v>
          </cell>
          <cell r="P89">
            <v>127311</v>
          </cell>
          <cell r="Q89">
            <v>125550</v>
          </cell>
          <cell r="R89">
            <v>123954</v>
          </cell>
          <cell r="S89">
            <v>124559</v>
          </cell>
          <cell r="T89">
            <v>135335</v>
          </cell>
          <cell r="U89">
            <v>129024</v>
          </cell>
          <cell r="V89">
            <v>128707</v>
          </cell>
          <cell r="W89">
            <v>128543</v>
          </cell>
          <cell r="X89">
            <v>137148</v>
          </cell>
          <cell r="Y89">
            <v>135121</v>
          </cell>
          <cell r="Z89">
            <v>136720</v>
          </cell>
          <cell r="AA89">
            <v>133670</v>
          </cell>
          <cell r="AB89">
            <v>131689</v>
          </cell>
          <cell r="AC89">
            <v>131619</v>
          </cell>
          <cell r="AD89">
            <v>131495</v>
          </cell>
          <cell r="AE89">
            <v>132625</v>
          </cell>
          <cell r="AF89">
            <v>142919</v>
          </cell>
          <cell r="AG89">
            <v>136174</v>
          </cell>
          <cell r="AH89">
            <v>134188</v>
          </cell>
          <cell r="AI89">
            <v>131106</v>
          </cell>
          <cell r="AJ89">
            <v>137172</v>
          </cell>
          <cell r="AK89">
            <v>140203</v>
          </cell>
          <cell r="AL89">
            <v>142735</v>
          </cell>
          <cell r="AM89">
            <v>142082</v>
          </cell>
          <cell r="AN89">
            <v>138633</v>
          </cell>
          <cell r="AO89">
            <v>138007</v>
          </cell>
          <cell r="AP89">
            <v>137749</v>
          </cell>
          <cell r="AQ89">
            <v>139711</v>
          </cell>
          <cell r="AR89">
            <v>157802</v>
          </cell>
          <cell r="AS89">
            <v>147889</v>
          </cell>
          <cell r="AT89">
            <v>152037</v>
          </cell>
          <cell r="AU89">
            <v>153082</v>
          </cell>
          <cell r="AV89">
            <v>157084</v>
          </cell>
          <cell r="AW89">
            <v>164799</v>
          </cell>
          <cell r="AX89">
            <v>171122</v>
          </cell>
          <cell r="AY89">
            <v>169712</v>
          </cell>
          <cell r="AZ89">
            <v>166904</v>
          </cell>
          <cell r="BA89">
            <v>167126</v>
          </cell>
          <cell r="BB89">
            <v>168247</v>
          </cell>
          <cell r="BC89">
            <v>172052</v>
          </cell>
          <cell r="BD89">
            <v>188048</v>
          </cell>
          <cell r="BE89">
            <v>177943</v>
          </cell>
          <cell r="BF89">
            <v>182300</v>
          </cell>
          <cell r="BG89">
            <v>184556</v>
          </cell>
          <cell r="BH89">
            <v>187384</v>
          </cell>
          <cell r="BI89">
            <v>197009</v>
          </cell>
          <cell r="BJ89">
            <v>201221</v>
          </cell>
          <cell r="BK89">
            <v>196725</v>
          </cell>
          <cell r="BL89">
            <v>193093</v>
          </cell>
          <cell r="BM89">
            <v>192185</v>
          </cell>
          <cell r="BN89">
            <v>194014</v>
          </cell>
          <cell r="BO89">
            <v>194117</v>
          </cell>
          <cell r="BP89">
            <v>208802</v>
          </cell>
          <cell r="BQ89">
            <v>200596</v>
          </cell>
          <cell r="BR89">
            <v>205960</v>
          </cell>
          <cell r="BS89">
            <v>208150</v>
          </cell>
          <cell r="BT89">
            <v>216427</v>
          </cell>
          <cell r="BU89">
            <v>221390</v>
          </cell>
          <cell r="BV89">
            <v>226495</v>
          </cell>
          <cell r="BW89">
            <v>226848</v>
          </cell>
          <cell r="BX89">
            <v>221473</v>
          </cell>
          <cell r="BY89">
            <v>220051</v>
          </cell>
          <cell r="BZ89">
            <v>222998</v>
          </cell>
          <cell r="CA89">
            <v>224031</v>
          </cell>
          <cell r="CB89">
            <v>242750</v>
          </cell>
        </row>
        <row r="90">
          <cell r="A90" t="str">
            <v>Забайкальский край</v>
          </cell>
          <cell r="B90">
            <v>81197</v>
          </cell>
          <cell r="C90">
            <v>80739</v>
          </cell>
          <cell r="D90">
            <v>80235</v>
          </cell>
          <cell r="E90">
            <v>80948</v>
          </cell>
          <cell r="F90">
            <v>80793</v>
          </cell>
          <cell r="G90">
            <v>81319</v>
          </cell>
          <cell r="H90">
            <v>86588</v>
          </cell>
          <cell r="I90">
            <v>84307</v>
          </cell>
          <cell r="J90">
            <v>85109</v>
          </cell>
          <cell r="K90">
            <v>84242</v>
          </cell>
          <cell r="L90">
            <v>86259</v>
          </cell>
          <cell r="M90">
            <v>85826</v>
          </cell>
          <cell r="N90">
            <v>89719</v>
          </cell>
          <cell r="O90">
            <v>88947</v>
          </cell>
          <cell r="P90">
            <v>88480</v>
          </cell>
          <cell r="Q90">
            <v>88059</v>
          </cell>
          <cell r="R90">
            <v>86986</v>
          </cell>
          <cell r="S90">
            <v>87047</v>
          </cell>
          <cell r="T90">
            <v>92683</v>
          </cell>
          <cell r="U90">
            <v>89095</v>
          </cell>
          <cell r="V90">
            <v>88991</v>
          </cell>
          <cell r="W90">
            <v>88672</v>
          </cell>
          <cell r="X90">
            <v>93157</v>
          </cell>
          <cell r="Y90">
            <v>90294</v>
          </cell>
          <cell r="Z90">
            <v>90275</v>
          </cell>
          <cell r="AA90">
            <v>89680</v>
          </cell>
          <cell r="AB90">
            <v>90649</v>
          </cell>
          <cell r="AC90">
            <v>91042</v>
          </cell>
          <cell r="AD90">
            <v>90176</v>
          </cell>
          <cell r="AE90">
            <v>92896</v>
          </cell>
          <cell r="AF90">
            <v>98980</v>
          </cell>
          <cell r="AG90">
            <v>94811</v>
          </cell>
          <cell r="AH90">
            <v>93419</v>
          </cell>
          <cell r="AI90">
            <v>90354</v>
          </cell>
          <cell r="AJ90">
            <v>93470</v>
          </cell>
          <cell r="AK90">
            <v>93982</v>
          </cell>
          <cell r="AL90">
            <v>97142</v>
          </cell>
          <cell r="AM90">
            <v>97261</v>
          </cell>
          <cell r="AN90">
            <v>96148</v>
          </cell>
          <cell r="AO90">
            <v>95777</v>
          </cell>
          <cell r="AP90">
            <v>96030</v>
          </cell>
          <cell r="AQ90">
            <v>98912</v>
          </cell>
          <cell r="AR90">
            <v>110940</v>
          </cell>
          <cell r="AS90">
            <v>104600</v>
          </cell>
          <cell r="AT90">
            <v>108484</v>
          </cell>
          <cell r="AU90">
            <v>109545</v>
          </cell>
          <cell r="AV90">
            <v>114034</v>
          </cell>
          <cell r="AW90">
            <v>116191</v>
          </cell>
          <cell r="AX90">
            <v>120335</v>
          </cell>
          <cell r="AY90">
            <v>121457</v>
          </cell>
          <cell r="AZ90">
            <v>120511</v>
          </cell>
          <cell r="BA90">
            <v>120871</v>
          </cell>
          <cell r="BB90">
            <v>122163</v>
          </cell>
          <cell r="BC90">
            <v>126372</v>
          </cell>
          <cell r="BD90">
            <v>137943</v>
          </cell>
          <cell r="BE90">
            <v>133299</v>
          </cell>
          <cell r="BF90">
            <v>137466</v>
          </cell>
          <cell r="BG90">
            <v>139523</v>
          </cell>
          <cell r="BH90">
            <v>143301</v>
          </cell>
          <cell r="BI90">
            <v>148290</v>
          </cell>
          <cell r="BJ90">
            <v>151597</v>
          </cell>
          <cell r="BK90">
            <v>150897</v>
          </cell>
          <cell r="BL90">
            <v>151764</v>
          </cell>
          <cell r="BM90">
            <v>153747</v>
          </cell>
          <cell r="BN90">
            <v>155899</v>
          </cell>
          <cell r="BO90">
            <v>157208</v>
          </cell>
          <cell r="BP90">
            <v>174162</v>
          </cell>
          <cell r="BQ90">
            <v>168880</v>
          </cell>
          <cell r="BR90">
            <v>175967</v>
          </cell>
          <cell r="BS90">
            <v>176667</v>
          </cell>
          <cell r="BT90">
            <v>183308</v>
          </cell>
          <cell r="BU90">
            <v>184473</v>
          </cell>
          <cell r="BV90">
            <v>190150</v>
          </cell>
          <cell r="BW90">
            <v>194712</v>
          </cell>
          <cell r="BX90">
            <v>194804</v>
          </cell>
          <cell r="BY90">
            <v>195468</v>
          </cell>
          <cell r="BZ90">
            <v>201321</v>
          </cell>
          <cell r="CA90">
            <v>203740</v>
          </cell>
          <cell r="CB90">
            <v>224322</v>
          </cell>
        </row>
        <row r="91">
          <cell r="A91" t="str">
            <v>Камчатский край</v>
          </cell>
          <cell r="B91">
            <v>81888</v>
          </cell>
          <cell r="C91">
            <v>81510</v>
          </cell>
          <cell r="D91">
            <v>81934</v>
          </cell>
          <cell r="E91">
            <v>82092</v>
          </cell>
          <cell r="F91">
            <v>81727</v>
          </cell>
          <cell r="G91">
            <v>82161</v>
          </cell>
          <cell r="H91">
            <v>86546</v>
          </cell>
          <cell r="I91">
            <v>83767</v>
          </cell>
          <cell r="J91">
            <v>84381</v>
          </cell>
          <cell r="K91">
            <v>84967</v>
          </cell>
          <cell r="L91">
            <v>85990</v>
          </cell>
          <cell r="M91">
            <v>86012</v>
          </cell>
          <cell r="N91">
            <v>88674</v>
          </cell>
          <cell r="O91">
            <v>89049</v>
          </cell>
          <cell r="P91">
            <v>87646</v>
          </cell>
          <cell r="Q91">
            <v>87392</v>
          </cell>
          <cell r="R91">
            <v>86390</v>
          </cell>
          <cell r="S91">
            <v>85189</v>
          </cell>
          <cell r="T91">
            <v>91930</v>
          </cell>
          <cell r="U91">
            <v>88224</v>
          </cell>
          <cell r="V91">
            <v>87804</v>
          </cell>
          <cell r="W91">
            <v>88254</v>
          </cell>
          <cell r="X91">
            <v>93130</v>
          </cell>
          <cell r="Y91">
            <v>91538</v>
          </cell>
          <cell r="Z91">
            <v>91204</v>
          </cell>
          <cell r="AA91">
            <v>92492</v>
          </cell>
          <cell r="AB91">
            <v>92447</v>
          </cell>
          <cell r="AC91">
            <v>92355</v>
          </cell>
          <cell r="AD91">
            <v>91941</v>
          </cell>
          <cell r="AE91">
            <v>91715</v>
          </cell>
          <cell r="AF91">
            <v>101300</v>
          </cell>
          <cell r="AG91">
            <v>96405</v>
          </cell>
          <cell r="AH91">
            <v>95020</v>
          </cell>
          <cell r="AI91">
            <v>89472</v>
          </cell>
          <cell r="AJ91">
            <v>93122</v>
          </cell>
          <cell r="AK91">
            <v>94572</v>
          </cell>
          <cell r="AL91">
            <v>95412</v>
          </cell>
          <cell r="AM91">
            <v>95270</v>
          </cell>
          <cell r="AN91">
            <v>94727</v>
          </cell>
          <cell r="AO91">
            <v>95313</v>
          </cell>
          <cell r="AP91">
            <v>94181</v>
          </cell>
          <cell r="AQ91">
            <v>94718</v>
          </cell>
          <cell r="AR91">
            <v>102976</v>
          </cell>
          <cell r="AS91">
            <v>98336</v>
          </cell>
          <cell r="AT91">
            <v>101007</v>
          </cell>
          <cell r="AU91">
            <v>102219</v>
          </cell>
          <cell r="AV91">
            <v>103666</v>
          </cell>
          <cell r="AW91">
            <v>105840</v>
          </cell>
          <cell r="AX91">
            <v>108223</v>
          </cell>
          <cell r="AY91">
            <v>108262</v>
          </cell>
          <cell r="AZ91">
            <v>109004</v>
          </cell>
          <cell r="BA91">
            <v>109763</v>
          </cell>
          <cell r="BB91">
            <v>110600</v>
          </cell>
          <cell r="BC91">
            <v>112886</v>
          </cell>
          <cell r="BD91">
            <v>119427</v>
          </cell>
          <cell r="BE91">
            <v>115543</v>
          </cell>
          <cell r="BF91">
            <v>117961</v>
          </cell>
          <cell r="BG91">
            <v>119451</v>
          </cell>
          <cell r="BH91">
            <v>121339</v>
          </cell>
          <cell r="BI91">
            <v>124796</v>
          </cell>
          <cell r="BJ91">
            <v>126149</v>
          </cell>
          <cell r="BK91">
            <v>125583</v>
          </cell>
          <cell r="BL91">
            <v>126221</v>
          </cell>
          <cell r="BM91">
            <v>127254</v>
          </cell>
          <cell r="BN91">
            <v>129020</v>
          </cell>
          <cell r="BO91">
            <v>126665</v>
          </cell>
          <cell r="BP91">
            <v>136608</v>
          </cell>
          <cell r="BQ91">
            <v>130609</v>
          </cell>
          <cell r="BR91">
            <v>133874</v>
          </cell>
          <cell r="BS91">
            <v>135236</v>
          </cell>
          <cell r="BT91">
            <v>138766</v>
          </cell>
          <cell r="BU91">
            <v>140798</v>
          </cell>
          <cell r="BV91">
            <v>142922</v>
          </cell>
          <cell r="BW91">
            <v>144138</v>
          </cell>
          <cell r="BX91">
            <v>144361</v>
          </cell>
          <cell r="BY91">
            <v>145239</v>
          </cell>
          <cell r="BZ91">
            <v>147589</v>
          </cell>
          <cell r="CA91">
            <v>146587</v>
          </cell>
          <cell r="CB91">
            <v>158700</v>
          </cell>
        </row>
        <row r="92">
          <cell r="A92" t="str">
            <v>Приморский край</v>
          </cell>
          <cell r="B92">
            <v>355843</v>
          </cell>
          <cell r="C92">
            <v>355147</v>
          </cell>
          <cell r="D92">
            <v>361055</v>
          </cell>
          <cell r="E92">
            <v>358237</v>
          </cell>
          <cell r="F92">
            <v>354460</v>
          </cell>
          <cell r="G92">
            <v>359810</v>
          </cell>
          <cell r="H92">
            <v>374236</v>
          </cell>
          <cell r="I92">
            <v>366293</v>
          </cell>
          <cell r="J92">
            <v>371684</v>
          </cell>
          <cell r="K92">
            <v>377583</v>
          </cell>
          <cell r="L92">
            <v>375528</v>
          </cell>
          <cell r="M92">
            <v>369484</v>
          </cell>
          <cell r="N92">
            <v>378018</v>
          </cell>
          <cell r="O92">
            <v>383640</v>
          </cell>
          <cell r="P92">
            <v>381974</v>
          </cell>
          <cell r="Q92">
            <v>385047</v>
          </cell>
          <cell r="R92">
            <v>379477</v>
          </cell>
          <cell r="S92">
            <v>375114</v>
          </cell>
          <cell r="T92">
            <v>386191</v>
          </cell>
          <cell r="U92">
            <v>377847</v>
          </cell>
          <cell r="V92">
            <v>375266</v>
          </cell>
          <cell r="W92">
            <v>373636</v>
          </cell>
          <cell r="X92">
            <v>383584</v>
          </cell>
          <cell r="Y92">
            <v>377352</v>
          </cell>
          <cell r="Z92">
            <v>380698</v>
          </cell>
          <cell r="AA92">
            <v>384972</v>
          </cell>
          <cell r="AB92">
            <v>385507</v>
          </cell>
          <cell r="AC92">
            <v>380612</v>
          </cell>
          <cell r="AD92">
            <v>379849</v>
          </cell>
          <cell r="AE92">
            <v>385243</v>
          </cell>
          <cell r="AF92">
            <v>404375</v>
          </cell>
          <cell r="AG92">
            <v>392768</v>
          </cell>
          <cell r="AH92">
            <v>390713</v>
          </cell>
          <cell r="AI92">
            <v>384018</v>
          </cell>
          <cell r="AJ92">
            <v>396177</v>
          </cell>
          <cell r="AK92">
            <v>398003</v>
          </cell>
          <cell r="AL92">
            <v>397967</v>
          </cell>
          <cell r="AM92">
            <v>405542</v>
          </cell>
          <cell r="AN92">
            <v>405356</v>
          </cell>
          <cell r="AO92">
            <v>398559</v>
          </cell>
          <cell r="AP92">
            <v>399671</v>
          </cell>
          <cell r="AQ92">
            <v>402936</v>
          </cell>
          <cell r="AR92">
            <v>442856</v>
          </cell>
          <cell r="AS92">
            <v>426766</v>
          </cell>
          <cell r="AT92">
            <v>438457</v>
          </cell>
          <cell r="AU92">
            <v>444814</v>
          </cell>
          <cell r="AV92">
            <v>449940</v>
          </cell>
          <cell r="AW92">
            <v>456948</v>
          </cell>
          <cell r="AX92">
            <v>472612</v>
          </cell>
          <cell r="AY92">
            <v>479845</v>
          </cell>
          <cell r="AZ92">
            <v>489128</v>
          </cell>
          <cell r="BA92">
            <v>502451</v>
          </cell>
          <cell r="BB92">
            <v>507892</v>
          </cell>
          <cell r="BC92">
            <v>520771</v>
          </cell>
          <cell r="BD92">
            <v>555911</v>
          </cell>
          <cell r="BE92">
            <v>547769</v>
          </cell>
          <cell r="BF92">
            <v>563152</v>
          </cell>
          <cell r="BG92">
            <v>570927</v>
          </cell>
          <cell r="BH92">
            <v>581986</v>
          </cell>
          <cell r="BI92">
            <v>594212</v>
          </cell>
          <cell r="BJ92">
            <v>606773</v>
          </cell>
          <cell r="BK92">
            <v>611643</v>
          </cell>
          <cell r="BL92">
            <v>622404</v>
          </cell>
          <cell r="BM92">
            <v>630098</v>
          </cell>
          <cell r="BN92">
            <v>640876</v>
          </cell>
          <cell r="BO92">
            <v>643549</v>
          </cell>
          <cell r="BP92">
            <v>682184</v>
          </cell>
          <cell r="BQ92">
            <v>651347</v>
          </cell>
          <cell r="BR92">
            <v>661947</v>
          </cell>
          <cell r="BS92">
            <v>671276</v>
          </cell>
          <cell r="BT92">
            <v>688981</v>
          </cell>
          <cell r="BU92">
            <v>691942</v>
          </cell>
          <cell r="BV92">
            <v>701374</v>
          </cell>
          <cell r="BW92">
            <v>711230</v>
          </cell>
          <cell r="BX92">
            <v>713721</v>
          </cell>
          <cell r="BY92">
            <v>716519</v>
          </cell>
          <cell r="BZ92">
            <v>722856</v>
          </cell>
          <cell r="CA92">
            <v>725796</v>
          </cell>
          <cell r="CB92">
            <v>772025</v>
          </cell>
        </row>
        <row r="93">
          <cell r="A93" t="str">
            <v>Хабаровский край</v>
          </cell>
          <cell r="B93">
            <v>252043</v>
          </cell>
          <cell r="C93">
            <v>252357</v>
          </cell>
          <cell r="D93">
            <v>252888</v>
          </cell>
          <cell r="E93">
            <v>251713</v>
          </cell>
          <cell r="F93">
            <v>252102</v>
          </cell>
          <cell r="G93">
            <v>253196</v>
          </cell>
          <cell r="H93">
            <v>263213</v>
          </cell>
          <cell r="I93">
            <v>257441</v>
          </cell>
          <cell r="J93">
            <v>259110</v>
          </cell>
          <cell r="K93">
            <v>260378</v>
          </cell>
          <cell r="L93">
            <v>261771</v>
          </cell>
          <cell r="M93">
            <v>257844</v>
          </cell>
          <cell r="N93">
            <v>263721</v>
          </cell>
          <cell r="O93">
            <v>266603</v>
          </cell>
          <cell r="P93">
            <v>264217</v>
          </cell>
          <cell r="Q93">
            <v>264025</v>
          </cell>
          <cell r="R93">
            <v>261421</v>
          </cell>
          <cell r="S93">
            <v>260495</v>
          </cell>
          <cell r="T93">
            <v>273032</v>
          </cell>
          <cell r="U93">
            <v>267118</v>
          </cell>
          <cell r="V93">
            <v>267719</v>
          </cell>
          <cell r="W93">
            <v>266876</v>
          </cell>
          <cell r="X93">
            <v>275254</v>
          </cell>
          <cell r="Y93">
            <v>270117</v>
          </cell>
          <cell r="Z93">
            <v>271546</v>
          </cell>
          <cell r="AA93">
            <v>270664</v>
          </cell>
          <cell r="AB93">
            <v>270248</v>
          </cell>
          <cell r="AC93">
            <v>271202</v>
          </cell>
          <cell r="AD93">
            <v>268674</v>
          </cell>
          <cell r="AE93">
            <v>271135</v>
          </cell>
          <cell r="AF93">
            <v>282868</v>
          </cell>
          <cell r="AG93">
            <v>273992</v>
          </cell>
          <cell r="AH93">
            <v>267827</v>
          </cell>
          <cell r="AI93">
            <v>261314</v>
          </cell>
          <cell r="AJ93">
            <v>268234</v>
          </cell>
          <cell r="AK93">
            <v>269505</v>
          </cell>
          <cell r="AL93">
            <v>270313</v>
          </cell>
          <cell r="AM93">
            <v>274272</v>
          </cell>
          <cell r="AN93">
            <v>274647</v>
          </cell>
          <cell r="AO93">
            <v>271547</v>
          </cell>
          <cell r="AP93">
            <v>271811</v>
          </cell>
          <cell r="AQ93">
            <v>273104</v>
          </cell>
          <cell r="AR93">
            <v>295719</v>
          </cell>
          <cell r="AS93">
            <v>285761</v>
          </cell>
          <cell r="AT93">
            <v>293392</v>
          </cell>
          <cell r="AU93">
            <v>299572</v>
          </cell>
          <cell r="AV93">
            <v>302987</v>
          </cell>
          <cell r="AW93">
            <v>306641</v>
          </cell>
          <cell r="AX93">
            <v>315632</v>
          </cell>
          <cell r="AY93">
            <v>320785</v>
          </cell>
          <cell r="AZ93">
            <v>324389</v>
          </cell>
          <cell r="BA93">
            <v>328720</v>
          </cell>
          <cell r="BB93">
            <v>330924</v>
          </cell>
          <cell r="BC93">
            <v>339803</v>
          </cell>
          <cell r="BD93">
            <v>364611</v>
          </cell>
          <cell r="BE93">
            <v>358368</v>
          </cell>
          <cell r="BF93">
            <v>368375</v>
          </cell>
          <cell r="BG93">
            <v>375543</v>
          </cell>
          <cell r="BH93">
            <v>380949</v>
          </cell>
          <cell r="BI93">
            <v>387512</v>
          </cell>
          <cell r="BJ93">
            <v>392007</v>
          </cell>
          <cell r="BK93">
            <v>392326</v>
          </cell>
          <cell r="BL93">
            <v>404503</v>
          </cell>
          <cell r="BM93">
            <v>405955</v>
          </cell>
          <cell r="BN93">
            <v>408665</v>
          </cell>
          <cell r="BO93">
            <v>406196</v>
          </cell>
          <cell r="BP93">
            <v>447265</v>
          </cell>
          <cell r="BQ93">
            <v>422163</v>
          </cell>
          <cell r="BR93">
            <v>435510</v>
          </cell>
          <cell r="BS93">
            <v>441714</v>
          </cell>
          <cell r="BT93">
            <v>454453</v>
          </cell>
          <cell r="BU93">
            <v>456787</v>
          </cell>
          <cell r="BV93">
            <v>463287</v>
          </cell>
          <cell r="BW93">
            <v>472369</v>
          </cell>
          <cell r="BX93">
            <v>477366</v>
          </cell>
          <cell r="BY93">
            <v>481463</v>
          </cell>
          <cell r="BZ93">
            <v>484230</v>
          </cell>
          <cell r="CA93">
            <v>485142</v>
          </cell>
          <cell r="CB93">
            <v>517640</v>
          </cell>
        </row>
        <row r="94">
          <cell r="A94" t="str">
            <v>Амурская область</v>
          </cell>
          <cell r="B94">
            <v>99152</v>
          </cell>
          <cell r="C94">
            <v>102027</v>
          </cell>
          <cell r="D94">
            <v>101863</v>
          </cell>
          <cell r="E94">
            <v>101687</v>
          </cell>
          <cell r="F94">
            <v>101926</v>
          </cell>
          <cell r="G94">
            <v>104109</v>
          </cell>
          <cell r="H94">
            <v>108669</v>
          </cell>
          <cell r="I94">
            <v>106156</v>
          </cell>
          <cell r="J94">
            <v>106903</v>
          </cell>
          <cell r="K94">
            <v>107668</v>
          </cell>
          <cell r="L94">
            <v>109074</v>
          </cell>
          <cell r="M94">
            <v>107698</v>
          </cell>
          <cell r="N94">
            <v>111565</v>
          </cell>
          <cell r="O94">
            <v>112175</v>
          </cell>
          <cell r="P94">
            <v>111776</v>
          </cell>
          <cell r="Q94">
            <v>110110</v>
          </cell>
          <cell r="R94">
            <v>109327</v>
          </cell>
          <cell r="S94">
            <v>109541</v>
          </cell>
          <cell r="T94">
            <v>116765</v>
          </cell>
          <cell r="U94">
            <v>110393</v>
          </cell>
          <cell r="V94">
            <v>110858</v>
          </cell>
          <cell r="W94">
            <v>110274</v>
          </cell>
          <cell r="X94">
            <v>114832</v>
          </cell>
          <cell r="Y94">
            <v>111558</v>
          </cell>
          <cell r="Z94">
            <v>112108</v>
          </cell>
          <cell r="AA94">
            <v>112432</v>
          </cell>
          <cell r="AB94">
            <v>113775</v>
          </cell>
          <cell r="AC94">
            <v>115419</v>
          </cell>
          <cell r="AD94">
            <v>114998</v>
          </cell>
          <cell r="AE94">
            <v>116530</v>
          </cell>
          <cell r="AF94">
            <v>123809</v>
          </cell>
          <cell r="AG94">
            <v>118740</v>
          </cell>
          <cell r="AH94">
            <v>117320</v>
          </cell>
          <cell r="AI94">
            <v>116105</v>
          </cell>
          <cell r="AJ94">
            <v>119431</v>
          </cell>
          <cell r="AK94">
            <v>120738</v>
          </cell>
          <cell r="AL94">
            <v>120406</v>
          </cell>
          <cell r="AM94">
            <v>120483</v>
          </cell>
          <cell r="AN94">
            <v>119880</v>
          </cell>
          <cell r="AO94">
            <v>119577</v>
          </cell>
          <cell r="AP94">
            <v>119089</v>
          </cell>
          <cell r="AQ94">
            <v>121636</v>
          </cell>
          <cell r="AR94">
            <v>134657</v>
          </cell>
          <cell r="AS94">
            <v>129150</v>
          </cell>
          <cell r="AT94">
            <v>133081</v>
          </cell>
          <cell r="AU94">
            <v>136252</v>
          </cell>
          <cell r="AV94">
            <v>137681</v>
          </cell>
          <cell r="AW94">
            <v>140464</v>
          </cell>
          <cell r="AX94">
            <v>145388</v>
          </cell>
          <cell r="AY94">
            <v>147472</v>
          </cell>
          <cell r="AZ94">
            <v>149810</v>
          </cell>
          <cell r="BA94">
            <v>154031</v>
          </cell>
          <cell r="BB94">
            <v>156390</v>
          </cell>
          <cell r="BC94">
            <v>161416</v>
          </cell>
          <cell r="BD94">
            <v>173855</v>
          </cell>
          <cell r="BE94">
            <v>165204</v>
          </cell>
          <cell r="BF94">
            <v>168983</v>
          </cell>
          <cell r="BG94">
            <v>171453</v>
          </cell>
          <cell r="BH94">
            <v>174808</v>
          </cell>
          <cell r="BI94">
            <v>179403</v>
          </cell>
          <cell r="BJ94">
            <v>181548</v>
          </cell>
          <cell r="BK94">
            <v>180527</v>
          </cell>
          <cell r="BL94">
            <v>182708</v>
          </cell>
          <cell r="BM94">
            <v>185730</v>
          </cell>
          <cell r="BN94">
            <v>188858</v>
          </cell>
          <cell r="BO94">
            <v>191261</v>
          </cell>
          <cell r="BP94">
            <v>206766</v>
          </cell>
          <cell r="BQ94">
            <v>202317</v>
          </cell>
          <cell r="BR94">
            <v>209550</v>
          </cell>
          <cell r="BS94">
            <v>214002</v>
          </cell>
          <cell r="BT94">
            <v>220345</v>
          </cell>
          <cell r="BU94">
            <v>220634</v>
          </cell>
          <cell r="BV94">
            <v>225680</v>
          </cell>
          <cell r="BW94">
            <v>228918</v>
          </cell>
          <cell r="BX94">
            <v>231130</v>
          </cell>
          <cell r="BY94">
            <v>232829</v>
          </cell>
          <cell r="BZ94">
            <v>236815</v>
          </cell>
          <cell r="CA94">
            <v>239915</v>
          </cell>
          <cell r="CB94">
            <v>260230</v>
          </cell>
        </row>
        <row r="95">
          <cell r="A95" t="str">
            <v>Магаданская область</v>
          </cell>
          <cell r="B95">
            <v>44809</v>
          </cell>
          <cell r="C95">
            <v>45324</v>
          </cell>
          <cell r="D95">
            <v>45328</v>
          </cell>
          <cell r="E95">
            <v>44882</v>
          </cell>
          <cell r="F95">
            <v>45093</v>
          </cell>
          <cell r="G95">
            <v>46014</v>
          </cell>
          <cell r="H95">
            <v>48373</v>
          </cell>
          <cell r="I95">
            <v>46546</v>
          </cell>
          <cell r="J95">
            <v>46590</v>
          </cell>
          <cell r="K95">
            <v>46351</v>
          </cell>
          <cell r="L95">
            <v>46559</v>
          </cell>
          <cell r="M95">
            <v>46246</v>
          </cell>
          <cell r="N95">
            <v>48231</v>
          </cell>
          <cell r="O95">
            <v>48797</v>
          </cell>
          <cell r="P95">
            <v>48244</v>
          </cell>
          <cell r="Q95">
            <v>49167</v>
          </cell>
          <cell r="R95">
            <v>49116</v>
          </cell>
          <cell r="S95">
            <v>49405</v>
          </cell>
          <cell r="T95">
            <v>53571</v>
          </cell>
          <cell r="U95">
            <v>51199</v>
          </cell>
          <cell r="V95">
            <v>49628</v>
          </cell>
          <cell r="W95">
            <v>50052</v>
          </cell>
          <cell r="X95">
            <v>51159</v>
          </cell>
          <cell r="Y95">
            <v>50307</v>
          </cell>
          <cell r="Z95">
            <v>50927</v>
          </cell>
          <cell r="AA95">
            <v>50089</v>
          </cell>
          <cell r="AB95">
            <v>50179</v>
          </cell>
          <cell r="AC95">
            <v>51192</v>
          </cell>
          <cell r="AD95">
            <v>51281</v>
          </cell>
          <cell r="AE95">
            <v>50945</v>
          </cell>
          <cell r="AF95">
            <v>54928</v>
          </cell>
          <cell r="AG95">
            <v>51243</v>
          </cell>
          <cell r="AH95">
            <v>49997</v>
          </cell>
          <cell r="AI95">
            <v>48979</v>
          </cell>
          <cell r="AJ95">
            <v>50829</v>
          </cell>
          <cell r="AK95">
            <v>53544</v>
          </cell>
          <cell r="AL95">
            <v>56976</v>
          </cell>
          <cell r="AM95">
            <v>56853</v>
          </cell>
          <cell r="AN95">
            <v>60782</v>
          </cell>
          <cell r="AO95">
            <v>61247</v>
          </cell>
          <cell r="AP95">
            <v>61608</v>
          </cell>
          <cell r="AQ95">
            <v>59592</v>
          </cell>
          <cell r="AR95">
            <v>61146</v>
          </cell>
          <cell r="AS95">
            <v>58542</v>
          </cell>
          <cell r="AT95">
            <v>59011</v>
          </cell>
          <cell r="AU95">
            <v>59111</v>
          </cell>
          <cell r="AV95">
            <v>59693</v>
          </cell>
          <cell r="AW95">
            <v>60738</v>
          </cell>
          <cell r="AX95">
            <v>62461</v>
          </cell>
          <cell r="AY95">
            <v>62921</v>
          </cell>
          <cell r="AZ95">
            <v>62264</v>
          </cell>
          <cell r="BA95">
            <v>63264</v>
          </cell>
          <cell r="BB95">
            <v>64098</v>
          </cell>
          <cell r="BC95">
            <v>65378</v>
          </cell>
          <cell r="BD95">
            <v>67858</v>
          </cell>
          <cell r="BE95">
            <v>64608</v>
          </cell>
          <cell r="BF95">
            <v>65984</v>
          </cell>
          <cell r="BG95">
            <v>67320</v>
          </cell>
          <cell r="BH95">
            <v>68401</v>
          </cell>
          <cell r="BI95">
            <v>69667</v>
          </cell>
          <cell r="BJ95">
            <v>77032</v>
          </cell>
          <cell r="BK95">
            <v>72894</v>
          </cell>
          <cell r="BL95">
            <v>72591</v>
          </cell>
          <cell r="BM95">
            <v>73077</v>
          </cell>
          <cell r="BN95">
            <v>73996</v>
          </cell>
          <cell r="BO95">
            <v>73040</v>
          </cell>
          <cell r="BP95">
            <v>75439</v>
          </cell>
          <cell r="BQ95">
            <v>71699</v>
          </cell>
          <cell r="BR95">
            <v>73422</v>
          </cell>
          <cell r="BS95">
            <v>75272</v>
          </cell>
          <cell r="BT95">
            <v>77573</v>
          </cell>
          <cell r="BU95">
            <v>79676</v>
          </cell>
          <cell r="BV95">
            <v>82028</v>
          </cell>
          <cell r="BW95">
            <v>82402</v>
          </cell>
          <cell r="BX95">
            <v>83074</v>
          </cell>
          <cell r="BY95">
            <v>82742</v>
          </cell>
          <cell r="BZ95">
            <v>81797</v>
          </cell>
          <cell r="CA95">
            <v>83125</v>
          </cell>
          <cell r="CB95">
            <v>89919</v>
          </cell>
        </row>
        <row r="96">
          <cell r="A96" t="str">
            <v>Сахалинская область</v>
          </cell>
          <cell r="B96">
            <v>121612</v>
          </cell>
          <cell r="C96">
            <v>121290</v>
          </cell>
          <cell r="D96">
            <v>121432</v>
          </cell>
          <cell r="E96">
            <v>121392</v>
          </cell>
          <cell r="F96">
            <v>122360</v>
          </cell>
          <cell r="G96">
            <v>125089</v>
          </cell>
          <cell r="H96">
            <v>130661</v>
          </cell>
          <cell r="I96">
            <v>126338</v>
          </cell>
          <cell r="J96">
            <v>128303</v>
          </cell>
          <cell r="K96">
            <v>129566</v>
          </cell>
          <cell r="L96">
            <v>130493</v>
          </cell>
          <cell r="M96">
            <v>129362</v>
          </cell>
          <cell r="N96">
            <v>133334</v>
          </cell>
          <cell r="O96">
            <v>134328</v>
          </cell>
          <cell r="P96">
            <v>132841</v>
          </cell>
          <cell r="Q96">
            <v>133235</v>
          </cell>
          <cell r="R96">
            <v>131506</v>
          </cell>
          <cell r="S96">
            <v>130116</v>
          </cell>
          <cell r="T96">
            <v>137167</v>
          </cell>
          <cell r="U96">
            <v>132557</v>
          </cell>
          <cell r="V96">
            <v>133348</v>
          </cell>
          <cell r="W96">
            <v>133211</v>
          </cell>
          <cell r="X96">
            <v>135434</v>
          </cell>
          <cell r="Y96">
            <v>133479</v>
          </cell>
          <cell r="Z96">
            <v>133036</v>
          </cell>
          <cell r="AA96">
            <v>132061</v>
          </cell>
          <cell r="AB96">
            <v>131330</v>
          </cell>
          <cell r="AC96">
            <v>131683</v>
          </cell>
          <cell r="AD96">
            <v>130560</v>
          </cell>
          <cell r="AE96">
            <v>132197</v>
          </cell>
          <cell r="AF96">
            <v>139505</v>
          </cell>
          <cell r="AG96">
            <v>134860</v>
          </cell>
          <cell r="AH96">
            <v>133693</v>
          </cell>
          <cell r="AI96">
            <v>130182</v>
          </cell>
          <cell r="AJ96">
            <v>132852</v>
          </cell>
          <cell r="AK96">
            <v>134301</v>
          </cell>
          <cell r="AL96">
            <v>133838</v>
          </cell>
          <cell r="AM96">
            <v>135182</v>
          </cell>
          <cell r="AN96">
            <v>134638</v>
          </cell>
          <cell r="AO96">
            <v>134093</v>
          </cell>
          <cell r="AP96">
            <v>134344</v>
          </cell>
          <cell r="AQ96">
            <v>135513</v>
          </cell>
          <cell r="AR96">
            <v>149143</v>
          </cell>
          <cell r="AS96">
            <v>142717</v>
          </cell>
          <cell r="AT96">
            <v>149304</v>
          </cell>
          <cell r="AU96">
            <v>151041</v>
          </cell>
          <cell r="AV96">
            <v>152348</v>
          </cell>
          <cell r="AW96">
            <v>154474</v>
          </cell>
          <cell r="AX96">
            <v>159568</v>
          </cell>
          <cell r="AY96">
            <v>164803</v>
          </cell>
          <cell r="AZ96">
            <v>165428</v>
          </cell>
          <cell r="BA96">
            <v>164461</v>
          </cell>
          <cell r="BB96">
            <v>166591</v>
          </cell>
          <cell r="BC96">
            <v>169171</v>
          </cell>
          <cell r="BD96">
            <v>182187</v>
          </cell>
          <cell r="BE96">
            <v>178997</v>
          </cell>
          <cell r="BF96">
            <v>184069</v>
          </cell>
          <cell r="BG96">
            <v>188348</v>
          </cell>
          <cell r="BH96">
            <v>192875</v>
          </cell>
          <cell r="BI96">
            <v>194877</v>
          </cell>
          <cell r="BJ96">
            <v>199714</v>
          </cell>
          <cell r="BK96">
            <v>199306</v>
          </cell>
          <cell r="BL96">
            <v>202737</v>
          </cell>
          <cell r="BM96">
            <v>203324</v>
          </cell>
          <cell r="BN96">
            <v>207583</v>
          </cell>
          <cell r="BO96">
            <v>199411</v>
          </cell>
          <cell r="BP96">
            <v>214778</v>
          </cell>
          <cell r="BQ96">
            <v>206729</v>
          </cell>
          <cell r="BR96">
            <v>214763</v>
          </cell>
          <cell r="BS96">
            <v>215654</v>
          </cell>
          <cell r="BT96">
            <v>221161</v>
          </cell>
          <cell r="BU96">
            <v>222462</v>
          </cell>
          <cell r="BV96">
            <v>226211</v>
          </cell>
          <cell r="BW96">
            <v>229434</v>
          </cell>
          <cell r="BX96">
            <v>228250</v>
          </cell>
          <cell r="BY96">
            <v>229069</v>
          </cell>
          <cell r="BZ96">
            <v>230058</v>
          </cell>
          <cell r="CA96">
            <v>230685</v>
          </cell>
          <cell r="CB96">
            <v>244030</v>
          </cell>
        </row>
        <row r="97">
          <cell r="A97" t="str">
            <v>Еврейская автономная область</v>
          </cell>
          <cell r="B97">
            <v>14116</v>
          </cell>
          <cell r="C97">
            <v>14175</v>
          </cell>
          <cell r="D97">
            <v>14193</v>
          </cell>
          <cell r="E97">
            <v>14090</v>
          </cell>
          <cell r="F97">
            <v>14117</v>
          </cell>
          <cell r="G97">
            <v>14347</v>
          </cell>
          <cell r="H97">
            <v>15404</v>
          </cell>
          <cell r="I97">
            <v>14892</v>
          </cell>
          <cell r="J97">
            <v>15010</v>
          </cell>
          <cell r="K97">
            <v>15139</v>
          </cell>
          <cell r="L97">
            <v>15391</v>
          </cell>
          <cell r="M97">
            <v>15099</v>
          </cell>
          <cell r="N97">
            <v>15622</v>
          </cell>
          <cell r="O97">
            <v>15770</v>
          </cell>
          <cell r="P97">
            <v>15611</v>
          </cell>
          <cell r="Q97">
            <v>15544</v>
          </cell>
          <cell r="R97">
            <v>15435</v>
          </cell>
          <cell r="S97">
            <v>15394</v>
          </cell>
          <cell r="T97">
            <v>16529</v>
          </cell>
          <cell r="U97">
            <v>15829</v>
          </cell>
          <cell r="V97">
            <v>15834</v>
          </cell>
          <cell r="W97">
            <v>15708</v>
          </cell>
          <cell r="X97">
            <v>16541</v>
          </cell>
          <cell r="Y97">
            <v>16120</v>
          </cell>
          <cell r="Z97">
            <v>16306</v>
          </cell>
          <cell r="AA97">
            <v>16382</v>
          </cell>
          <cell r="AB97">
            <v>16581</v>
          </cell>
          <cell r="AC97">
            <v>16952</v>
          </cell>
          <cell r="AD97">
            <v>17009</v>
          </cell>
          <cell r="AE97">
            <v>17258</v>
          </cell>
          <cell r="AF97">
            <v>18821</v>
          </cell>
          <cell r="AG97">
            <v>17734</v>
          </cell>
          <cell r="AH97">
            <v>17665</v>
          </cell>
          <cell r="AI97">
            <v>17588</v>
          </cell>
          <cell r="AJ97">
            <v>18130</v>
          </cell>
          <cell r="AK97">
            <v>18323</v>
          </cell>
          <cell r="AL97">
            <v>18499</v>
          </cell>
          <cell r="AM97">
            <v>18817</v>
          </cell>
          <cell r="AN97">
            <v>18662</v>
          </cell>
          <cell r="AO97">
            <v>18477</v>
          </cell>
          <cell r="AP97">
            <v>18433</v>
          </cell>
          <cell r="AQ97">
            <v>18722</v>
          </cell>
          <cell r="AR97">
            <v>20758</v>
          </cell>
          <cell r="AS97">
            <v>19556</v>
          </cell>
          <cell r="AT97">
            <v>20089</v>
          </cell>
          <cell r="AU97">
            <v>20467</v>
          </cell>
          <cell r="AV97">
            <v>20849</v>
          </cell>
          <cell r="AW97">
            <v>21442</v>
          </cell>
          <cell r="AX97">
            <v>21856</v>
          </cell>
          <cell r="AY97">
            <v>21771</v>
          </cell>
          <cell r="AZ97">
            <v>21618</v>
          </cell>
          <cell r="BA97">
            <v>21625</v>
          </cell>
          <cell r="BB97">
            <v>22031</v>
          </cell>
          <cell r="BC97">
            <v>22728</v>
          </cell>
          <cell r="BD97">
            <v>24947</v>
          </cell>
          <cell r="BE97">
            <v>23545</v>
          </cell>
          <cell r="BF97">
            <v>24266</v>
          </cell>
          <cell r="BG97">
            <v>24620</v>
          </cell>
          <cell r="BH97">
            <v>25096</v>
          </cell>
          <cell r="BI97">
            <v>25666</v>
          </cell>
          <cell r="BJ97">
            <v>26039</v>
          </cell>
          <cell r="BK97">
            <v>26025</v>
          </cell>
          <cell r="BL97">
            <v>26189</v>
          </cell>
          <cell r="BM97">
            <v>26279</v>
          </cell>
          <cell r="BN97">
            <v>26337</v>
          </cell>
          <cell r="BO97">
            <v>26708</v>
          </cell>
          <cell r="BP97">
            <v>28924</v>
          </cell>
          <cell r="BQ97">
            <v>28154</v>
          </cell>
          <cell r="BR97">
            <v>29053</v>
          </cell>
          <cell r="BS97">
            <v>29479</v>
          </cell>
          <cell r="BT97">
            <v>30926</v>
          </cell>
          <cell r="BU97">
            <v>31032</v>
          </cell>
          <cell r="BV97">
            <v>31709</v>
          </cell>
          <cell r="BW97">
            <v>32446</v>
          </cell>
          <cell r="BX97">
            <v>32593</v>
          </cell>
          <cell r="BY97">
            <v>32987</v>
          </cell>
          <cell r="BZ97">
            <v>33522</v>
          </cell>
          <cell r="CA97">
            <v>33840</v>
          </cell>
          <cell r="CB97">
            <v>37046</v>
          </cell>
        </row>
        <row r="98">
          <cell r="A98" t="str">
            <v>Чукотский автономный округ</v>
          </cell>
          <cell r="B98">
            <v>12435</v>
          </cell>
          <cell r="C98">
            <v>12163</v>
          </cell>
          <cell r="D98">
            <v>11629</v>
          </cell>
          <cell r="E98">
            <v>11367</v>
          </cell>
          <cell r="F98">
            <v>11246</v>
          </cell>
          <cell r="G98">
            <v>11391</v>
          </cell>
          <cell r="H98">
            <v>12604</v>
          </cell>
          <cell r="I98">
            <v>12217</v>
          </cell>
          <cell r="J98">
            <v>12516</v>
          </cell>
          <cell r="K98">
            <v>12824</v>
          </cell>
          <cell r="L98">
            <v>13438</v>
          </cell>
          <cell r="M98">
            <v>13520</v>
          </cell>
          <cell r="N98">
            <v>14045</v>
          </cell>
          <cell r="O98">
            <v>13950</v>
          </cell>
          <cell r="P98">
            <v>13162</v>
          </cell>
          <cell r="Q98">
            <v>12764</v>
          </cell>
          <cell r="R98">
            <v>12633</v>
          </cell>
          <cell r="S98">
            <v>12810</v>
          </cell>
          <cell r="T98">
            <v>13676</v>
          </cell>
          <cell r="U98">
            <v>13143</v>
          </cell>
          <cell r="V98">
            <v>13469</v>
          </cell>
          <cell r="W98">
            <v>13900</v>
          </cell>
          <cell r="X98">
            <v>15151</v>
          </cell>
          <cell r="Y98">
            <v>14933</v>
          </cell>
          <cell r="Z98">
            <v>14950</v>
          </cell>
          <cell r="AA98">
            <v>14688</v>
          </cell>
          <cell r="AB98">
            <v>14019</v>
          </cell>
          <cell r="AC98">
            <v>13749</v>
          </cell>
          <cell r="AD98">
            <v>13650</v>
          </cell>
          <cell r="AE98">
            <v>13671</v>
          </cell>
          <cell r="AF98">
            <v>14823</v>
          </cell>
          <cell r="AG98">
            <v>13827</v>
          </cell>
          <cell r="AH98">
            <v>13914</v>
          </cell>
          <cell r="AI98">
            <v>13825</v>
          </cell>
          <cell r="AJ98">
            <v>14398</v>
          </cell>
          <cell r="AK98">
            <v>15016</v>
          </cell>
          <cell r="AL98">
            <v>15092</v>
          </cell>
          <cell r="AM98">
            <v>14923</v>
          </cell>
          <cell r="AN98">
            <v>14350</v>
          </cell>
          <cell r="AO98">
            <v>14297</v>
          </cell>
          <cell r="AP98">
            <v>14094</v>
          </cell>
          <cell r="AQ98">
            <v>14312</v>
          </cell>
          <cell r="AR98">
            <v>16113</v>
          </cell>
          <cell r="AS98">
            <v>15118</v>
          </cell>
          <cell r="AT98">
            <v>15757</v>
          </cell>
          <cell r="AU98">
            <v>16318</v>
          </cell>
          <cell r="AV98">
            <v>16756</v>
          </cell>
          <cell r="AW98">
            <v>17433</v>
          </cell>
          <cell r="AX98">
            <v>17834</v>
          </cell>
          <cell r="AY98">
            <v>17480</v>
          </cell>
          <cell r="AZ98">
            <v>16657</v>
          </cell>
          <cell r="BA98">
            <v>16045</v>
          </cell>
          <cell r="BB98">
            <v>15958</v>
          </cell>
          <cell r="BC98">
            <v>16307</v>
          </cell>
          <cell r="BD98">
            <v>17371</v>
          </cell>
          <cell r="BE98">
            <v>16940</v>
          </cell>
          <cell r="BF98">
            <v>17765</v>
          </cell>
          <cell r="BG98">
            <v>18272</v>
          </cell>
          <cell r="BH98">
            <v>19111</v>
          </cell>
          <cell r="BI98">
            <v>19943</v>
          </cell>
          <cell r="BJ98">
            <v>20069</v>
          </cell>
          <cell r="BK98">
            <v>19501</v>
          </cell>
          <cell r="BL98">
            <v>18794</v>
          </cell>
          <cell r="BM98">
            <v>18653</v>
          </cell>
          <cell r="BN98">
            <v>18570</v>
          </cell>
          <cell r="BO98">
            <v>18557</v>
          </cell>
          <cell r="BP98">
            <v>19787</v>
          </cell>
          <cell r="BQ98">
            <v>19085</v>
          </cell>
          <cell r="BR98">
            <v>19720</v>
          </cell>
          <cell r="BS98">
            <v>19991</v>
          </cell>
          <cell r="BT98">
            <v>21411</v>
          </cell>
          <cell r="BU98">
            <v>22064</v>
          </cell>
          <cell r="BV98">
            <v>22612</v>
          </cell>
          <cell r="BW98">
            <v>22884</v>
          </cell>
          <cell r="BX98">
            <v>22240</v>
          </cell>
          <cell r="BY98">
            <v>22040</v>
          </cell>
          <cell r="BZ98">
            <v>22127</v>
          </cell>
          <cell r="CA98">
            <v>22317</v>
          </cell>
          <cell r="CB98">
            <v>24687</v>
          </cell>
        </row>
        <row r="99">
          <cell r="A99" t="str">
            <v>ЗА ПРЕДЕЛАМИ РФ</v>
          </cell>
          <cell r="B99">
            <v>651</v>
          </cell>
          <cell r="C99">
            <v>614</v>
          </cell>
          <cell r="D99">
            <v>619</v>
          </cell>
          <cell r="E99">
            <v>609</v>
          </cell>
          <cell r="F99">
            <v>603</v>
          </cell>
          <cell r="G99">
            <v>636</v>
          </cell>
          <cell r="H99">
            <v>657</v>
          </cell>
          <cell r="I99">
            <v>641</v>
          </cell>
          <cell r="J99">
            <v>649</v>
          </cell>
          <cell r="K99">
            <v>641</v>
          </cell>
          <cell r="L99">
            <v>678</v>
          </cell>
          <cell r="M99">
            <v>687</v>
          </cell>
          <cell r="N99">
            <v>736</v>
          </cell>
          <cell r="O99">
            <v>743</v>
          </cell>
          <cell r="P99">
            <v>707</v>
          </cell>
          <cell r="Q99">
            <v>662</v>
          </cell>
          <cell r="R99">
            <v>753</v>
          </cell>
          <cell r="S99">
            <v>747</v>
          </cell>
          <cell r="T99">
            <v>794</v>
          </cell>
          <cell r="U99">
            <v>784</v>
          </cell>
          <cell r="V99">
            <v>840</v>
          </cell>
          <cell r="W99">
            <v>821</v>
          </cell>
          <cell r="X99">
            <v>9043</v>
          </cell>
          <cell r="Y99">
            <v>9290</v>
          </cell>
          <cell r="Z99">
            <v>9148</v>
          </cell>
          <cell r="AA99">
            <v>9436</v>
          </cell>
          <cell r="AB99">
            <v>9694</v>
          </cell>
          <cell r="AC99">
            <v>9659</v>
          </cell>
          <cell r="AD99">
            <v>3579</v>
          </cell>
          <cell r="AE99">
            <v>3540</v>
          </cell>
          <cell r="AF99">
            <v>3927</v>
          </cell>
          <cell r="AG99">
            <v>3755</v>
          </cell>
          <cell r="AH99">
            <v>3805</v>
          </cell>
          <cell r="AI99">
            <v>3782</v>
          </cell>
          <cell r="AJ99">
            <v>3859</v>
          </cell>
          <cell r="AK99">
            <v>3693</v>
          </cell>
          <cell r="AL99">
            <v>3762</v>
          </cell>
          <cell r="AM99">
            <v>4204</v>
          </cell>
          <cell r="AN99">
            <v>4996</v>
          </cell>
          <cell r="AO99">
            <v>6340</v>
          </cell>
          <cell r="AP99">
            <v>7884</v>
          </cell>
          <cell r="AQ99">
            <v>3631</v>
          </cell>
          <cell r="AR99">
            <v>4046</v>
          </cell>
          <cell r="AS99">
            <v>4302</v>
          </cell>
          <cell r="AT99">
            <v>8835</v>
          </cell>
          <cell r="AU99">
            <v>8622</v>
          </cell>
          <cell r="AV99">
            <v>8865</v>
          </cell>
          <cell r="AW99">
            <v>7447</v>
          </cell>
          <cell r="AX99">
            <v>7715</v>
          </cell>
          <cell r="AY99">
            <v>7619</v>
          </cell>
          <cell r="AZ99">
            <v>7659</v>
          </cell>
          <cell r="BA99">
            <v>7686</v>
          </cell>
          <cell r="BB99">
            <v>7530</v>
          </cell>
          <cell r="BC99">
            <v>7727</v>
          </cell>
          <cell r="BD99">
            <v>8272</v>
          </cell>
          <cell r="BE99">
            <v>7972</v>
          </cell>
          <cell r="BF99">
            <v>7961</v>
          </cell>
          <cell r="BG99">
            <v>7783</v>
          </cell>
          <cell r="BH99">
            <v>8351</v>
          </cell>
          <cell r="BI99">
            <v>7852</v>
          </cell>
          <cell r="BJ99">
            <v>4811</v>
          </cell>
          <cell r="BK99">
            <v>4699</v>
          </cell>
          <cell r="BL99">
            <v>4626</v>
          </cell>
          <cell r="BM99">
            <v>4584</v>
          </cell>
          <cell r="BN99">
            <v>4639</v>
          </cell>
          <cell r="BO99">
            <v>5269</v>
          </cell>
          <cell r="BP99">
            <v>5150</v>
          </cell>
          <cell r="BQ99">
            <v>5045</v>
          </cell>
          <cell r="BR99">
            <v>5166</v>
          </cell>
          <cell r="BS99">
            <v>5211</v>
          </cell>
          <cell r="BT99">
            <v>5363</v>
          </cell>
          <cell r="BU99">
            <v>5242</v>
          </cell>
          <cell r="BV99">
            <v>5303</v>
          </cell>
          <cell r="BW99">
            <v>5320</v>
          </cell>
          <cell r="BX99">
            <v>5340</v>
          </cell>
          <cell r="BY99">
            <v>5187</v>
          </cell>
          <cell r="BZ99">
            <v>5202</v>
          </cell>
          <cell r="CA99">
            <v>5240</v>
          </cell>
          <cell r="CB99">
            <v>5749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9"/>
  <sheetViews>
    <sheetView tabSelected="1" topLeftCell="BK1" workbookViewId="0">
      <selection activeCell="BV17" sqref="BV17"/>
    </sheetView>
  </sheetViews>
  <sheetFormatPr defaultRowHeight="15.75" x14ac:dyDescent="0.25"/>
  <cols>
    <col min="1" max="1" width="33.140625" style="1" customWidth="1"/>
    <col min="2" max="85" width="12.7109375" customWidth="1"/>
  </cols>
  <sheetData>
    <row r="1" spans="1:80" x14ac:dyDescent="0.25">
      <c r="B1" s="2">
        <v>43647</v>
      </c>
      <c r="C1" s="2">
        <v>43678</v>
      </c>
      <c r="D1" s="2">
        <v>43709</v>
      </c>
      <c r="E1" s="2">
        <v>43739</v>
      </c>
      <c r="F1" s="2">
        <v>43770</v>
      </c>
      <c r="G1" s="2">
        <v>43800</v>
      </c>
      <c r="H1" s="2">
        <v>43831</v>
      </c>
      <c r="I1" s="2">
        <v>43862</v>
      </c>
      <c r="J1" s="2">
        <v>43891</v>
      </c>
      <c r="K1" s="2">
        <v>43922</v>
      </c>
      <c r="L1" s="2">
        <v>43952</v>
      </c>
      <c r="M1" s="2">
        <v>43983</v>
      </c>
      <c r="N1" s="2">
        <v>44013</v>
      </c>
      <c r="O1" s="2">
        <v>44044</v>
      </c>
      <c r="P1" s="2">
        <v>44075</v>
      </c>
      <c r="Q1" s="2">
        <v>44105</v>
      </c>
      <c r="R1" s="2">
        <v>44136</v>
      </c>
      <c r="S1" s="2">
        <v>44166</v>
      </c>
      <c r="T1" s="2">
        <v>44197</v>
      </c>
      <c r="U1" s="2">
        <v>44228</v>
      </c>
      <c r="V1" s="2">
        <v>44256</v>
      </c>
      <c r="W1" s="2">
        <v>44287</v>
      </c>
      <c r="X1" s="2">
        <v>44317</v>
      </c>
      <c r="Y1" s="2">
        <v>44348</v>
      </c>
      <c r="Z1" s="2">
        <v>44378</v>
      </c>
      <c r="AA1" s="2">
        <v>44409</v>
      </c>
      <c r="AB1" s="2">
        <v>44440</v>
      </c>
      <c r="AC1" s="2">
        <v>44470</v>
      </c>
      <c r="AD1" s="2">
        <v>44501</v>
      </c>
      <c r="AE1" s="2">
        <v>44531</v>
      </c>
      <c r="AF1" s="2">
        <v>44562</v>
      </c>
      <c r="AG1" s="2">
        <v>44593</v>
      </c>
      <c r="AH1" s="2">
        <v>44621</v>
      </c>
      <c r="AI1" s="2">
        <v>44652</v>
      </c>
      <c r="AJ1" s="2">
        <v>44682</v>
      </c>
      <c r="AK1" s="2">
        <v>44713</v>
      </c>
      <c r="AL1" s="2">
        <v>44743</v>
      </c>
      <c r="AM1" s="2">
        <v>44774</v>
      </c>
      <c r="AN1" s="2">
        <v>44805</v>
      </c>
      <c r="AO1" s="2">
        <v>44835</v>
      </c>
      <c r="AP1" s="2">
        <v>44866</v>
      </c>
      <c r="AQ1" s="2">
        <v>44896</v>
      </c>
      <c r="AR1" s="2">
        <v>44927</v>
      </c>
      <c r="AS1" s="2">
        <v>44958</v>
      </c>
      <c r="AT1" s="2">
        <v>44986</v>
      </c>
      <c r="AU1" s="2">
        <v>45017</v>
      </c>
      <c r="AV1" s="2">
        <v>45047</v>
      </c>
      <c r="AW1" s="2">
        <v>45078</v>
      </c>
      <c r="AX1" s="2">
        <v>45108</v>
      </c>
      <c r="AY1" s="2">
        <v>45139</v>
      </c>
      <c r="AZ1" s="2">
        <v>45170</v>
      </c>
      <c r="BA1" s="2">
        <v>45200</v>
      </c>
      <c r="BB1" s="2">
        <v>45231</v>
      </c>
      <c r="BC1" s="2">
        <v>45261</v>
      </c>
      <c r="BD1" s="2">
        <v>45292</v>
      </c>
      <c r="BE1" s="2">
        <v>45323</v>
      </c>
      <c r="BF1" s="2">
        <v>45352</v>
      </c>
      <c r="BG1" s="2">
        <v>45383</v>
      </c>
      <c r="BH1" s="2">
        <v>45413</v>
      </c>
      <c r="BI1" s="2">
        <v>45444</v>
      </c>
      <c r="BJ1" s="2">
        <v>45474</v>
      </c>
      <c r="BK1" s="2">
        <v>45505</v>
      </c>
      <c r="BL1" s="2">
        <v>45536</v>
      </c>
      <c r="BM1" s="2">
        <v>45566</v>
      </c>
      <c r="BN1" s="2">
        <v>45597</v>
      </c>
      <c r="BO1" s="2">
        <v>45627</v>
      </c>
      <c r="BP1" s="2">
        <v>45658</v>
      </c>
      <c r="BQ1" s="2">
        <v>45689</v>
      </c>
      <c r="BR1" s="2">
        <v>45717</v>
      </c>
      <c r="BS1" s="2">
        <v>45748</v>
      </c>
      <c r="BT1" s="2">
        <v>45778</v>
      </c>
      <c r="BU1" s="2">
        <v>45809</v>
      </c>
      <c r="BV1" s="2">
        <v>45839</v>
      </c>
      <c r="BW1" s="2">
        <v>45870</v>
      </c>
      <c r="BX1" s="2">
        <v>45901</v>
      </c>
      <c r="BY1" s="2">
        <v>45931</v>
      </c>
      <c r="BZ1" s="2">
        <v>45962</v>
      </c>
      <c r="CA1" s="2">
        <v>45992</v>
      </c>
      <c r="CB1" s="2">
        <v>46023</v>
      </c>
    </row>
    <row r="2" spans="1:80" x14ac:dyDescent="0.25">
      <c r="A2" s="3" t="s">
        <v>0</v>
      </c>
      <c r="B2" s="4">
        <f t="array" ref="B2">VLOOKUP("*Российская*",[1]итого!$3:$100,COLUMN([1]итого!B:B),0)</f>
        <v>29083352</v>
      </c>
      <c r="C2" s="4">
        <f t="array" ref="C2">VLOOKUP("*Российская*",[1]итого!$3:$100,COLUMN([1]итого!C:C),0)</f>
        <v>29150167</v>
      </c>
      <c r="D2" s="4">
        <f t="array" ref="D2">VLOOKUP("*Российская*",[1]итого!$3:$100,COLUMN([1]итого!D:D),0)</f>
        <v>29556912</v>
      </c>
      <c r="E2" s="4">
        <f t="array" ref="E2">VLOOKUP("*Российская*",[1]итого!$3:$100,COLUMN([1]итого!E:E),0)</f>
        <v>29421655</v>
      </c>
      <c r="F2" s="4">
        <f t="array" ref="F2">VLOOKUP("*Российская*",[1]итого!$3:$100,COLUMN([1]итого!F:F),0)</f>
        <v>29425557</v>
      </c>
      <c r="G2" s="4">
        <f t="array" ref="G2">VLOOKUP("*Российская*",[1]итого!$3:$100,COLUMN([1]итого!G:G),0)</f>
        <v>29609194</v>
      </c>
      <c r="H2" s="4">
        <f t="array" ref="H2">VLOOKUP("*Российская*",[1]итого!$3:$100,COLUMN([1]итого!H:H),0)</f>
        <v>30529934</v>
      </c>
      <c r="I2" s="4">
        <f t="array" ref="I2">VLOOKUP("*Российская*",[1]итого!$3:$100,COLUMN([1]итого!I:I),0)</f>
        <v>30138555</v>
      </c>
      <c r="J2" s="4">
        <f t="array" ref="J2">VLOOKUP("*Российская*",[1]итого!$3:$100,COLUMN([1]итого!J:J),0)</f>
        <v>30625353</v>
      </c>
      <c r="K2" s="4">
        <f t="array" ref="K2">VLOOKUP("*Российская*",[1]итого!$3:$100,COLUMN([1]итого!K:K),0)</f>
        <v>31380415</v>
      </c>
      <c r="L2" s="4">
        <f t="array" ref="L2">VLOOKUP("*Российская*",[1]итого!$3:$100,COLUMN([1]итого!L:L),0)</f>
        <v>31348412</v>
      </c>
      <c r="M2" s="4">
        <f t="array" ref="M2">VLOOKUP("*Российская*",[1]итого!$3:$100,COLUMN([1]итого!M:M),0)</f>
        <v>31016599</v>
      </c>
      <c r="N2" s="4">
        <f t="array" ref="N2">VLOOKUP("*Российская*",[1]итого!$3:$100,COLUMN([1]итого!N:N),0)</f>
        <v>31475220</v>
      </c>
      <c r="O2" s="4">
        <f t="array" ref="O2">VLOOKUP("*Российская*",[1]итого!$3:$100,COLUMN([1]итого!O:O),0)</f>
        <v>31847577</v>
      </c>
      <c r="P2" s="4">
        <f t="array" ref="P2">VLOOKUP("*Российская*",[1]итого!$3:$100,COLUMN([1]итого!P:P),0)</f>
        <v>31877386</v>
      </c>
      <c r="Q2" s="4">
        <f t="array" ref="Q2">VLOOKUP("*Российская*",[1]итого!$3:$100,COLUMN([1]итого!Q:Q),0)</f>
        <v>32266239</v>
      </c>
      <c r="R2" s="4">
        <f t="array" ref="R2">VLOOKUP("*Российская*",[1]итого!$3:$100,COLUMN([1]итого!R:R),0)</f>
        <v>31965555</v>
      </c>
      <c r="S2" s="4">
        <f t="array" ref="S2">VLOOKUP("*Российская*",[1]итого!$3:$100,COLUMN([1]итого!S:S),0)</f>
        <v>31692620</v>
      </c>
      <c r="T2" s="4">
        <f t="array" ref="T2">VLOOKUP("*Российская*",[1]итого!$3:$100,COLUMN([1]итого!T:T),0)</f>
        <v>33068881</v>
      </c>
      <c r="U2" s="4">
        <f t="array" ref="U2">VLOOKUP("*Российская*",[1]итого!$3:$100,COLUMN([1]итого!U:U),0)</f>
        <v>32412350</v>
      </c>
      <c r="V2" s="4">
        <f t="array" ref="V2">VLOOKUP("*Российская*",[1]итого!$3:$100,COLUMN([1]итого!V:V),0)</f>
        <v>32279542</v>
      </c>
      <c r="W2" s="4">
        <f t="array" ref="W2">VLOOKUP("*Российская*",[1]итого!$3:$100,COLUMN([1]итого!W:W),0)</f>
        <v>32369049</v>
      </c>
      <c r="X2" s="4">
        <f t="array" ref="X2">VLOOKUP("*Российская*",[1]итого!$3:$100,COLUMN([1]итого!X:X),0)</f>
        <v>33181132</v>
      </c>
      <c r="Y2" s="4">
        <f t="array" ref="Y2">VLOOKUP("*Российская*",[1]итого!$3:$100,COLUMN([1]итого!Y:Y),0)</f>
        <v>32623617</v>
      </c>
      <c r="Z2" s="4">
        <f t="array" ref="Z2">VLOOKUP("*Российская*",[1]итого!$3:$100,COLUMN([1]итого!Z:Z),0)</f>
        <v>32608235</v>
      </c>
      <c r="AA2" s="4">
        <f t="array" ref="AA2">VLOOKUP("*Российская*",[1]итого!$3:$100,COLUMN([1]итого!AA:AA),0)</f>
        <v>32835706</v>
      </c>
      <c r="AB2" s="4">
        <f t="array" ref="AB2">VLOOKUP("*Российская*",[1]итого!$3:$100,COLUMN([1]итого!AB:AB),0)</f>
        <v>32914489</v>
      </c>
      <c r="AC2" s="4">
        <f t="array" ref="AC2">VLOOKUP("*Российская*",[1]итого!$3:$100,COLUMN([1]итого!AC:AC),0)</f>
        <v>33096419</v>
      </c>
      <c r="AD2" s="4">
        <f t="array" ref="AD2">VLOOKUP("*Российская*",[1]итого!$3:$100,COLUMN([1]итого!AD:AD),0)</f>
        <v>33072036</v>
      </c>
      <c r="AE2" s="4">
        <f t="array" ref="AE2">VLOOKUP("*Российская*",[1]итого!$3:$100,COLUMN([1]итого!AE:AE),0)</f>
        <v>33452072</v>
      </c>
      <c r="AF2" s="4">
        <f t="array" ref="AF2">VLOOKUP("*Российская*",[1]итого!$3:$100,COLUMN([1]итого!AF:AF),0)</f>
        <v>34927955</v>
      </c>
      <c r="AG2" s="4">
        <f t="array" ref="AG2">VLOOKUP("*Российская*",[1]итого!$3:$100,COLUMN([1]итого!AG:AG),0)</f>
        <v>34452413</v>
      </c>
      <c r="AH2" s="4">
        <f t="array" ref="AH2">VLOOKUP("*Российская*",[1]итого!$3:$100,COLUMN([1]итого!AH:AH),0)</f>
        <v>33749208</v>
      </c>
      <c r="AI2" s="4">
        <f t="array" ref="AI2">VLOOKUP("*Российская*",[1]итого!$3:$100,COLUMN([1]итого!AI:AI),0)</f>
        <v>33549151</v>
      </c>
      <c r="AJ2" s="4">
        <f t="array" ref="AJ2">VLOOKUP("*Российская*",[1]итого!$3:$100,COLUMN([1]итого!AJ:AJ),0)</f>
        <v>33817314</v>
      </c>
      <c r="AK2" s="4">
        <f t="array" ref="AK2">VLOOKUP("*Российская*",[1]итого!$3:$100,COLUMN([1]итого!AK:AK),0)</f>
        <v>33443173</v>
      </c>
      <c r="AL2" s="4">
        <f t="array" ref="AL2">VLOOKUP("*Российская*",[1]итого!$3:$100,COLUMN([1]итого!AL:AL),0)</f>
        <v>33080844</v>
      </c>
      <c r="AM2" s="4">
        <f t="array" ref="AM2">VLOOKUP("*Российская*",[1]итого!$3:$100,COLUMN([1]итого!AM:AM),0)</f>
        <v>33982679</v>
      </c>
      <c r="AN2" s="4">
        <f t="array" ref="AN2">VLOOKUP("*Российская*",[1]итого!$3:$100,COLUMN([1]итого!AN:AN),0)</f>
        <v>33946953</v>
      </c>
      <c r="AO2" s="4">
        <f t="array" ref="AO2">VLOOKUP("*Российская*",[1]итого!$3:$100,COLUMN([1]итого!AO:AO),0)</f>
        <v>33284323</v>
      </c>
      <c r="AP2" s="4">
        <f t="array" ref="AP2">VLOOKUP("*Российская*",[1]итого!$3:$100,COLUMN([1]итого!AP:AP),0)</f>
        <v>33440459</v>
      </c>
      <c r="AQ2" s="4">
        <f t="array" ref="AQ2">VLOOKUP("*Российская*",[1]итого!$3:$100,COLUMN([1]итого!AQ:AQ),0)</f>
        <v>33732430</v>
      </c>
      <c r="AR2" s="4">
        <f t="array" ref="AR2">VLOOKUP("*Российская*",[1]итого!$3:$100,COLUMN([1]итого!AR:AR),0)</f>
        <v>36821120</v>
      </c>
      <c r="AS2" s="4">
        <f t="array" ref="AS2">VLOOKUP("*Российская*",[1]итого!$3:$100,COLUMN([1]итого!AS:AS),0)</f>
        <v>35795237</v>
      </c>
      <c r="AT2" s="4">
        <f t="array" ref="AT2">VLOOKUP("*Российская*",[1]итого!$3:$100,COLUMN([1]итого!AT:AT),0)</f>
        <v>36809808</v>
      </c>
      <c r="AU2" s="4">
        <f t="array" ref="AU2">VLOOKUP("*Российская*",[1]итого!$3:$100,COLUMN([1]итого!AU:AU),0)</f>
        <v>37183300</v>
      </c>
      <c r="AV2" s="4">
        <f t="array" ref="AV2">VLOOKUP("*Российская*",[1]итого!$3:$100,COLUMN([1]итого!AV:AV),0)</f>
        <v>37954989</v>
      </c>
      <c r="AW2" s="4">
        <f t="array" ref="AW2">VLOOKUP("*Российская*",[1]итого!$3:$100,COLUMN([1]итого!AW:AW),0)</f>
        <v>38399844</v>
      </c>
      <c r="AX2" s="4">
        <f t="array" ref="AX2">VLOOKUP("*Российская*",[1]итого!$3:$100,COLUMN([1]итого!AX:AX),0)</f>
        <v>39514831</v>
      </c>
      <c r="AY2" s="4">
        <f t="array" ref="AY2">VLOOKUP("*Российская*",[1]итого!$3:$100,COLUMN([1]итого!AY:AY),0)</f>
        <v>40117710</v>
      </c>
      <c r="AZ2" s="4">
        <f t="array" ref="AZ2">VLOOKUP("*Российская*",[1]итого!$3:$100,COLUMN([1]итого!AZ:AZ),0)</f>
        <v>40654754</v>
      </c>
      <c r="BA2" s="4">
        <f t="array" ref="BA2">VLOOKUP("*Российская*",[1]итого!$3:$100,COLUMN([1]итого!BA:BA),0)</f>
        <v>41104612</v>
      </c>
      <c r="BB2" s="4">
        <f t="array" ref="BB2">VLOOKUP("*Российская*",[1]итого!$3:$100,COLUMN([1]итого!BB:BB),0)</f>
        <v>41517308</v>
      </c>
      <c r="BC2" s="4">
        <f t="array" ref="BC2">VLOOKUP("*Российская*",[1]итого!$3:$100,COLUMN([1]итого!BC:BC),0)</f>
        <v>42178188</v>
      </c>
      <c r="BD2" s="4">
        <f t="array" ref="BD2">VLOOKUP("*Российская*",[1]итого!$3:$100,COLUMN([1]итого!BD:BD),0)</f>
        <v>45104517</v>
      </c>
      <c r="BE2" s="4">
        <f t="array" ref="BE2">VLOOKUP("*Российская*",[1]итого!$3:$100,COLUMN([1]итого!BE:BE),0)</f>
        <v>44751839</v>
      </c>
      <c r="BF2" s="4">
        <f t="array" ref="BF2">VLOOKUP("*Российская*",[1]итого!$3:$100,COLUMN([1]итого!BF:BF),0)</f>
        <v>45985721</v>
      </c>
      <c r="BG2" s="4">
        <f t="array" ref="BG2">VLOOKUP("*Российская*",[1]итого!$3:$100,COLUMN([1]итого!BG:BG),0)</f>
        <v>46892816</v>
      </c>
      <c r="BH2" s="4">
        <f t="array" ref="BH2">VLOOKUP("*Российская*",[1]итого!$3:$100,COLUMN([1]итого!BH:BH),0)</f>
        <v>47851623</v>
      </c>
      <c r="BI2" s="4">
        <f t="array" ref="BI2">VLOOKUP("*Российская*",[1]итого!$3:$100,COLUMN([1]итого!BI:BI),0)</f>
        <v>49016803</v>
      </c>
      <c r="BJ2" s="4">
        <f t="array" ref="BJ2">VLOOKUP("*Российская*",[1]итого!$3:$100,COLUMN([1]итого!BJ:BJ),0)</f>
        <v>49634323</v>
      </c>
      <c r="BK2" s="4">
        <f t="array" ref="BK2">VLOOKUP("*Российская*",[1]итого!$3:$100,COLUMN([1]итого!BK:BK),0)</f>
        <v>50202965</v>
      </c>
      <c r="BL2" s="4">
        <f t="array" ref="BL2">VLOOKUP("*Российская*",[1]итого!$3:$100,COLUMN([1]итого!BL:BL),0)</f>
        <v>51061692</v>
      </c>
      <c r="BM2" s="4">
        <f t="array" ref="BM2">VLOOKUP("*Российская*",[1]итого!$3:$100,COLUMN([1]итого!BM:BM),0)</f>
        <v>51796086</v>
      </c>
      <c r="BN2" s="4">
        <f t="array" ref="BN2">VLOOKUP("*Российская*",[1]итого!$3:$100,COLUMN([1]итого!BN:BN),0)</f>
        <v>52628529</v>
      </c>
      <c r="BO2" s="4">
        <f t="array" ref="BO2">VLOOKUP("*Российская*",[1]итого!$3:$100,COLUMN([1]итого!BO:BO),0)</f>
        <v>53645344</v>
      </c>
      <c r="BP2" s="4">
        <f t="array" ref="BP2">VLOOKUP("*Российская*",[1]итого!$3:$100,COLUMN([1]итого!BP:BP),0)</f>
        <v>57246662</v>
      </c>
      <c r="BQ2" s="4">
        <f t="array" ref="BQ2">VLOOKUP("*Российская*",[1]итого!$3:$100,COLUMN([1]итого!BQ:BQ),0)</f>
        <v>56645283</v>
      </c>
      <c r="BR2" s="4">
        <f t="array" ref="BR2">VLOOKUP("*Российская*",[1]итого!$3:$100,COLUMN([1]итого!BR:BR),0)</f>
        <v>57284902</v>
      </c>
      <c r="BS2" s="4">
        <f t="array" ref="BS2">VLOOKUP("*Российская*",[1]итого!$3:$100,COLUMN([1]итого!BS:BS),0)</f>
        <v>57587102</v>
      </c>
      <c r="BT2" s="4">
        <f t="array" ref="BT2">VLOOKUP("*Российская*",[1]итого!$3:$100,COLUMN([1]итого!BT:BT),0)</f>
        <v>59080454</v>
      </c>
      <c r="BU2" s="4">
        <f t="array" ref="BU2">VLOOKUP("*Российская*",[1]итого!$3:$100,COLUMN([1]итого!BU:BU),0)</f>
        <v>59066029</v>
      </c>
      <c r="BV2" s="4">
        <f t="array" ref="BV2">VLOOKUP("*Российская*",[1]итого!$3:$100,COLUMN([1]итого!BV:BV),0)</f>
        <v>59910120</v>
      </c>
      <c r="BW2" s="4">
        <f t="array" ref="BW2">VLOOKUP("*Российская*",[1]итого!$3:$100,COLUMN([1]итого!BW:BW),0)</f>
        <v>60788381</v>
      </c>
      <c r="BX2" s="4">
        <f t="array" ref="BX2">VLOOKUP("*Российская*",[1]итого!$3:$100,COLUMN([1]итого!BX:BX),0)</f>
        <v>60724051</v>
      </c>
      <c r="BY2" s="4">
        <f t="array" ref="BY2">VLOOKUP("*Российская*",[1]итого!$3:$100,COLUMN([1]итого!BY:BY),0)</f>
        <v>60948081</v>
      </c>
      <c r="BZ2" s="4">
        <f t="array" ref="BZ2">VLOOKUP("*Российская*",[1]итого!$3:$100,COLUMN([1]итого!BZ:BZ),0)</f>
        <v>61794413</v>
      </c>
      <c r="CA2" s="4">
        <f t="array" ref="CA2">VLOOKUP("*Российская*",[1]итого!$3:$100,COLUMN([1]итого!CA:CA),0)</f>
        <v>61760568</v>
      </c>
      <c r="CB2" s="4">
        <f t="array" ref="CB2">VLOOKUP("*Российская*",[1]итого!$3:$100,COLUMN([1]итого!CB:CB),0)</f>
        <v>65424119</v>
      </c>
    </row>
    <row r="3" spans="1:80" x14ac:dyDescent="0.25">
      <c r="A3" s="5" t="s">
        <v>1</v>
      </c>
      <c r="B3" s="6">
        <f t="array" ref="B3">VLOOKUP("*Белгородская*",[1]итого!$3:$100,COLUMN([1]итого!B:B),0)</f>
        <v>226437</v>
      </c>
      <c r="C3" s="6">
        <f t="array" ref="C3">VLOOKUP("*Белгородская*",[1]итого!$3:$100,COLUMN([1]итого!C:C),0)</f>
        <v>227181</v>
      </c>
      <c r="D3" s="6">
        <f t="array" ref="D3">VLOOKUP("*Белгородская*",[1]итого!$3:$100,COLUMN([1]итого!D:D),0)</f>
        <v>228731</v>
      </c>
      <c r="E3" s="6">
        <f t="array" ref="E3">VLOOKUP("*Белгородская*",[1]итого!$3:$100,COLUMN([1]итого!E:E),0)</f>
        <v>229507</v>
      </c>
      <c r="F3" s="6">
        <f t="array" ref="F3">VLOOKUP("*Белгородская*",[1]итого!$3:$100,COLUMN([1]итого!F:F),0)</f>
        <v>231199</v>
      </c>
      <c r="G3" s="6">
        <f t="array" ref="G3">VLOOKUP("*Белгородская*",[1]итого!$3:$100,COLUMN([1]итого!G:G),0)</f>
        <v>230390</v>
      </c>
      <c r="H3" s="6">
        <f t="array" ref="H3">VLOOKUP("*Белгородская*",[1]итого!$3:$100,COLUMN([1]итого!H:H),0)</f>
        <v>238318</v>
      </c>
      <c r="I3" s="6">
        <f t="array" ref="I3">VLOOKUP("*Белгородская*",[1]итого!$3:$100,COLUMN([1]итого!I:I),0)</f>
        <v>234709</v>
      </c>
      <c r="J3" s="6">
        <f t="array" ref="J3">VLOOKUP("*Белгородская*",[1]итого!$3:$100,COLUMN([1]итого!J:J),0)</f>
        <v>252436</v>
      </c>
      <c r="K3" s="6">
        <f t="array" ref="K3">VLOOKUP("*Белгородская*",[1]итого!$3:$100,COLUMN([1]итого!K:K),0)</f>
        <v>237750</v>
      </c>
      <c r="L3" s="6">
        <f t="array" ref="L3">VLOOKUP("*Белгородская*",[1]итого!$3:$100,COLUMN([1]итого!L:L),0)</f>
        <v>236984</v>
      </c>
      <c r="M3" s="6">
        <f t="array" ref="M3">VLOOKUP("*Белгородская*",[1]итого!$3:$100,COLUMN([1]итого!M:M),0)</f>
        <v>258917</v>
      </c>
      <c r="N3" s="6">
        <f t="array" ref="N3">VLOOKUP("*Белгородская*",[1]итого!$3:$100,COLUMN([1]итого!N:N),0)</f>
        <v>262628</v>
      </c>
      <c r="O3" s="6">
        <f t="array" ref="O3">VLOOKUP("*Белгородская*",[1]итого!$3:$100,COLUMN([1]итого!O:O),0)</f>
        <v>265271</v>
      </c>
      <c r="P3" s="6">
        <f t="array" ref="P3">VLOOKUP("*Белгородская*",[1]итого!$3:$100,COLUMN([1]итого!P:P),0)</f>
        <v>276007</v>
      </c>
      <c r="Q3" s="6">
        <f t="array" ref="Q3">VLOOKUP("*Белгородская*",[1]итого!$3:$100,COLUMN([1]итого!Q:Q),0)</f>
        <v>281216</v>
      </c>
      <c r="R3" s="6">
        <f t="array" ref="R3">VLOOKUP("*Белгородская*",[1]итого!$3:$100,COLUMN([1]итого!R:R),0)</f>
        <v>275232</v>
      </c>
      <c r="S3" s="6">
        <f t="array" ref="S3">VLOOKUP("*Белгородская*",[1]итого!$3:$100,COLUMN([1]итого!S:S),0)</f>
        <v>273620</v>
      </c>
      <c r="T3" s="6">
        <f t="array" ref="T3">VLOOKUP("*Белгородская*",[1]итого!$3:$100,COLUMN([1]итого!T:T),0)</f>
        <v>280637</v>
      </c>
      <c r="U3" s="6">
        <f t="array" ref="U3">VLOOKUP("*Белгородская*",[1]итого!$3:$100,COLUMN([1]итого!U:U),0)</f>
        <v>276627</v>
      </c>
      <c r="V3" s="6">
        <f t="array" ref="V3">VLOOKUP("*Белгородская*",[1]итого!$3:$100,COLUMN([1]итого!V:V),0)</f>
        <v>274098</v>
      </c>
      <c r="W3" s="6">
        <f t="array" ref="W3">VLOOKUP("*Белгородская*",[1]итого!$3:$100,COLUMN([1]итого!W:W),0)</f>
        <v>273930</v>
      </c>
      <c r="X3" s="6">
        <f t="array" ref="X3">VLOOKUP("*Белгородская*",[1]итого!$3:$100,COLUMN([1]итого!X:X),0)</f>
        <v>286407</v>
      </c>
      <c r="Y3" s="6">
        <f t="array" ref="Y3">VLOOKUP("*Белгородская*",[1]итого!$3:$100,COLUMN([1]итого!Y:Y),0)</f>
        <v>279358</v>
      </c>
      <c r="Z3" s="6">
        <f t="array" ref="Z3">VLOOKUP("*Белгородская*",[1]итого!$3:$100,COLUMN([1]итого!Z:Z),0)</f>
        <v>280043</v>
      </c>
      <c r="AA3" s="6">
        <f t="array" ref="AA3">VLOOKUP("*Белгородская*",[1]итого!$3:$100,COLUMN([1]итого!AA:AA),0)</f>
        <v>281586</v>
      </c>
      <c r="AB3" s="6">
        <f t="array" ref="AB3">VLOOKUP("*Белгородская*",[1]итого!$3:$100,COLUMN([1]итого!AB:AB),0)</f>
        <v>282358</v>
      </c>
      <c r="AC3" s="6">
        <f t="array" ref="AC3">VLOOKUP("*Белгородская*",[1]итого!$3:$100,COLUMN([1]итого!AC:AC),0)</f>
        <v>284863</v>
      </c>
      <c r="AD3" s="6">
        <f t="array" ref="AD3">VLOOKUP("*Белгородская*",[1]итого!$3:$100,COLUMN([1]итого!AD:AD),0)</f>
        <v>285234</v>
      </c>
      <c r="AE3" s="6">
        <f t="array" ref="AE3">VLOOKUP("*Белгородская*",[1]итого!$3:$100,COLUMN([1]итого!AE:AE),0)</f>
        <v>289390</v>
      </c>
      <c r="AF3" s="6">
        <f t="array" ref="AF3">VLOOKUP("*Белгородская*",[1]итого!$3:$100,COLUMN([1]итого!AF:AF),0)</f>
        <v>298944</v>
      </c>
      <c r="AG3" s="6">
        <f t="array" ref="AG3">VLOOKUP("*Белгородская*",[1]итого!$3:$100,COLUMN([1]итого!AG:AG),0)</f>
        <v>298142</v>
      </c>
      <c r="AH3" s="6">
        <f t="array" ref="AH3">VLOOKUP("*Белгородская*",[1]итого!$3:$100,COLUMN([1]итого!AH:AH),0)</f>
        <v>289624</v>
      </c>
      <c r="AI3" s="6">
        <f t="array" ref="AI3">VLOOKUP("*Белгородская*",[1]итого!$3:$100,COLUMN([1]итого!AI:AI),0)</f>
        <v>294030</v>
      </c>
      <c r="AJ3" s="6">
        <f t="array" ref="AJ3">VLOOKUP("*Белгородская*",[1]итого!$3:$100,COLUMN([1]итого!AJ:AJ),0)</f>
        <v>298241</v>
      </c>
      <c r="AK3" s="6">
        <f t="array" ref="AK3">VLOOKUP("*Белгородская*",[1]итого!$3:$100,COLUMN([1]итого!AK:AK),0)</f>
        <v>294219</v>
      </c>
      <c r="AL3" s="6">
        <f t="array" ref="AL3">VLOOKUP("*Белгородская*",[1]итого!$3:$100,COLUMN([1]итого!AL:AL),0)</f>
        <v>292788</v>
      </c>
      <c r="AM3" s="6">
        <f t="array" ref="AM3">VLOOKUP("*Белгородская*",[1]итого!$3:$100,COLUMN([1]итого!AM:AM),0)</f>
        <v>305634</v>
      </c>
      <c r="AN3" s="6">
        <f t="array" ref="AN3">VLOOKUP("*Белгородская*",[1]итого!$3:$100,COLUMN([1]итого!AN:AN),0)</f>
        <v>307308</v>
      </c>
      <c r="AO3" s="6">
        <f t="array" ref="AO3">VLOOKUP("*Белгородская*",[1]итого!$3:$100,COLUMN([1]итого!AO:AO),0)</f>
        <v>282794</v>
      </c>
      <c r="AP3" s="6">
        <f t="array" ref="AP3">VLOOKUP("*Белгородская*",[1]итого!$3:$100,COLUMN([1]итого!AP:AP),0)</f>
        <v>283418</v>
      </c>
      <c r="AQ3" s="6">
        <f t="array" ref="AQ3">VLOOKUP("*Белгородская*",[1]итого!$3:$100,COLUMN([1]итого!AQ:AQ),0)</f>
        <v>289177</v>
      </c>
      <c r="AR3" s="6">
        <f t="array" ref="AR3">VLOOKUP("*Белгородская*",[1]итого!$3:$100,COLUMN([1]итого!AR:AR),0)</f>
        <v>307224</v>
      </c>
      <c r="AS3" s="6">
        <f t="array" ref="AS3">VLOOKUP("*Белгородская*",[1]итого!$3:$100,COLUMN([1]итого!AS:AS),0)</f>
        <v>279787</v>
      </c>
      <c r="AT3" s="6">
        <f t="array" ref="AT3">VLOOKUP("*Белгородская*",[1]итого!$3:$100,COLUMN([1]итого!AT:AT),0)</f>
        <v>278871</v>
      </c>
      <c r="AU3" s="6">
        <f t="array" ref="AU3">VLOOKUP("*Белгородская*",[1]итого!$3:$100,COLUMN([1]итого!AU:AU),0)</f>
        <v>281519</v>
      </c>
      <c r="AV3" s="6">
        <f t="array" ref="AV3">VLOOKUP("*Белгородская*",[1]итого!$3:$100,COLUMN([1]итого!AV:AV),0)</f>
        <v>287038</v>
      </c>
      <c r="AW3" s="6">
        <f t="array" ref="AW3">VLOOKUP("*Белгородская*",[1]итого!$3:$100,COLUMN([1]итого!AW:AW),0)</f>
        <v>293929</v>
      </c>
      <c r="AX3" s="6">
        <f t="array" ref="AX3">VLOOKUP("*Белгородская*",[1]итого!$3:$100,COLUMN([1]итого!AX:AX),0)</f>
        <v>304020</v>
      </c>
      <c r="AY3" s="6">
        <f t="array" ref="AY3">VLOOKUP("*Белгородская*",[1]итого!$3:$100,COLUMN([1]итого!AY:AY),0)</f>
        <v>307320</v>
      </c>
      <c r="AZ3" s="6">
        <f t="array" ref="AZ3">VLOOKUP("*Белгородская*",[1]итого!$3:$100,COLUMN([1]итого!AZ:AZ),0)</f>
        <v>311170</v>
      </c>
      <c r="BA3" s="6">
        <f t="array" ref="BA3">VLOOKUP("*Белгородская*",[1]итого!$3:$100,COLUMN([1]итого!BA:BA),0)</f>
        <v>320468</v>
      </c>
      <c r="BB3" s="6">
        <f t="array" ref="BB3">VLOOKUP("*Белгородская*",[1]итого!$3:$100,COLUMN([1]итого!BB:BB),0)</f>
        <v>327163</v>
      </c>
      <c r="BC3" s="6">
        <f t="array" ref="BC3">VLOOKUP("*Белгородская*",[1]итого!$3:$100,COLUMN([1]итого!BC:BC),0)</f>
        <v>330518</v>
      </c>
      <c r="BD3" s="6">
        <f t="array" ref="BD3">VLOOKUP("*Белгородская*",[1]итого!$3:$100,COLUMN([1]итого!BD:BD),0)</f>
        <v>350048</v>
      </c>
      <c r="BE3" s="6">
        <f t="array" ref="BE3">VLOOKUP("*Белгородская*",[1]итого!$3:$100,COLUMN([1]итого!BE:BE),0)</f>
        <v>351733</v>
      </c>
      <c r="BF3" s="6">
        <f t="array" ref="BF3">VLOOKUP("*Белгородская*",[1]итого!$3:$100,COLUMN([1]итого!BF:BF),0)</f>
        <v>360468</v>
      </c>
      <c r="BG3" s="6">
        <f t="array" ref="BG3">VLOOKUP("*Белгородская*",[1]итого!$3:$100,COLUMN([1]итого!BG:BG),0)</f>
        <v>370427</v>
      </c>
      <c r="BH3" s="6">
        <f t="array" ref="BH3">VLOOKUP("*Белгородская*",[1]итого!$3:$100,COLUMN([1]итого!BH:BH),0)</f>
        <v>383458</v>
      </c>
      <c r="BI3" s="6">
        <f t="array" ref="BI3">VLOOKUP("*Белгородская*",[1]итого!$3:$100,COLUMN([1]итого!BI:BI),0)</f>
        <v>396315</v>
      </c>
      <c r="BJ3" s="6">
        <f t="array" ref="BJ3">VLOOKUP("*Белгородская*",[1]итого!$3:$100,COLUMN([1]итого!BJ:BJ),0)</f>
        <v>413009</v>
      </c>
      <c r="BK3" s="6">
        <f t="array" ref="BK3">VLOOKUP("*Белгородская*",[1]итого!$3:$100,COLUMN([1]итого!BK:BK),0)</f>
        <v>422809</v>
      </c>
      <c r="BL3" s="6">
        <f t="array" ref="BL3">VLOOKUP("*Белгородская*",[1]итого!$3:$100,COLUMN([1]итого!BL:BL),0)</f>
        <v>430327</v>
      </c>
      <c r="BM3" s="6">
        <f t="array" ref="BM3">VLOOKUP("*Белгородская*",[1]итого!$3:$100,COLUMN([1]итого!BM:BM),0)</f>
        <v>439290</v>
      </c>
      <c r="BN3" s="6">
        <f t="array" ref="BN3">VLOOKUP("*Белгородская*",[1]итого!$3:$100,COLUMN([1]итого!BN:BN),0)</f>
        <v>446270</v>
      </c>
      <c r="BO3" s="6">
        <f t="array" ref="BO3">VLOOKUP("*Белгородская*",[1]итого!$3:$100,COLUMN([1]итого!BO:BO),0)</f>
        <v>441061</v>
      </c>
      <c r="BP3" s="6">
        <f t="array" ref="BP3">VLOOKUP("*Белгородская*",[1]итого!$3:$100,COLUMN([1]итого!BP:BP),0)</f>
        <v>484967</v>
      </c>
      <c r="BQ3" s="6">
        <f t="array" ref="BQ3">VLOOKUP("*Белгородская*",[1]итого!$3:$100,COLUMN([1]итого!BQ:BQ),0)</f>
        <v>443790</v>
      </c>
      <c r="BR3" s="6">
        <f t="array" ref="BR3">VLOOKUP("*Белгородская*",[1]итого!$3:$100,COLUMN([1]итого!BR:BR),0)</f>
        <v>460935</v>
      </c>
      <c r="BS3" s="6">
        <f t="array" ref="BS3">VLOOKUP("*Белгородская*",[1]итого!$3:$100,COLUMN([1]итого!BS:BS),0)</f>
        <v>473776</v>
      </c>
      <c r="BT3" s="6">
        <f t="array" ref="BT3">VLOOKUP("*Белгородская*",[1]итого!$3:$100,COLUMN([1]итого!BT:BT),0)</f>
        <v>488583</v>
      </c>
      <c r="BU3" s="6">
        <f t="array" ref="BU3">VLOOKUP("*Белгородская*",[1]итого!$3:$100,COLUMN([1]итого!BU:BU),0)</f>
        <v>481221</v>
      </c>
      <c r="BV3" s="6">
        <f t="array" ref="BV3">VLOOKUP("*Белгородская*",[1]итого!$3:$100,COLUMN([1]итого!BV:BV),0)</f>
        <v>477578</v>
      </c>
      <c r="BW3" s="6">
        <f t="array" ref="BW3">VLOOKUP("*Белгородская*",[1]итого!$3:$100,COLUMN([1]итого!BW:BW),0)</f>
        <v>481297</v>
      </c>
      <c r="BX3" s="6">
        <f t="array" ref="BX3">VLOOKUP("*Белгородская*",[1]итого!$3:$100,COLUMN([1]итого!BX:BX),0)</f>
        <v>481741</v>
      </c>
      <c r="BY3" s="6">
        <f t="array" ref="BY3">VLOOKUP("*Белгородская*",[1]итого!$3:$100,COLUMN([1]итого!BY:BY),0)</f>
        <v>484858</v>
      </c>
      <c r="BZ3" s="6">
        <f t="array" ref="BZ3">VLOOKUP("*Белгородская*",[1]итого!$3:$100,COLUMN([1]итого!BZ:BZ),0)</f>
        <v>484621</v>
      </c>
      <c r="CA3" s="6">
        <f t="array" ref="CA3">VLOOKUP("*Белгородская*",[1]итого!$3:$100,COLUMN([1]итого!CA:CA),0)</f>
        <v>487485</v>
      </c>
      <c r="CB3" s="6">
        <f t="array" ref="CB3">VLOOKUP("*Белгородская*",[1]итого!$3:$100,COLUMN([1]итого!CB:CB),0)</f>
        <v>514988</v>
      </c>
    </row>
    <row r="4" spans="1:80" x14ac:dyDescent="0.25">
      <c r="A4" s="5" t="s">
        <v>2</v>
      </c>
      <c r="B4" s="6">
        <f t="array" ref="B4">VLOOKUP("*Брянская*",[1]итого!$3:$100,COLUMN([1]итого!B:B),0)</f>
        <v>118614</v>
      </c>
      <c r="C4" s="6">
        <f t="array" ref="C4">VLOOKUP("*Брянская*",[1]итого!$3:$100,COLUMN([1]итого!C:C),0)</f>
        <v>118526</v>
      </c>
      <c r="D4" s="6">
        <f t="array" ref="D4">VLOOKUP("*Брянская*",[1]итого!$3:$100,COLUMN([1]итого!D:D),0)</f>
        <v>119381</v>
      </c>
      <c r="E4" s="6">
        <f t="array" ref="E4">VLOOKUP("*Брянская*",[1]итого!$3:$100,COLUMN([1]итого!E:E),0)</f>
        <v>120095</v>
      </c>
      <c r="F4" s="6">
        <f t="array" ref="F4">VLOOKUP("*Брянская*",[1]итого!$3:$100,COLUMN([1]итого!F:F),0)</f>
        <v>119751</v>
      </c>
      <c r="G4" s="6">
        <f t="array" ref="G4">VLOOKUP("*Брянская*",[1]итого!$3:$100,COLUMN([1]итого!G:G),0)</f>
        <v>120854</v>
      </c>
      <c r="H4" s="6">
        <f t="array" ref="H4">VLOOKUP("*Брянская*",[1]итого!$3:$100,COLUMN([1]итого!H:H),0)</f>
        <v>123349</v>
      </c>
      <c r="I4" s="6">
        <f t="array" ref="I4">VLOOKUP("*Брянская*",[1]итого!$3:$100,COLUMN([1]итого!I:I),0)</f>
        <v>122529</v>
      </c>
      <c r="J4" s="6">
        <f t="array" ref="J4">VLOOKUP("*Брянская*",[1]итого!$3:$100,COLUMN([1]итого!J:J),0)</f>
        <v>123877</v>
      </c>
      <c r="K4" s="6">
        <f t="array" ref="K4">VLOOKUP("*Брянская*",[1]итого!$3:$100,COLUMN([1]итого!K:K),0)</f>
        <v>123260</v>
      </c>
      <c r="L4" s="6">
        <f t="array" ref="L4">VLOOKUP("*Брянская*",[1]итого!$3:$100,COLUMN([1]итого!L:L),0)</f>
        <v>125204</v>
      </c>
      <c r="M4" s="6">
        <f t="array" ref="M4">VLOOKUP("*Брянская*",[1]итого!$3:$100,COLUMN([1]итого!M:M),0)</f>
        <v>124633</v>
      </c>
      <c r="N4" s="6">
        <f t="array" ref="N4">VLOOKUP("*Брянская*",[1]итого!$3:$100,COLUMN([1]итого!N:N),0)</f>
        <v>126769</v>
      </c>
      <c r="O4" s="6">
        <f t="array" ref="O4">VLOOKUP("*Брянская*",[1]итого!$3:$100,COLUMN([1]итого!O:O),0)</f>
        <v>126939</v>
      </c>
      <c r="P4" s="6">
        <f t="array" ref="P4">VLOOKUP("*Брянская*",[1]итого!$3:$100,COLUMN([1]итого!P:P),0)</f>
        <v>126153</v>
      </c>
      <c r="Q4" s="6">
        <f t="array" ref="Q4">VLOOKUP("*Брянская*",[1]итого!$3:$100,COLUMN([1]итого!Q:Q),0)</f>
        <v>126166</v>
      </c>
      <c r="R4" s="6">
        <f t="array" ref="R4">VLOOKUP("*Брянская*",[1]итого!$3:$100,COLUMN([1]итого!R:R),0)</f>
        <v>124792</v>
      </c>
      <c r="S4" s="6">
        <f t="array" ref="S4">VLOOKUP("*Брянская*",[1]итого!$3:$100,COLUMN([1]итого!S:S),0)</f>
        <v>124247</v>
      </c>
      <c r="T4" s="6">
        <f t="array" ref="T4">VLOOKUP("*Брянская*",[1]итого!$3:$100,COLUMN([1]итого!T:T),0)</f>
        <v>126635</v>
      </c>
      <c r="U4" s="6">
        <f t="array" ref="U4">VLOOKUP("*Брянская*",[1]итого!$3:$100,COLUMN([1]итого!U:U),0)</f>
        <v>124445</v>
      </c>
      <c r="V4" s="6">
        <f t="array" ref="V4">VLOOKUP("*Брянская*",[1]итого!$3:$100,COLUMN([1]итого!V:V),0)</f>
        <v>124818</v>
      </c>
      <c r="W4" s="6">
        <f t="array" ref="W4">VLOOKUP("*Брянская*",[1]итого!$3:$100,COLUMN([1]итого!W:W),0)</f>
        <v>124651</v>
      </c>
      <c r="X4" s="6">
        <f t="array" ref="X4">VLOOKUP("*Брянская*",[1]итого!$3:$100,COLUMN([1]итого!X:X),0)</f>
        <v>127662</v>
      </c>
      <c r="Y4" s="6">
        <f t="array" ref="Y4">VLOOKUP("*Брянская*",[1]итого!$3:$100,COLUMN([1]итого!Y:Y),0)</f>
        <v>126231</v>
      </c>
      <c r="Z4" s="6">
        <f t="array" ref="Z4">VLOOKUP("*Брянская*",[1]итого!$3:$100,COLUMN([1]итого!Z:Z),0)</f>
        <v>126501</v>
      </c>
      <c r="AA4" s="6">
        <f t="array" ref="AA4">VLOOKUP("*Брянская*",[1]итого!$3:$100,COLUMN([1]итого!AA:AA),0)</f>
        <v>126784</v>
      </c>
      <c r="AB4" s="6">
        <f t="array" ref="AB4">VLOOKUP("*Брянская*",[1]итого!$3:$100,COLUMN([1]итого!AB:AB),0)</f>
        <v>127195</v>
      </c>
      <c r="AC4" s="6">
        <f t="array" ref="AC4">VLOOKUP("*Брянская*",[1]итого!$3:$100,COLUMN([1]итого!AC:AC),0)</f>
        <v>129187</v>
      </c>
      <c r="AD4" s="6">
        <f t="array" ref="AD4">VLOOKUP("*Брянская*",[1]итого!$3:$100,COLUMN([1]итого!AD:AD),0)</f>
        <v>129397</v>
      </c>
      <c r="AE4" s="6">
        <f t="array" ref="AE4">VLOOKUP("*Брянская*",[1]итого!$3:$100,COLUMN([1]итого!AE:AE),0)</f>
        <v>130642</v>
      </c>
      <c r="AF4" s="6">
        <f t="array" ref="AF4">VLOOKUP("*Брянская*",[1]итого!$3:$100,COLUMN([1]итого!AF:AF),0)</f>
        <v>133880</v>
      </c>
      <c r="AG4" s="6">
        <f t="array" ref="AG4">VLOOKUP("*Брянская*",[1]итого!$3:$100,COLUMN([1]итого!AG:AG),0)</f>
        <v>132420</v>
      </c>
      <c r="AH4" s="6">
        <f t="array" ref="AH4">VLOOKUP("*Брянская*",[1]итого!$3:$100,COLUMN([1]итого!AH:AH),0)</f>
        <v>129183</v>
      </c>
      <c r="AI4" s="6">
        <f t="array" ref="AI4">VLOOKUP("*Брянская*",[1]итого!$3:$100,COLUMN([1]итого!AI:AI),0)</f>
        <v>131646</v>
      </c>
      <c r="AJ4" s="6">
        <f t="array" ref="AJ4">VLOOKUP("*Брянская*",[1]итого!$3:$100,COLUMN([1]итого!AJ:AJ),0)</f>
        <v>136651</v>
      </c>
      <c r="AK4" s="6">
        <f t="array" ref="AK4">VLOOKUP("*Брянская*",[1]итого!$3:$100,COLUMN([1]итого!AK:AK),0)</f>
        <v>137654</v>
      </c>
      <c r="AL4" s="6">
        <f t="array" ref="AL4">VLOOKUP("*Брянская*",[1]итого!$3:$100,COLUMN([1]итого!AL:AL),0)</f>
        <v>139162</v>
      </c>
      <c r="AM4" s="6">
        <f t="array" ref="AM4">VLOOKUP("*Брянская*",[1]итого!$3:$100,COLUMN([1]итого!AM:AM),0)</f>
        <v>141116</v>
      </c>
      <c r="AN4" s="6">
        <f t="array" ref="AN4">VLOOKUP("*Брянская*",[1]итого!$3:$100,COLUMN([1]итого!AN:AN),0)</f>
        <v>141423</v>
      </c>
      <c r="AO4" s="6">
        <f t="array" ref="AO4">VLOOKUP("*Брянская*",[1]итого!$3:$100,COLUMN([1]итого!AO:AO),0)</f>
        <v>140271</v>
      </c>
      <c r="AP4" s="6">
        <f t="array" ref="AP4">VLOOKUP("*Брянская*",[1]итого!$3:$100,COLUMN([1]итого!AP:AP),0)</f>
        <v>140123</v>
      </c>
      <c r="AQ4" s="6">
        <f t="array" ref="AQ4">VLOOKUP("*Брянская*",[1]итого!$3:$100,COLUMN([1]итого!AQ:AQ),0)</f>
        <v>141584</v>
      </c>
      <c r="AR4" s="6">
        <f t="array" ref="AR4">VLOOKUP("*Брянская*",[1]итого!$3:$100,COLUMN([1]итого!AR:AR),0)</f>
        <v>153904</v>
      </c>
      <c r="AS4" s="6">
        <f t="array" ref="AS4">VLOOKUP("*Брянская*",[1]итого!$3:$100,COLUMN([1]итого!AS:AS),0)</f>
        <v>147653</v>
      </c>
      <c r="AT4" s="6">
        <f t="array" ref="AT4">VLOOKUP("*Брянская*",[1]итого!$3:$100,COLUMN([1]итого!AT:AT),0)</f>
        <v>154265</v>
      </c>
      <c r="AU4" s="6">
        <f t="array" ref="AU4">VLOOKUP("*Брянская*",[1]итого!$3:$100,COLUMN([1]итого!AU:AU),0)</f>
        <v>154599</v>
      </c>
      <c r="AV4" s="6">
        <f t="array" ref="AV4">VLOOKUP("*Брянская*",[1]итого!$3:$100,COLUMN([1]итого!AV:AV),0)</f>
        <v>158365</v>
      </c>
      <c r="AW4" s="6">
        <f t="array" ref="AW4">VLOOKUP("*Брянская*",[1]итого!$3:$100,COLUMN([1]итого!AW:AW),0)</f>
        <v>161955</v>
      </c>
      <c r="AX4" s="6">
        <f t="array" ref="AX4">VLOOKUP("*Брянская*",[1]итого!$3:$100,COLUMN([1]итого!AX:AX),0)</f>
        <v>165434</v>
      </c>
      <c r="AY4" s="6">
        <f t="array" ref="AY4">VLOOKUP("*Брянская*",[1]итого!$3:$100,COLUMN([1]итого!AY:AY),0)</f>
        <v>168360</v>
      </c>
      <c r="AZ4" s="6">
        <f t="array" ref="AZ4">VLOOKUP("*Брянская*",[1]итого!$3:$100,COLUMN([1]итого!AZ:AZ),0)</f>
        <v>170086</v>
      </c>
      <c r="BA4" s="6">
        <f t="array" ref="BA4">VLOOKUP("*Брянская*",[1]итого!$3:$100,COLUMN([1]итого!BA:BA),0)</f>
        <v>172240</v>
      </c>
      <c r="BB4" s="6">
        <f t="array" ref="BB4">VLOOKUP("*Брянская*",[1]итого!$3:$100,COLUMN([1]итого!BB:BB),0)</f>
        <v>175145</v>
      </c>
      <c r="BC4" s="6">
        <f t="array" ref="BC4">VLOOKUP("*Брянская*",[1]итого!$3:$100,COLUMN([1]итого!BC:BC),0)</f>
        <v>179557</v>
      </c>
      <c r="BD4" s="6">
        <f t="array" ref="BD4">VLOOKUP("*Брянская*",[1]итого!$3:$100,COLUMN([1]итого!BD:BD),0)</f>
        <v>190788</v>
      </c>
      <c r="BE4" s="6">
        <f t="array" ref="BE4">VLOOKUP("*Брянская*",[1]итого!$3:$100,COLUMN([1]итого!BE:BE),0)</f>
        <v>189932</v>
      </c>
      <c r="BF4" s="6">
        <f t="array" ref="BF4">VLOOKUP("*Брянская*",[1]итого!$3:$100,COLUMN([1]итого!BF:BF),0)</f>
        <v>196303</v>
      </c>
      <c r="BG4" s="6">
        <f t="array" ref="BG4">VLOOKUP("*Брянская*",[1]итого!$3:$100,COLUMN([1]итого!BG:BG),0)</f>
        <v>200694</v>
      </c>
      <c r="BH4" s="6">
        <f t="array" ref="BH4">VLOOKUP("*Брянская*",[1]итого!$3:$100,COLUMN([1]итого!BH:BH),0)</f>
        <v>205453</v>
      </c>
      <c r="BI4" s="6">
        <f t="array" ref="BI4">VLOOKUP("*Брянская*",[1]итого!$3:$100,COLUMN([1]итого!BI:BI),0)</f>
        <v>211567</v>
      </c>
      <c r="BJ4" s="6">
        <f t="array" ref="BJ4">VLOOKUP("*Брянская*",[1]итого!$3:$100,COLUMN([1]итого!BJ:BJ),0)</f>
        <v>218002</v>
      </c>
      <c r="BK4" s="6">
        <f t="array" ref="BK4">VLOOKUP("*Брянская*",[1]итого!$3:$100,COLUMN([1]итого!BK:BK),0)</f>
        <v>219724</v>
      </c>
      <c r="BL4" s="6">
        <f t="array" ref="BL4">VLOOKUP("*Брянская*",[1]итого!$3:$100,COLUMN([1]итого!BL:BL),0)</f>
        <v>224016</v>
      </c>
      <c r="BM4" s="6">
        <f t="array" ref="BM4">VLOOKUP("*Брянская*",[1]итого!$3:$100,COLUMN([1]итого!BM:BM),0)</f>
        <v>228048</v>
      </c>
      <c r="BN4" s="6">
        <f t="array" ref="BN4">VLOOKUP("*Брянская*",[1]итого!$3:$100,COLUMN([1]итого!BN:BN),0)</f>
        <v>231726</v>
      </c>
      <c r="BO4" s="6">
        <f t="array" ref="BO4">VLOOKUP("*Брянская*",[1]итого!$3:$100,COLUMN([1]итого!BO:BO),0)</f>
        <v>232254</v>
      </c>
      <c r="BP4" s="6">
        <f t="array" ref="BP4">VLOOKUP("*Брянская*",[1]итого!$3:$100,COLUMN([1]итого!BP:BP),0)</f>
        <v>246255</v>
      </c>
      <c r="BQ4" s="6">
        <f t="array" ref="BQ4">VLOOKUP("*Брянская*",[1]итого!$3:$100,COLUMN([1]итого!BQ:BQ),0)</f>
        <v>237495</v>
      </c>
      <c r="BR4" s="6">
        <f t="array" ref="BR4">VLOOKUP("*Брянская*",[1]итого!$3:$100,COLUMN([1]итого!BR:BR),0)</f>
        <v>245076</v>
      </c>
      <c r="BS4" s="6">
        <f t="array" ref="BS4">VLOOKUP("*Брянская*",[1]итого!$3:$100,COLUMN([1]итого!BS:BS),0)</f>
        <v>249690</v>
      </c>
      <c r="BT4" s="6">
        <f t="array" ref="BT4">VLOOKUP("*Брянская*",[1]итого!$3:$100,COLUMN([1]итого!BT:BT),0)</f>
        <v>259977</v>
      </c>
      <c r="BU4" s="6">
        <f t="array" ref="BU4">VLOOKUP("*Брянская*",[1]итого!$3:$100,COLUMN([1]итого!BU:BU),0)</f>
        <v>261464</v>
      </c>
      <c r="BV4" s="6">
        <f t="array" ref="BV4">VLOOKUP("*Брянская*",[1]итого!$3:$100,COLUMN([1]итого!BV:BV),0)</f>
        <v>266257</v>
      </c>
      <c r="BW4" s="6">
        <f t="array" ref="BW4">VLOOKUP("*Брянская*",[1]итого!$3:$100,COLUMN([1]итого!BW:BW),0)</f>
        <v>270337</v>
      </c>
      <c r="BX4" s="6">
        <f t="array" ref="BX4">VLOOKUP("*Брянская*",[1]итого!$3:$100,COLUMN([1]итого!BX:BX),0)</f>
        <v>273358</v>
      </c>
      <c r="BY4" s="6">
        <f t="array" ref="BY4">VLOOKUP("*Брянская*",[1]итого!$3:$100,COLUMN([1]итого!BY:BY),0)</f>
        <v>275641</v>
      </c>
      <c r="BZ4" s="6">
        <f t="array" ref="BZ4">VLOOKUP("*Брянская*",[1]итого!$3:$100,COLUMN([1]итого!BZ:BZ),0)</f>
        <v>278124</v>
      </c>
      <c r="CA4" s="6">
        <f t="array" ref="CA4">VLOOKUP("*Брянская*",[1]итого!$3:$100,COLUMN([1]итого!CA:CA),0)</f>
        <v>281911</v>
      </c>
      <c r="CB4" s="6">
        <f t="array" ref="CB4">VLOOKUP("*Брянская*",[1]итого!$3:$100,COLUMN([1]итого!CB:CB),0)</f>
        <v>297413</v>
      </c>
    </row>
    <row r="5" spans="1:80" x14ac:dyDescent="0.25">
      <c r="A5" s="5" t="s">
        <v>3</v>
      </c>
      <c r="B5" s="6">
        <f t="array" ref="B5">VLOOKUP("*Владимирская*",[1]итого!$3:$100,COLUMN([1]итого!B:B),0)</f>
        <v>203336</v>
      </c>
      <c r="C5" s="6">
        <f t="array" ref="C5">VLOOKUP("*Владимирская*",[1]итого!$3:$100,COLUMN([1]итого!C:C),0)</f>
        <v>206027</v>
      </c>
      <c r="D5" s="6">
        <f t="array" ref="D5">VLOOKUP("*Владимирская*",[1]итого!$3:$100,COLUMN([1]итого!D:D),0)</f>
        <v>208290</v>
      </c>
      <c r="E5" s="6">
        <f t="array" ref="E5">VLOOKUP("*Владимирская*",[1]итого!$3:$100,COLUMN([1]итого!E:E),0)</f>
        <v>207876</v>
      </c>
      <c r="F5" s="6">
        <f t="array" ref="F5">VLOOKUP("*Владимирская*",[1]итого!$3:$100,COLUMN([1]итого!F:F),0)</f>
        <v>207765</v>
      </c>
      <c r="G5" s="6">
        <f t="array" ref="G5">VLOOKUP("*Владимирская*",[1]итого!$3:$100,COLUMN([1]итого!G:G),0)</f>
        <v>209290</v>
      </c>
      <c r="H5" s="6">
        <f t="array" ref="H5">VLOOKUP("*Владимирская*",[1]итого!$3:$100,COLUMN([1]итого!H:H),0)</f>
        <v>215164</v>
      </c>
      <c r="I5" s="6">
        <f t="array" ref="I5">VLOOKUP("*Владимирская*",[1]итого!$3:$100,COLUMN([1]итого!I:I),0)</f>
        <v>210719</v>
      </c>
      <c r="J5" s="6">
        <f t="array" ref="J5">VLOOKUP("*Владимирская*",[1]итого!$3:$100,COLUMN([1]итого!J:J),0)</f>
        <v>213655</v>
      </c>
      <c r="K5" s="6">
        <f t="array" ref="K5">VLOOKUP("*Владимирская*",[1]итого!$3:$100,COLUMN([1]итого!K:K),0)</f>
        <v>208536</v>
      </c>
      <c r="L5" s="6">
        <f t="array" ref="L5">VLOOKUP("*Владимирская*",[1]итого!$3:$100,COLUMN([1]итого!L:L),0)</f>
        <v>209091</v>
      </c>
      <c r="M5" s="6">
        <f t="array" ref="M5">VLOOKUP("*Владимирская*",[1]итого!$3:$100,COLUMN([1]итого!M:M),0)</f>
        <v>205781</v>
      </c>
      <c r="N5" s="6">
        <f t="array" ref="N5">VLOOKUP("*Владимирская*",[1]итого!$3:$100,COLUMN([1]итого!N:N),0)</f>
        <v>208753</v>
      </c>
      <c r="O5" s="6">
        <f t="array" ref="O5">VLOOKUP("*Владимирская*",[1]итого!$3:$100,COLUMN([1]итого!O:O),0)</f>
        <v>210234</v>
      </c>
      <c r="P5" s="6">
        <f t="array" ref="P5">VLOOKUP("*Владимирская*",[1]итого!$3:$100,COLUMN([1]итого!P:P),0)</f>
        <v>211974</v>
      </c>
      <c r="Q5" s="6">
        <f t="array" ref="Q5">VLOOKUP("*Владимирская*",[1]итого!$3:$100,COLUMN([1]итого!Q:Q),0)</f>
        <v>212935</v>
      </c>
      <c r="R5" s="6">
        <f t="array" ref="R5">VLOOKUP("*Владимирская*",[1]итого!$3:$100,COLUMN([1]итого!R:R),0)</f>
        <v>211339</v>
      </c>
      <c r="S5" s="6">
        <f t="array" ref="S5">VLOOKUP("*Владимирская*",[1]итого!$3:$100,COLUMN([1]итого!S:S),0)</f>
        <v>209958</v>
      </c>
      <c r="T5" s="6">
        <f t="array" ref="T5">VLOOKUP("*Владимирская*",[1]итого!$3:$100,COLUMN([1]итого!T:T),0)</f>
        <v>216101</v>
      </c>
      <c r="U5" s="6">
        <f t="array" ref="U5">VLOOKUP("*Владимирская*",[1]итого!$3:$100,COLUMN([1]итого!U:U),0)</f>
        <v>211990</v>
      </c>
      <c r="V5" s="6">
        <f t="array" ref="V5">VLOOKUP("*Владимирская*",[1]итого!$3:$100,COLUMN([1]итого!V:V),0)</f>
        <v>212939</v>
      </c>
      <c r="W5" s="6">
        <f t="array" ref="W5">VLOOKUP("*Владимирская*",[1]итого!$3:$100,COLUMN([1]итого!W:W),0)</f>
        <v>211184</v>
      </c>
      <c r="X5" s="6">
        <f t="array" ref="X5">VLOOKUP("*Владимирская*",[1]итого!$3:$100,COLUMN([1]итого!X:X),0)</f>
        <v>219875</v>
      </c>
      <c r="Y5" s="6">
        <f t="array" ref="Y5">VLOOKUP("*Владимирская*",[1]итого!$3:$100,COLUMN([1]итого!Y:Y),0)</f>
        <v>213500</v>
      </c>
      <c r="Z5" s="6">
        <f t="array" ref="Z5">VLOOKUP("*Владимирская*",[1]итого!$3:$100,COLUMN([1]итого!Z:Z),0)</f>
        <v>212874</v>
      </c>
      <c r="AA5" s="6">
        <f t="array" ref="AA5">VLOOKUP("*Владимирская*",[1]итого!$3:$100,COLUMN([1]итого!AA:AA),0)</f>
        <v>214033</v>
      </c>
      <c r="AB5" s="6">
        <f t="array" ref="AB5">VLOOKUP("*Владимирская*",[1]итого!$3:$100,COLUMN([1]итого!AB:AB),0)</f>
        <v>214245</v>
      </c>
      <c r="AC5" s="6">
        <f t="array" ref="AC5">VLOOKUP("*Владимирская*",[1]итого!$3:$100,COLUMN([1]итого!AC:AC),0)</f>
        <v>216845</v>
      </c>
      <c r="AD5" s="6">
        <f t="array" ref="AD5">VLOOKUP("*Владимирская*",[1]итого!$3:$100,COLUMN([1]итого!AD:AD),0)</f>
        <v>217828</v>
      </c>
      <c r="AE5" s="6">
        <f t="array" ref="AE5">VLOOKUP("*Владимирская*",[1]итого!$3:$100,COLUMN([1]итого!AE:AE),0)</f>
        <v>217781</v>
      </c>
      <c r="AF5" s="6">
        <f t="array" ref="AF5">VLOOKUP("*Владимирская*",[1]итого!$3:$100,COLUMN([1]итого!AF:AF),0)</f>
        <v>225652</v>
      </c>
      <c r="AG5" s="6">
        <f t="array" ref="AG5">VLOOKUP("*Владимирская*",[1]итого!$3:$100,COLUMN([1]итого!AG:AG),0)</f>
        <v>221814</v>
      </c>
      <c r="AH5" s="6">
        <f t="array" ref="AH5">VLOOKUP("*Владимирская*",[1]итого!$3:$100,COLUMN([1]итого!AH:AH),0)</f>
        <v>218983</v>
      </c>
      <c r="AI5" s="6">
        <f t="array" ref="AI5">VLOOKUP("*Владимирская*",[1]итого!$3:$100,COLUMN([1]итого!AI:AI),0)</f>
        <v>222621</v>
      </c>
      <c r="AJ5" s="6">
        <f t="array" ref="AJ5">VLOOKUP("*Владимирская*",[1]итого!$3:$100,COLUMN([1]итого!AJ:AJ),0)</f>
        <v>228031</v>
      </c>
      <c r="AK5" s="6">
        <f t="array" ref="AK5">VLOOKUP("*Владимирская*",[1]итого!$3:$100,COLUMN([1]итого!AK:AK),0)</f>
        <v>229366</v>
      </c>
      <c r="AL5" s="6">
        <f t="array" ref="AL5">VLOOKUP("*Владимирская*",[1]итого!$3:$100,COLUMN([1]итого!AL:AL),0)</f>
        <v>233019</v>
      </c>
      <c r="AM5" s="6">
        <f t="array" ref="AM5">VLOOKUP("*Владимирская*",[1]итого!$3:$100,COLUMN([1]итого!AM:AM),0)</f>
        <v>234202</v>
      </c>
      <c r="AN5" s="6">
        <f t="array" ref="AN5">VLOOKUP("*Владимирская*",[1]итого!$3:$100,COLUMN([1]итого!AN:AN),0)</f>
        <v>235186</v>
      </c>
      <c r="AO5" s="6">
        <f t="array" ref="AO5">VLOOKUP("*Владимирская*",[1]итого!$3:$100,COLUMN([1]итого!AO:AO),0)</f>
        <v>232115</v>
      </c>
      <c r="AP5" s="6">
        <f t="array" ref="AP5">VLOOKUP("*Владимирская*",[1]итого!$3:$100,COLUMN([1]итого!AP:AP),0)</f>
        <v>232663</v>
      </c>
      <c r="AQ5" s="6">
        <f t="array" ref="AQ5">VLOOKUP("*Владимирская*",[1]итого!$3:$100,COLUMN([1]итого!AQ:AQ),0)</f>
        <v>236149</v>
      </c>
      <c r="AR5" s="6">
        <f t="array" ref="AR5">VLOOKUP("*Владимирская*",[1]итого!$3:$100,COLUMN([1]итого!AR:AR),0)</f>
        <v>252123</v>
      </c>
      <c r="AS5" s="6">
        <f t="array" ref="AS5">VLOOKUP("*Владимирская*",[1]итого!$3:$100,COLUMN([1]итого!AS:AS),0)</f>
        <v>245750</v>
      </c>
      <c r="AT5" s="6">
        <f t="array" ref="AT5">VLOOKUP("*Владимирская*",[1]итого!$3:$100,COLUMN([1]итого!AT:AT),0)</f>
        <v>250696</v>
      </c>
      <c r="AU5" s="6">
        <f t="array" ref="AU5">VLOOKUP("*Владимирская*",[1]итого!$3:$100,COLUMN([1]итого!AU:AU),0)</f>
        <v>252293</v>
      </c>
      <c r="AV5" s="6">
        <f t="array" ref="AV5">VLOOKUP("*Владимирская*",[1]итого!$3:$100,COLUMN([1]итого!AV:AV),0)</f>
        <v>255801</v>
      </c>
      <c r="AW5" s="6">
        <f t="array" ref="AW5">VLOOKUP("*Владимирская*",[1]итого!$3:$100,COLUMN([1]итого!AW:AW),0)</f>
        <v>258269</v>
      </c>
      <c r="AX5" s="6">
        <f t="array" ref="AX5">VLOOKUP("*Владимирская*",[1]итого!$3:$100,COLUMN([1]итого!AX:AX),0)</f>
        <v>265200</v>
      </c>
      <c r="AY5" s="6">
        <f t="array" ref="AY5">VLOOKUP("*Владимирская*",[1]итого!$3:$100,COLUMN([1]итого!AY:AY),0)</f>
        <v>269462</v>
      </c>
      <c r="AZ5" s="6">
        <f t="array" ref="AZ5">VLOOKUP("*Владимирская*",[1]итого!$3:$100,COLUMN([1]итого!AZ:AZ),0)</f>
        <v>272602</v>
      </c>
      <c r="BA5" s="6">
        <f t="array" ref="BA5">VLOOKUP("*Владимирская*",[1]итого!$3:$100,COLUMN([1]итого!BA:BA),0)</f>
        <v>276363</v>
      </c>
      <c r="BB5" s="6">
        <f t="array" ref="BB5">VLOOKUP("*Владимирская*",[1]итого!$3:$100,COLUMN([1]итого!BB:BB),0)</f>
        <v>280440</v>
      </c>
      <c r="BC5" s="6">
        <f t="array" ref="BC5">VLOOKUP("*Владимирская*",[1]итого!$3:$100,COLUMN([1]итого!BC:BC),0)</f>
        <v>285941</v>
      </c>
      <c r="BD5" s="6">
        <f t="array" ref="BD5">VLOOKUP("*Владимирская*",[1]итого!$3:$100,COLUMN([1]итого!BD:BD),0)</f>
        <v>302186</v>
      </c>
      <c r="BE5" s="6">
        <f t="array" ref="BE5">VLOOKUP("*Владимирская*",[1]итого!$3:$100,COLUMN([1]итого!BE:BE),0)</f>
        <v>299793</v>
      </c>
      <c r="BF5" s="6">
        <f t="array" ref="BF5">VLOOKUP("*Владимирская*",[1]итого!$3:$100,COLUMN([1]итого!BF:BF),0)</f>
        <v>309265</v>
      </c>
      <c r="BG5" s="6">
        <f t="array" ref="BG5">VLOOKUP("*Владимирская*",[1]итого!$3:$100,COLUMN([1]итого!BG:BG),0)</f>
        <v>312128</v>
      </c>
      <c r="BH5" s="6">
        <f t="array" ref="BH5">VLOOKUP("*Владимирская*",[1]итого!$3:$100,COLUMN([1]итого!BH:BH),0)</f>
        <v>320866</v>
      </c>
      <c r="BI5" s="6">
        <f t="array" ref="BI5">VLOOKUP("*Владимирская*",[1]итого!$3:$100,COLUMN([1]итого!BI:BI),0)</f>
        <v>329636</v>
      </c>
      <c r="BJ5" s="6">
        <f t="array" ref="BJ5">VLOOKUP("*Владимирская*",[1]итого!$3:$100,COLUMN([1]итого!BJ:BJ),0)</f>
        <v>335967</v>
      </c>
      <c r="BK5" s="6">
        <f t="array" ref="BK5">VLOOKUP("*Владимирская*",[1]итого!$3:$100,COLUMN([1]итого!BK:BK),0)</f>
        <v>338576</v>
      </c>
      <c r="BL5" s="6">
        <f t="array" ref="BL5">VLOOKUP("*Владимирская*",[1]итого!$3:$100,COLUMN([1]итого!BL:BL),0)</f>
        <v>343754</v>
      </c>
      <c r="BM5" s="6">
        <f t="array" ref="BM5">VLOOKUP("*Владимирская*",[1]итого!$3:$100,COLUMN([1]итого!BM:BM),0)</f>
        <v>349523</v>
      </c>
      <c r="BN5" s="6">
        <f t="array" ref="BN5">VLOOKUP("*Владимирская*",[1]итого!$3:$100,COLUMN([1]итого!BN:BN),0)</f>
        <v>353370</v>
      </c>
      <c r="BO5" s="6">
        <f t="array" ref="BO5">VLOOKUP("*Владимирская*",[1]итого!$3:$100,COLUMN([1]итого!BO:BO),0)</f>
        <v>356473</v>
      </c>
      <c r="BP5" s="6">
        <f t="array" ref="BP5">VLOOKUP("*Владимирская*",[1]итого!$3:$100,COLUMN([1]итого!BP:BP),0)</f>
        <v>377230</v>
      </c>
      <c r="BQ5" s="6">
        <f t="array" ref="BQ5">VLOOKUP("*Владимирская*",[1]итого!$3:$100,COLUMN([1]итого!BQ:BQ),0)</f>
        <v>364419</v>
      </c>
      <c r="BR5" s="6">
        <f t="array" ref="BR5">VLOOKUP("*Владимирская*",[1]итого!$3:$100,COLUMN([1]итого!BR:BR),0)</f>
        <v>375363</v>
      </c>
      <c r="BS5" s="6">
        <f t="array" ref="BS5">VLOOKUP("*Владимирская*",[1]итого!$3:$100,COLUMN([1]итого!BS:BS),0)</f>
        <v>383062</v>
      </c>
      <c r="BT5" s="6">
        <f t="array" ref="BT5">VLOOKUP("*Владимирская*",[1]итого!$3:$100,COLUMN([1]итого!BT:BT),0)</f>
        <v>394151</v>
      </c>
      <c r="BU5" s="6">
        <f t="array" ref="BU5">VLOOKUP("*Владимирская*",[1]итого!$3:$100,COLUMN([1]итого!BU:BU),0)</f>
        <v>395889</v>
      </c>
      <c r="BV5" s="6">
        <f t="array" ref="BV5">VLOOKUP("*Владимирская*",[1]итого!$3:$100,COLUMN([1]итого!BV:BV),0)</f>
        <v>404341</v>
      </c>
      <c r="BW5" s="6">
        <f t="array" ref="BW5">VLOOKUP("*Владимирская*",[1]итого!$3:$100,COLUMN([1]итого!BW:BW),0)</f>
        <v>411356</v>
      </c>
      <c r="BX5" s="6">
        <f t="array" ref="BX5">VLOOKUP("*Владимирская*",[1]итого!$3:$100,COLUMN([1]итого!BX:BX),0)</f>
        <v>413174</v>
      </c>
      <c r="BY5" s="6">
        <f t="array" ref="BY5">VLOOKUP("*Владимирская*",[1]итого!$3:$100,COLUMN([1]итого!BY:BY),0)</f>
        <v>418247</v>
      </c>
      <c r="BZ5" s="6">
        <f t="array" ref="BZ5">VLOOKUP("*Владимирская*",[1]итого!$3:$100,COLUMN([1]итого!BZ:BZ),0)</f>
        <v>423191</v>
      </c>
      <c r="CA5" s="6">
        <f t="array" ref="CA5">VLOOKUP("*Владимирская*",[1]итого!$3:$100,COLUMN([1]итого!CA:CA),0)</f>
        <v>423671</v>
      </c>
      <c r="CB5" s="6">
        <f t="array" ref="CB5">VLOOKUP("*Владимирская*",[1]итого!$3:$100,COLUMN([1]итого!CB:CB),0)</f>
        <v>449281</v>
      </c>
    </row>
    <row r="6" spans="1:80" x14ac:dyDescent="0.25">
      <c r="A6" s="5" t="s">
        <v>4</v>
      </c>
      <c r="B6" s="6">
        <f t="array" ref="B6">VLOOKUP("*Воронежская*",[1]итого!$3:$100,COLUMN([1]итого!B:B),0)</f>
        <v>353728</v>
      </c>
      <c r="C6" s="6">
        <f t="array" ref="C6">VLOOKUP("*Воронежская*",[1]итого!$3:$100,COLUMN([1]итого!C:C),0)</f>
        <v>353942</v>
      </c>
      <c r="D6" s="6">
        <f t="array" ref="D6">VLOOKUP("*Воронежская*",[1]итого!$3:$100,COLUMN([1]итого!D:D),0)</f>
        <v>356721</v>
      </c>
      <c r="E6" s="6">
        <f t="array" ref="E6">VLOOKUP("*Воронежская*",[1]итого!$3:$100,COLUMN([1]итого!E:E),0)</f>
        <v>360314</v>
      </c>
      <c r="F6" s="6">
        <f t="array" ref="F6">VLOOKUP("*Воронежская*",[1]итого!$3:$100,COLUMN([1]итого!F:F),0)</f>
        <v>361509</v>
      </c>
      <c r="G6" s="6">
        <f t="array" ref="G6">VLOOKUP("*Воронежская*",[1]итого!$3:$100,COLUMN([1]итого!G:G),0)</f>
        <v>363760</v>
      </c>
      <c r="H6" s="6">
        <f t="array" ref="H6">VLOOKUP("*Воронежская*",[1]итого!$3:$100,COLUMN([1]итого!H:H),0)</f>
        <v>373632</v>
      </c>
      <c r="I6" s="6">
        <f t="array" ref="I6">VLOOKUP("*Воронежская*",[1]итого!$3:$100,COLUMN([1]итого!I:I),0)</f>
        <v>369268</v>
      </c>
      <c r="J6" s="6">
        <f t="array" ref="J6">VLOOKUP("*Воронежская*",[1]итого!$3:$100,COLUMN([1]итого!J:J),0)</f>
        <v>372987</v>
      </c>
      <c r="K6" s="6">
        <f t="array" ref="K6">VLOOKUP("*Воронежская*",[1]итого!$3:$100,COLUMN([1]итого!K:K),0)</f>
        <v>381192</v>
      </c>
      <c r="L6" s="6">
        <f t="array" ref="L6">VLOOKUP("*Воронежская*",[1]итого!$3:$100,COLUMN([1]итого!L:L),0)</f>
        <v>377804</v>
      </c>
      <c r="M6" s="6">
        <f t="array" ref="M6">VLOOKUP("*Воронежская*",[1]итого!$3:$100,COLUMN([1]итого!M:M),0)</f>
        <v>371935</v>
      </c>
      <c r="N6" s="6">
        <f t="array" ref="N6">VLOOKUP("*Воронежская*",[1]итого!$3:$100,COLUMN([1]итого!N:N),0)</f>
        <v>379551</v>
      </c>
      <c r="O6" s="6">
        <f t="array" ref="O6">VLOOKUP("*Воронежская*",[1]итого!$3:$100,COLUMN([1]итого!O:O),0)</f>
        <v>383249</v>
      </c>
      <c r="P6" s="6">
        <f t="array" ref="P6">VLOOKUP("*Воронежская*",[1]итого!$3:$100,COLUMN([1]итого!P:P),0)</f>
        <v>384445</v>
      </c>
      <c r="Q6" s="6">
        <f t="array" ref="Q6">VLOOKUP("*Воронежская*",[1]итого!$3:$100,COLUMN([1]итого!Q:Q),0)</f>
        <v>387883</v>
      </c>
      <c r="R6" s="6">
        <f t="array" ref="R6">VLOOKUP("*Воронежская*",[1]итого!$3:$100,COLUMN([1]итого!R:R),0)</f>
        <v>386794</v>
      </c>
      <c r="S6" s="6">
        <f t="array" ref="S6">VLOOKUP("*Воронежская*",[1]итого!$3:$100,COLUMN([1]итого!S:S),0)</f>
        <v>386960</v>
      </c>
      <c r="T6" s="6">
        <f t="array" ref="T6">VLOOKUP("*Воронежская*",[1]итого!$3:$100,COLUMN([1]итого!T:T),0)</f>
        <v>403585</v>
      </c>
      <c r="U6" s="6">
        <f t="array" ref="U6">VLOOKUP("*Воронежская*",[1]итого!$3:$100,COLUMN([1]итого!U:U),0)</f>
        <v>399854</v>
      </c>
      <c r="V6" s="6">
        <f t="array" ref="V6">VLOOKUP("*Воронежская*",[1]итого!$3:$100,COLUMN([1]итого!V:V),0)</f>
        <v>400752</v>
      </c>
      <c r="W6" s="6">
        <f t="array" ref="W6">VLOOKUP("*Воронежская*",[1]итого!$3:$100,COLUMN([1]итого!W:W),0)</f>
        <v>401906</v>
      </c>
      <c r="X6" s="6">
        <f t="array" ref="X6">VLOOKUP("*Воронежская*",[1]итого!$3:$100,COLUMN([1]итого!X:X),0)</f>
        <v>418227</v>
      </c>
      <c r="Y6" s="6">
        <f t="array" ref="Y6">VLOOKUP("*Воронежская*",[1]итого!$3:$100,COLUMN([1]итого!Y:Y),0)</f>
        <v>412801</v>
      </c>
      <c r="Z6" s="6">
        <f t="array" ref="Z6">VLOOKUP("*Воронежская*",[1]итого!$3:$100,COLUMN([1]итого!Z:Z),0)</f>
        <v>410995</v>
      </c>
      <c r="AA6" s="6">
        <f t="array" ref="AA6">VLOOKUP("*Воронежская*",[1]итого!$3:$100,COLUMN([1]итого!AA:AA),0)</f>
        <v>410575</v>
      </c>
      <c r="AB6" s="6">
        <f t="array" ref="AB6">VLOOKUP("*Воронежская*",[1]итого!$3:$100,COLUMN([1]итого!AB:AB),0)</f>
        <v>410228</v>
      </c>
      <c r="AC6" s="6">
        <f t="array" ref="AC6">VLOOKUP("*Воронежская*",[1]итого!$3:$100,COLUMN([1]итого!AC:AC),0)</f>
        <v>413113</v>
      </c>
      <c r="AD6" s="6">
        <f t="array" ref="AD6">VLOOKUP("*Воронежская*",[1]итого!$3:$100,COLUMN([1]итого!AD:AD),0)</f>
        <v>412334</v>
      </c>
      <c r="AE6" s="6">
        <f t="array" ref="AE6">VLOOKUP("*Воронежская*",[1]итого!$3:$100,COLUMN([1]итого!AE:AE),0)</f>
        <v>413711</v>
      </c>
      <c r="AF6" s="6">
        <f t="array" ref="AF6">VLOOKUP("*Воронежская*",[1]итого!$3:$100,COLUMN([1]итого!AF:AF),0)</f>
        <v>425000</v>
      </c>
      <c r="AG6" s="6">
        <f t="array" ref="AG6">VLOOKUP("*Воронежская*",[1]итого!$3:$100,COLUMN([1]итого!AG:AG),0)</f>
        <v>415926</v>
      </c>
      <c r="AH6" s="6">
        <f t="array" ref="AH6">VLOOKUP("*Воронежская*",[1]итого!$3:$100,COLUMN([1]итого!AH:AH),0)</f>
        <v>407540</v>
      </c>
      <c r="AI6" s="6">
        <f t="array" ref="AI6">VLOOKUP("*Воронежская*",[1]итого!$3:$100,COLUMN([1]итого!AI:AI),0)</f>
        <v>405212</v>
      </c>
      <c r="AJ6" s="6">
        <f t="array" ref="AJ6">VLOOKUP("*Воронежская*",[1]итого!$3:$100,COLUMN([1]итого!AJ:AJ),0)</f>
        <v>416720</v>
      </c>
      <c r="AK6" s="6">
        <f t="array" ref="AK6">VLOOKUP("*Воронежская*",[1]итого!$3:$100,COLUMN([1]итого!AK:AK),0)</f>
        <v>415508</v>
      </c>
      <c r="AL6" s="6">
        <f t="array" ref="AL6">VLOOKUP("*Воронежская*",[1]итого!$3:$100,COLUMN([1]итого!AL:AL),0)</f>
        <v>418654</v>
      </c>
      <c r="AM6" s="6">
        <f t="array" ref="AM6">VLOOKUP("*Воронежская*",[1]итого!$3:$100,COLUMN([1]итого!AM:AM),0)</f>
        <v>427398</v>
      </c>
      <c r="AN6" s="6">
        <f t="array" ref="AN6">VLOOKUP("*Воронежская*",[1]итого!$3:$100,COLUMN([1]итого!AN:AN),0)</f>
        <v>430836</v>
      </c>
      <c r="AO6" s="6">
        <f t="array" ref="AO6">VLOOKUP("*Воронежская*",[1]итого!$3:$100,COLUMN([1]итого!AO:AO),0)</f>
        <v>421164</v>
      </c>
      <c r="AP6" s="6">
        <f t="array" ref="AP6">VLOOKUP("*Воронежская*",[1]итого!$3:$100,COLUMN([1]итого!AP:AP),0)</f>
        <v>422394</v>
      </c>
      <c r="AQ6" s="6">
        <f t="array" ref="AQ6">VLOOKUP("*Воронежская*",[1]итого!$3:$100,COLUMN([1]итого!AQ:AQ),0)</f>
        <v>426968</v>
      </c>
      <c r="AR6" s="6">
        <f t="array" ref="AR6">VLOOKUP("*Воронежская*",[1]итого!$3:$100,COLUMN([1]итого!AR:AR),0)</f>
        <v>462380</v>
      </c>
      <c r="AS6" s="6">
        <f t="array" ref="AS6">VLOOKUP("*Воронежская*",[1]итого!$3:$100,COLUMN([1]итого!AS:AS),0)</f>
        <v>450329</v>
      </c>
      <c r="AT6" s="6">
        <f t="array" ref="AT6">VLOOKUP("*Воронежская*",[1]итого!$3:$100,COLUMN([1]итого!AT:AT),0)</f>
        <v>463583</v>
      </c>
      <c r="AU6" s="6">
        <f t="array" ref="AU6">VLOOKUP("*Воронежская*",[1]итого!$3:$100,COLUMN([1]итого!AU:AU),0)</f>
        <v>469025</v>
      </c>
      <c r="AV6" s="6">
        <f t="array" ref="AV6">VLOOKUP("*Воронежская*",[1]итого!$3:$100,COLUMN([1]итого!AV:AV),0)</f>
        <v>479827</v>
      </c>
      <c r="AW6" s="6">
        <f t="array" ref="AW6">VLOOKUP("*Воронежская*",[1]итого!$3:$100,COLUMN([1]итого!AW:AW),0)</f>
        <v>484536</v>
      </c>
      <c r="AX6" s="6">
        <f t="array" ref="AX6">VLOOKUP("*Воронежская*",[1]итого!$3:$100,COLUMN([1]итого!AX:AX),0)</f>
        <v>495509</v>
      </c>
      <c r="AY6" s="6">
        <f t="array" ref="AY6">VLOOKUP("*Воронежская*",[1]итого!$3:$100,COLUMN([1]итого!AY:AY),0)</f>
        <v>502490</v>
      </c>
      <c r="AZ6" s="6">
        <f t="array" ref="AZ6">VLOOKUP("*Воронежская*",[1]итого!$3:$100,COLUMN([1]итого!AZ:AZ),0)</f>
        <v>507881</v>
      </c>
      <c r="BA6" s="6">
        <f t="array" ref="BA6">VLOOKUP("*Воронежская*",[1]итого!$3:$100,COLUMN([1]итого!BA:BA),0)</f>
        <v>515826</v>
      </c>
      <c r="BB6" s="6">
        <f t="array" ref="BB6">VLOOKUP("*Воронежская*",[1]итого!$3:$100,COLUMN([1]итого!BB:BB),0)</f>
        <v>521358</v>
      </c>
      <c r="BC6" s="6">
        <f t="array" ref="BC6">VLOOKUP("*Воронежская*",[1]итого!$3:$100,COLUMN([1]итого!BC:BC),0)</f>
        <v>530004</v>
      </c>
      <c r="BD6" s="6">
        <f t="array" ref="BD6">VLOOKUP("*Воронежская*",[1]итого!$3:$100,COLUMN([1]итого!BD:BD),0)</f>
        <v>563332</v>
      </c>
      <c r="BE6" s="6">
        <f t="array" ref="BE6">VLOOKUP("*Воронежская*",[1]итого!$3:$100,COLUMN([1]итого!BE:BE),0)</f>
        <v>562965</v>
      </c>
      <c r="BF6" s="6">
        <f t="array" ref="BF6">VLOOKUP("*Воронежская*",[1]итого!$3:$100,COLUMN([1]итого!BF:BF),0)</f>
        <v>576362</v>
      </c>
      <c r="BG6" s="6">
        <f t="array" ref="BG6">VLOOKUP("*Воронежская*",[1]итого!$3:$100,COLUMN([1]итого!BG:BG),0)</f>
        <v>586069</v>
      </c>
      <c r="BH6" s="6">
        <f t="array" ref="BH6">VLOOKUP("*Воронежская*",[1]итого!$3:$100,COLUMN([1]итого!BH:BH),0)</f>
        <v>598919</v>
      </c>
      <c r="BI6" s="6">
        <f t="array" ref="BI6">VLOOKUP("*Воронежская*",[1]итого!$3:$100,COLUMN([1]итого!BI:BI),0)</f>
        <v>613718</v>
      </c>
      <c r="BJ6" s="6">
        <f t="array" ref="BJ6">VLOOKUP("*Воронежская*",[1]итого!$3:$100,COLUMN([1]итого!BJ:BJ),0)</f>
        <v>625264</v>
      </c>
      <c r="BK6" s="6">
        <f t="array" ref="BK6">VLOOKUP("*Воронежская*",[1]итого!$3:$100,COLUMN([1]итого!BK:BK),0)</f>
        <v>631735</v>
      </c>
      <c r="BL6" s="6">
        <f t="array" ref="BL6">VLOOKUP("*Воронежская*",[1]итого!$3:$100,COLUMN([1]итого!BL:BL),0)</f>
        <v>642841</v>
      </c>
      <c r="BM6" s="6">
        <f t="array" ref="BM6">VLOOKUP("*Воронежская*",[1]итого!$3:$100,COLUMN([1]итого!BM:BM),0)</f>
        <v>652355</v>
      </c>
      <c r="BN6" s="6">
        <f t="array" ref="BN6">VLOOKUP("*Воронежская*",[1]итого!$3:$100,COLUMN([1]итого!BN:BN),0)</f>
        <v>661936</v>
      </c>
      <c r="BO6" s="6">
        <f t="array" ref="BO6">VLOOKUP("*Воронежская*",[1]итого!$3:$100,COLUMN([1]итого!BO:BO),0)</f>
        <v>665221</v>
      </c>
      <c r="BP6" s="6">
        <f t="array" ref="BP6">VLOOKUP("*Воронежская*",[1]итого!$3:$100,COLUMN([1]итого!BP:BP),0)</f>
        <v>707317</v>
      </c>
      <c r="BQ6" s="6">
        <f t="array" ref="BQ6">VLOOKUP("*Воронежская*",[1]итого!$3:$100,COLUMN([1]итого!BQ:BQ),0)</f>
        <v>665952</v>
      </c>
      <c r="BR6" s="6">
        <f t="array" ref="BR6">VLOOKUP("*Воронежская*",[1]итого!$3:$100,COLUMN([1]итого!BR:BR),0)</f>
        <v>683424</v>
      </c>
      <c r="BS6" s="6">
        <f t="array" ref="BS6">VLOOKUP("*Воронежская*",[1]итого!$3:$100,COLUMN([1]итого!BS:BS),0)</f>
        <v>700261</v>
      </c>
      <c r="BT6" s="6">
        <f t="array" ref="BT6">VLOOKUP("*Воронежская*",[1]итого!$3:$100,COLUMN([1]итого!BT:BT),0)</f>
        <v>723653</v>
      </c>
      <c r="BU6" s="6">
        <f t="array" ref="BU6">VLOOKUP("*Воронежская*",[1]итого!$3:$100,COLUMN([1]итого!BU:BU),0)</f>
        <v>722650</v>
      </c>
      <c r="BV6" s="6">
        <f t="array" ref="BV6">VLOOKUP("*Воронежская*",[1]итого!$3:$100,COLUMN([1]итого!BV:BV),0)</f>
        <v>741312</v>
      </c>
      <c r="BW6" s="6">
        <f t="array" ref="BW6">VLOOKUP("*Воронежская*",[1]итого!$3:$100,COLUMN([1]итого!BW:BW),0)</f>
        <v>758138</v>
      </c>
      <c r="BX6" s="6">
        <f t="array" ref="BX6">VLOOKUP("*Воронежская*",[1]итого!$3:$100,COLUMN([1]итого!BX:BX),0)</f>
        <v>766112</v>
      </c>
      <c r="BY6" s="6">
        <f t="array" ref="BY6">VLOOKUP("*Воронежская*",[1]итого!$3:$100,COLUMN([1]итого!BY:BY),0)</f>
        <v>771222</v>
      </c>
      <c r="BZ6" s="6">
        <f t="array" ref="BZ6">VLOOKUP("*Воронежская*",[1]итого!$3:$100,COLUMN([1]итого!BZ:BZ),0)</f>
        <v>781583</v>
      </c>
      <c r="CA6" s="6">
        <f t="array" ref="CA6">VLOOKUP("*Воронежская*",[1]итого!$3:$100,COLUMN([1]итого!CA:CA),0)</f>
        <v>786559</v>
      </c>
      <c r="CB6" s="6">
        <f t="array" ref="CB6">VLOOKUP("*Воронежская*",[1]итого!$3:$100,COLUMN([1]итого!CB:CB),0)</f>
        <v>840989</v>
      </c>
    </row>
    <row r="7" spans="1:80" x14ac:dyDescent="0.25">
      <c r="A7" s="5" t="s">
        <v>5</v>
      </c>
      <c r="B7" s="6">
        <f t="array" ref="B7">VLOOKUP("*Ивановская*",[1]итого!$3:$100,COLUMN([1]итого!B:B),0)</f>
        <v>131371</v>
      </c>
      <c r="C7" s="6">
        <f t="array" ref="C7">VLOOKUP("*Ивановская*",[1]итого!$3:$100,COLUMN([1]итого!C:C),0)</f>
        <v>131860</v>
      </c>
      <c r="D7" s="6">
        <f t="array" ref="D7">VLOOKUP("*Ивановская*",[1]итого!$3:$100,COLUMN([1]итого!D:D),0)</f>
        <v>132912</v>
      </c>
      <c r="E7" s="6">
        <f t="array" ref="E7">VLOOKUP("*Ивановская*",[1]итого!$3:$100,COLUMN([1]итого!E:E),0)</f>
        <v>133553</v>
      </c>
      <c r="F7" s="6">
        <f t="array" ref="F7">VLOOKUP("*Ивановская*",[1]итого!$3:$100,COLUMN([1]итого!F:F),0)</f>
        <v>133994</v>
      </c>
      <c r="G7" s="6">
        <f t="array" ref="G7">VLOOKUP("*Ивановская*",[1]итого!$3:$100,COLUMN([1]итого!G:G),0)</f>
        <v>128882</v>
      </c>
      <c r="H7" s="6">
        <f t="array" ref="H7">VLOOKUP("*Ивановская*",[1]итого!$3:$100,COLUMN([1]итого!H:H),0)</f>
        <v>136581</v>
      </c>
      <c r="I7" s="6">
        <f t="array" ref="I7">VLOOKUP("*Ивановская*",[1]итого!$3:$100,COLUMN([1]итого!I:I),0)</f>
        <v>135819</v>
      </c>
      <c r="J7" s="6">
        <f t="array" ref="J7">VLOOKUP("*Ивановская*",[1]итого!$3:$100,COLUMN([1]итого!J:J),0)</f>
        <v>138534</v>
      </c>
      <c r="K7" s="6">
        <f t="array" ref="K7">VLOOKUP("*Ивановская*",[1]итого!$3:$100,COLUMN([1]итого!K:K),0)</f>
        <v>139821</v>
      </c>
      <c r="L7" s="6">
        <f t="array" ref="L7">VLOOKUP("*Ивановская*",[1]итого!$3:$100,COLUMN([1]итого!L:L),0)</f>
        <v>138845</v>
      </c>
      <c r="M7" s="6">
        <f t="array" ref="M7">VLOOKUP("*Ивановская*",[1]итого!$3:$100,COLUMN([1]итого!M:M),0)</f>
        <v>137978</v>
      </c>
      <c r="N7" s="6">
        <f t="array" ref="N7">VLOOKUP("*Ивановская*",[1]итого!$3:$100,COLUMN([1]итого!N:N),0)</f>
        <v>140890</v>
      </c>
      <c r="O7" s="6">
        <f t="array" ref="O7">VLOOKUP("*Ивановская*",[1]итого!$3:$100,COLUMN([1]итого!O:O),0)</f>
        <v>142724</v>
      </c>
      <c r="P7" s="6">
        <f t="array" ref="P7">VLOOKUP("*Ивановская*",[1]итого!$3:$100,COLUMN([1]итого!P:P),0)</f>
        <v>142277</v>
      </c>
      <c r="Q7" s="6">
        <f t="array" ref="Q7">VLOOKUP("*Ивановская*",[1]итого!$3:$100,COLUMN([1]итого!Q:Q),0)</f>
        <v>143366</v>
      </c>
      <c r="R7" s="6">
        <f t="array" ref="R7">VLOOKUP("*Ивановская*",[1]итого!$3:$100,COLUMN([1]итого!R:R),0)</f>
        <v>142091</v>
      </c>
      <c r="S7" s="6">
        <f t="array" ref="S7">VLOOKUP("*Ивановская*",[1]итого!$3:$100,COLUMN([1]итого!S:S),0)</f>
        <v>142436</v>
      </c>
      <c r="T7" s="6">
        <f t="array" ref="T7">VLOOKUP("*Ивановская*",[1]итого!$3:$100,COLUMN([1]итого!T:T),0)</f>
        <v>144331</v>
      </c>
      <c r="U7" s="6">
        <f t="array" ref="U7">VLOOKUP("*Ивановская*",[1]итого!$3:$100,COLUMN([1]итого!U:U),0)</f>
        <v>142028</v>
      </c>
      <c r="V7" s="6">
        <f t="array" ref="V7">VLOOKUP("*Ивановская*",[1]итого!$3:$100,COLUMN([1]итого!V:V),0)</f>
        <v>141816</v>
      </c>
      <c r="W7" s="6">
        <f t="array" ref="W7">VLOOKUP("*Ивановская*",[1]итого!$3:$100,COLUMN([1]итого!W:W),0)</f>
        <v>141997</v>
      </c>
      <c r="X7" s="6">
        <f t="array" ref="X7">VLOOKUP("*Ивановская*",[1]итого!$3:$100,COLUMN([1]итого!X:X),0)</f>
        <v>144098</v>
      </c>
      <c r="Y7" s="6">
        <f t="array" ref="Y7">VLOOKUP("*Ивановская*",[1]итого!$3:$100,COLUMN([1]итого!Y:Y),0)</f>
        <v>142191</v>
      </c>
      <c r="Z7" s="6">
        <f t="array" ref="Z7">VLOOKUP("*Ивановская*",[1]итого!$3:$100,COLUMN([1]итого!Z:Z),0)</f>
        <v>141670</v>
      </c>
      <c r="AA7" s="6">
        <f t="array" ref="AA7">VLOOKUP("*Ивановская*",[1]итого!$3:$100,COLUMN([1]итого!AA:AA),0)</f>
        <v>141370</v>
      </c>
      <c r="AB7" s="6">
        <f t="array" ref="AB7">VLOOKUP("*Ивановская*",[1]итого!$3:$100,COLUMN([1]итого!AB:AB),0)</f>
        <v>141412</v>
      </c>
      <c r="AC7" s="6">
        <f t="array" ref="AC7">VLOOKUP("*Ивановская*",[1]итого!$3:$100,COLUMN([1]итого!AC:AC),0)</f>
        <v>142697</v>
      </c>
      <c r="AD7" s="6">
        <f t="array" ref="AD7">VLOOKUP("*Ивановская*",[1]итого!$3:$100,COLUMN([1]итого!AD:AD),0)</f>
        <v>142232</v>
      </c>
      <c r="AE7" s="6">
        <f t="array" ref="AE7">VLOOKUP("*Ивановская*",[1]итого!$3:$100,COLUMN([1]итого!AE:AE),0)</f>
        <v>144455</v>
      </c>
      <c r="AF7" s="6">
        <f t="array" ref="AF7">VLOOKUP("*Ивановская*",[1]итого!$3:$100,COLUMN([1]итого!AF:AF),0)</f>
        <v>149602</v>
      </c>
      <c r="AG7" s="6">
        <f t="array" ref="AG7">VLOOKUP("*Ивановская*",[1]итого!$3:$100,COLUMN([1]итого!AG:AG),0)</f>
        <v>146889</v>
      </c>
      <c r="AH7" s="6">
        <f t="array" ref="AH7">VLOOKUP("*Ивановская*",[1]итого!$3:$100,COLUMN([1]итого!AH:AH),0)</f>
        <v>145359</v>
      </c>
      <c r="AI7" s="6">
        <f t="array" ref="AI7">VLOOKUP("*Ивановская*",[1]итого!$3:$100,COLUMN([1]итого!AI:AI),0)</f>
        <v>148676</v>
      </c>
      <c r="AJ7" s="6">
        <f t="array" ref="AJ7">VLOOKUP("*Ивановская*",[1]итого!$3:$100,COLUMN([1]итого!AJ:AJ),0)</f>
        <v>151684</v>
      </c>
      <c r="AK7" s="6">
        <f t="array" ref="AK7">VLOOKUP("*Ивановская*",[1]итого!$3:$100,COLUMN([1]итого!AK:AK),0)</f>
        <v>151722</v>
      </c>
      <c r="AL7" s="6">
        <f t="array" ref="AL7">VLOOKUP("*Ивановская*",[1]итого!$3:$100,COLUMN([1]итого!AL:AL),0)</f>
        <v>152675</v>
      </c>
      <c r="AM7" s="6">
        <f t="array" ref="AM7">VLOOKUP("*Ивановская*",[1]итого!$3:$100,COLUMN([1]итого!AM:AM),0)</f>
        <v>155692</v>
      </c>
      <c r="AN7" s="6">
        <f t="array" ref="AN7">VLOOKUP("*Ивановская*",[1]итого!$3:$100,COLUMN([1]итого!AN:AN),0)</f>
        <v>155148</v>
      </c>
      <c r="AO7" s="6">
        <f t="array" ref="AO7">VLOOKUP("*Ивановская*",[1]итого!$3:$100,COLUMN([1]итого!AO:AO),0)</f>
        <v>151355</v>
      </c>
      <c r="AP7" s="6">
        <f t="array" ref="AP7">VLOOKUP("*Ивановская*",[1]итого!$3:$100,COLUMN([1]итого!AP:AP),0)</f>
        <v>151593</v>
      </c>
      <c r="AQ7" s="6">
        <f t="array" ref="AQ7">VLOOKUP("*Ивановская*",[1]итого!$3:$100,COLUMN([1]итого!AQ:AQ),0)</f>
        <v>154250</v>
      </c>
      <c r="AR7" s="6">
        <f t="array" ref="AR7">VLOOKUP("*Ивановская*",[1]итого!$3:$100,COLUMN([1]итого!AR:AR),0)</f>
        <v>165907</v>
      </c>
      <c r="AS7" s="6">
        <f t="array" ref="AS7">VLOOKUP("*Ивановская*",[1]итого!$3:$100,COLUMN([1]итого!AS:AS),0)</f>
        <v>159627</v>
      </c>
      <c r="AT7" s="6">
        <f t="array" ref="AT7">VLOOKUP("*Ивановская*",[1]итого!$3:$100,COLUMN([1]итого!AT:AT),0)</f>
        <v>165062</v>
      </c>
      <c r="AU7" s="6">
        <f t="array" ref="AU7">VLOOKUP("*Ивановская*",[1]итого!$3:$100,COLUMN([1]итого!AU:AU),0)</f>
        <v>165042</v>
      </c>
      <c r="AV7" s="6">
        <f t="array" ref="AV7">VLOOKUP("*Ивановская*",[1]итого!$3:$100,COLUMN([1]итого!AV:AV),0)</f>
        <v>167863</v>
      </c>
      <c r="AW7" s="6">
        <f t="array" ref="AW7">VLOOKUP("*Ивановская*",[1]итого!$3:$100,COLUMN([1]итого!AW:AW),0)</f>
        <v>170557</v>
      </c>
      <c r="AX7" s="6">
        <f t="array" ref="AX7">VLOOKUP("*Ивановская*",[1]итого!$3:$100,COLUMN([1]итого!AX:AX),0)</f>
        <v>175011</v>
      </c>
      <c r="AY7" s="6">
        <f t="array" ref="AY7">VLOOKUP("*Ивановская*",[1]итого!$3:$100,COLUMN([1]итого!AY:AY),0)</f>
        <v>175986</v>
      </c>
      <c r="AZ7" s="6">
        <f t="array" ref="AZ7">VLOOKUP("*Ивановская*",[1]итого!$3:$100,COLUMN([1]итого!AZ:AZ),0)</f>
        <v>178589</v>
      </c>
      <c r="BA7" s="6">
        <f t="array" ref="BA7">VLOOKUP("*Ивановская*",[1]итого!$3:$100,COLUMN([1]итого!BA:BA),0)</f>
        <v>180481</v>
      </c>
      <c r="BB7" s="6">
        <f t="array" ref="BB7">VLOOKUP("*Ивановская*",[1]итого!$3:$100,COLUMN([1]итого!BB:BB),0)</f>
        <v>184533</v>
      </c>
      <c r="BC7" s="6">
        <f t="array" ref="BC7">VLOOKUP("*Ивановская*",[1]итого!$3:$100,COLUMN([1]итого!BC:BC),0)</f>
        <v>188778</v>
      </c>
      <c r="BD7" s="6">
        <f t="array" ref="BD7">VLOOKUP("*Ивановская*",[1]итого!$3:$100,COLUMN([1]итого!BD:BD),0)</f>
        <v>199117</v>
      </c>
      <c r="BE7" s="6">
        <f t="array" ref="BE7">VLOOKUP("*Ивановская*",[1]итого!$3:$100,COLUMN([1]итого!BE:BE),0)</f>
        <v>198261</v>
      </c>
      <c r="BF7" s="6">
        <f t="array" ref="BF7">VLOOKUP("*Ивановская*",[1]итого!$3:$100,COLUMN([1]итого!BF:BF),0)</f>
        <v>203842</v>
      </c>
      <c r="BG7" s="6">
        <f t="array" ref="BG7">VLOOKUP("*Ивановская*",[1]итого!$3:$100,COLUMN([1]итого!BG:BG),0)</f>
        <v>207461</v>
      </c>
      <c r="BH7" s="6">
        <f t="array" ref="BH7">VLOOKUP("*Ивановская*",[1]итого!$3:$100,COLUMN([1]итого!BH:BH),0)</f>
        <v>210771</v>
      </c>
      <c r="BI7" s="6">
        <f t="array" ref="BI7">VLOOKUP("*Ивановская*",[1]итого!$3:$100,COLUMN([1]итого!BI:BI),0)</f>
        <v>215610</v>
      </c>
      <c r="BJ7" s="6">
        <f t="array" ref="BJ7">VLOOKUP("*Ивановская*",[1]итого!$3:$100,COLUMN([1]итого!BJ:BJ),0)</f>
        <v>220845</v>
      </c>
      <c r="BK7" s="6">
        <f t="array" ref="BK7">VLOOKUP("*Ивановская*",[1]итого!$3:$100,COLUMN([1]итого!BK:BK),0)</f>
        <v>222142</v>
      </c>
      <c r="BL7" s="6">
        <f t="array" ref="BL7">VLOOKUP("*Ивановская*",[1]итого!$3:$100,COLUMN([1]итого!BL:BL),0)</f>
        <v>225920</v>
      </c>
      <c r="BM7" s="6">
        <f t="array" ref="BM7">VLOOKUP("*Ивановская*",[1]итого!$3:$100,COLUMN([1]итого!BM:BM),0)</f>
        <v>228539</v>
      </c>
      <c r="BN7" s="6">
        <f t="array" ref="BN7">VLOOKUP("*Ивановская*",[1]итого!$3:$100,COLUMN([1]итого!BN:BN),0)</f>
        <v>232200</v>
      </c>
      <c r="BO7" s="6">
        <f t="array" ref="BO7">VLOOKUP("*Ивановская*",[1]итого!$3:$100,COLUMN([1]итого!BO:BO),0)</f>
        <v>234526</v>
      </c>
      <c r="BP7" s="6">
        <f t="array" ref="BP7">VLOOKUP("*Ивановская*",[1]итого!$3:$100,COLUMN([1]итого!BP:BP),0)</f>
        <v>248323</v>
      </c>
      <c r="BQ7" s="6">
        <f t="array" ref="BQ7">VLOOKUP("*Ивановская*",[1]итого!$3:$100,COLUMN([1]итого!BQ:BQ),0)</f>
        <v>239370</v>
      </c>
      <c r="BR7" s="6">
        <f t="array" ref="BR7">VLOOKUP("*Ивановская*",[1]итого!$3:$100,COLUMN([1]итого!BR:BR),0)</f>
        <v>245473</v>
      </c>
      <c r="BS7" s="6">
        <f t="array" ref="BS7">VLOOKUP("*Ивановская*",[1]итого!$3:$100,COLUMN([1]итого!BS:BS),0)</f>
        <v>249044</v>
      </c>
      <c r="BT7" s="6">
        <f t="array" ref="BT7">VLOOKUP("*Ивановская*",[1]итого!$3:$100,COLUMN([1]итого!BT:BT),0)</f>
        <v>255343</v>
      </c>
      <c r="BU7" s="6">
        <f t="array" ref="BU7">VLOOKUP("*Ивановская*",[1]итого!$3:$100,COLUMN([1]итого!BU:BU),0)</f>
        <v>255901</v>
      </c>
      <c r="BV7" s="6">
        <f t="array" ref="BV7">VLOOKUP("*Ивановская*",[1]итого!$3:$100,COLUMN([1]итого!BV:BV),0)</f>
        <v>258900</v>
      </c>
      <c r="BW7" s="6">
        <f t="array" ref="BW7">VLOOKUP("*Ивановская*",[1]итого!$3:$100,COLUMN([1]итого!BW:BW),0)</f>
        <v>261483</v>
      </c>
      <c r="BX7" s="6">
        <f t="array" ref="BX7">VLOOKUP("*Ивановская*",[1]итого!$3:$100,COLUMN([1]итого!BX:BX),0)</f>
        <v>262561</v>
      </c>
      <c r="BY7" s="6">
        <f t="array" ref="BY7">VLOOKUP("*Ивановская*",[1]итого!$3:$100,COLUMN([1]итого!BY:BY),0)</f>
        <v>262701</v>
      </c>
      <c r="BZ7" s="6">
        <f t="array" ref="BZ7">VLOOKUP("*Ивановская*",[1]итого!$3:$100,COLUMN([1]итого!BZ:BZ),0)</f>
        <v>263063</v>
      </c>
      <c r="CA7" s="6">
        <f t="array" ref="CA7">VLOOKUP("*Ивановская*",[1]итого!$3:$100,COLUMN([1]итого!CA:CA),0)</f>
        <v>263175</v>
      </c>
      <c r="CB7" s="6">
        <f t="array" ref="CB7">VLOOKUP("*Ивановская*",[1]итого!$3:$100,COLUMN([1]итого!CB:CB),0)</f>
        <v>284990</v>
      </c>
    </row>
    <row r="8" spans="1:80" x14ac:dyDescent="0.25">
      <c r="A8" s="5" t="s">
        <v>6</v>
      </c>
      <c r="B8" s="6">
        <f t="array" ref="B8">VLOOKUP("*Калужская*",[1]итого!$3:$100,COLUMN([1]итого!B:B),0)</f>
        <v>156946</v>
      </c>
      <c r="C8" s="6">
        <f t="array" ref="C8">VLOOKUP("*Калужская*",[1]итого!$3:$100,COLUMN([1]итого!C:C),0)</f>
        <v>157423</v>
      </c>
      <c r="D8" s="6">
        <f t="array" ref="D8">VLOOKUP("*Калужская*",[1]итого!$3:$100,COLUMN([1]итого!D:D),0)</f>
        <v>157937</v>
      </c>
      <c r="E8" s="6">
        <f t="array" ref="E8">VLOOKUP("*Калужская*",[1]итого!$3:$100,COLUMN([1]итого!E:E),0)</f>
        <v>158127</v>
      </c>
      <c r="F8" s="6">
        <f t="array" ref="F8">VLOOKUP("*Калужская*",[1]итого!$3:$100,COLUMN([1]итого!F:F),0)</f>
        <v>158152</v>
      </c>
      <c r="G8" s="6">
        <f t="array" ref="G8">VLOOKUP("*Калужская*",[1]итого!$3:$100,COLUMN([1]итого!G:G),0)</f>
        <v>158569</v>
      </c>
      <c r="H8" s="6">
        <f t="array" ref="H8">VLOOKUP("*Калужская*",[1]итого!$3:$100,COLUMN([1]итого!H:H),0)</f>
        <v>162676</v>
      </c>
      <c r="I8" s="6">
        <f t="array" ref="I8">VLOOKUP("*Калужская*",[1]итого!$3:$100,COLUMN([1]итого!I:I),0)</f>
        <v>161097</v>
      </c>
      <c r="J8" s="6">
        <f t="array" ref="J8">VLOOKUP("*Калужская*",[1]итого!$3:$100,COLUMN([1]итого!J:J),0)</f>
        <v>162844</v>
      </c>
      <c r="K8" s="6">
        <f t="array" ref="K8">VLOOKUP("*Калужская*",[1]итого!$3:$100,COLUMN([1]итого!K:K),0)</f>
        <v>163247</v>
      </c>
      <c r="L8" s="6">
        <f t="array" ref="L8">VLOOKUP("*Калужская*",[1]итого!$3:$100,COLUMN([1]итого!L:L),0)</f>
        <v>164496</v>
      </c>
      <c r="M8" s="6">
        <f t="array" ref="M8">VLOOKUP("*Калужская*",[1]итого!$3:$100,COLUMN([1]итого!M:M),0)</f>
        <v>163461</v>
      </c>
      <c r="N8" s="6">
        <f t="array" ref="N8">VLOOKUP("*Калужская*",[1]итого!$3:$100,COLUMN([1]итого!N:N),0)</f>
        <v>166486</v>
      </c>
      <c r="O8" s="6">
        <f t="array" ref="O8">VLOOKUP("*Калужская*",[1]итого!$3:$100,COLUMN([1]итого!O:O),0)</f>
        <v>167855</v>
      </c>
      <c r="P8" s="6">
        <f t="array" ref="P8">VLOOKUP("*Калужская*",[1]итого!$3:$100,COLUMN([1]итого!P:P),0)</f>
        <v>167989</v>
      </c>
      <c r="Q8" s="6">
        <f t="array" ref="Q8">VLOOKUP("*Калужская*",[1]итого!$3:$100,COLUMN([1]итого!Q:Q),0)</f>
        <v>169175</v>
      </c>
      <c r="R8" s="6">
        <f t="array" ref="R8">VLOOKUP("*Калужская*",[1]итого!$3:$100,COLUMN([1]итого!R:R),0)</f>
        <v>167678</v>
      </c>
      <c r="S8" s="6">
        <f t="array" ref="S8">VLOOKUP("*Калужская*",[1]итого!$3:$100,COLUMN([1]итого!S:S),0)</f>
        <v>166847</v>
      </c>
      <c r="T8" s="6">
        <f t="array" ref="T8">VLOOKUP("*Калужская*",[1]итого!$3:$100,COLUMN([1]итого!T:T),0)</f>
        <v>172425</v>
      </c>
      <c r="U8" s="6">
        <f t="array" ref="U8">VLOOKUP("*Калужская*",[1]итого!$3:$100,COLUMN([1]итого!U:U),0)</f>
        <v>169917</v>
      </c>
      <c r="V8" s="6">
        <f t="array" ref="V8">VLOOKUP("*Калужская*",[1]итого!$3:$100,COLUMN([1]итого!V:V),0)</f>
        <v>170470</v>
      </c>
      <c r="W8" s="6">
        <f t="array" ref="W8">VLOOKUP("*Калужская*",[1]итого!$3:$100,COLUMN([1]итого!W:W),0)</f>
        <v>170367</v>
      </c>
      <c r="X8" s="6">
        <f t="array" ref="X8">VLOOKUP("*Калужская*",[1]итого!$3:$100,COLUMN([1]итого!X:X),0)</f>
        <v>173322</v>
      </c>
      <c r="Y8" s="6">
        <f t="array" ref="Y8">VLOOKUP("*Калужская*",[1]итого!$3:$100,COLUMN([1]итого!Y:Y),0)</f>
        <v>171569</v>
      </c>
      <c r="Z8" s="6">
        <f t="array" ref="Z8">VLOOKUP("*Калужская*",[1]итого!$3:$100,COLUMN([1]итого!Z:Z),0)</f>
        <v>172172</v>
      </c>
      <c r="AA8" s="6">
        <f t="array" ref="AA8">VLOOKUP("*Калужская*",[1]итого!$3:$100,COLUMN([1]итого!AA:AA),0)</f>
        <v>172983</v>
      </c>
      <c r="AB8" s="6">
        <f t="array" ref="AB8">VLOOKUP("*Калужская*",[1]итого!$3:$100,COLUMN([1]итого!AB:AB),0)</f>
        <v>172262</v>
      </c>
      <c r="AC8" s="6">
        <f t="array" ref="AC8">VLOOKUP("*Калужская*",[1]итого!$3:$100,COLUMN([1]итого!AC:AC),0)</f>
        <v>173446</v>
      </c>
      <c r="AD8" s="6">
        <f t="array" ref="AD8">VLOOKUP("*Калужская*",[1]итого!$3:$100,COLUMN([1]итого!AD:AD),0)</f>
        <v>173455</v>
      </c>
      <c r="AE8" s="6">
        <f t="array" ref="AE8">VLOOKUP("*Калужская*",[1]итого!$3:$100,COLUMN([1]итого!AE:AE),0)</f>
        <v>173787</v>
      </c>
      <c r="AF8" s="6">
        <f t="array" ref="AF8">VLOOKUP("*Калужская*",[1]итого!$3:$100,COLUMN([1]итого!AF:AF),0)</f>
        <v>178667</v>
      </c>
      <c r="AG8" s="6">
        <f t="array" ref="AG8">VLOOKUP("*Калужская*",[1]итого!$3:$100,COLUMN([1]итого!AG:AG),0)</f>
        <v>176666</v>
      </c>
      <c r="AH8" s="6">
        <f t="array" ref="AH8">VLOOKUP("*Калужская*",[1]итого!$3:$100,COLUMN([1]итого!AH:AH),0)</f>
        <v>173732</v>
      </c>
      <c r="AI8" s="6">
        <f t="array" ref="AI8">VLOOKUP("*Калужская*",[1]итого!$3:$100,COLUMN([1]итого!AI:AI),0)</f>
        <v>176122</v>
      </c>
      <c r="AJ8" s="6">
        <f t="array" ref="AJ8">VLOOKUP("*Калужская*",[1]итого!$3:$100,COLUMN([1]итого!AJ:AJ),0)</f>
        <v>180397</v>
      </c>
      <c r="AK8" s="6">
        <f t="array" ref="AK8">VLOOKUP("*Калужская*",[1]итого!$3:$100,COLUMN([1]итого!AK:AK),0)</f>
        <v>179919</v>
      </c>
      <c r="AL8" s="6">
        <f t="array" ref="AL8">VLOOKUP("*Калужская*",[1]итого!$3:$100,COLUMN([1]итого!AL:AL),0)</f>
        <v>182355</v>
      </c>
      <c r="AM8" s="6">
        <f t="array" ref="AM8">VLOOKUP("*Калужская*",[1]итого!$3:$100,COLUMN([1]итого!AM:AM),0)</f>
        <v>184591</v>
      </c>
      <c r="AN8" s="6">
        <f t="array" ref="AN8">VLOOKUP("*Калужская*",[1]итого!$3:$100,COLUMN([1]итого!AN:AN),0)</f>
        <v>185226</v>
      </c>
      <c r="AO8" s="6">
        <f t="array" ref="AO8">VLOOKUP("*Калужская*",[1]итого!$3:$100,COLUMN([1]итого!AO:AO),0)</f>
        <v>183240</v>
      </c>
      <c r="AP8" s="6">
        <f t="array" ref="AP8">VLOOKUP("*Калужская*",[1]итого!$3:$100,COLUMN([1]итого!AP:AP),0)</f>
        <v>182323</v>
      </c>
      <c r="AQ8" s="6">
        <f t="array" ref="AQ8">VLOOKUP("*Калужская*",[1]итого!$3:$100,COLUMN([1]итого!AQ:AQ),0)</f>
        <v>183655</v>
      </c>
      <c r="AR8" s="6">
        <f t="array" ref="AR8">VLOOKUP("*Калужская*",[1]итого!$3:$100,COLUMN([1]итого!AR:AR),0)</f>
        <v>200280</v>
      </c>
      <c r="AS8" s="6">
        <f t="array" ref="AS8">VLOOKUP("*Калужская*",[1]итого!$3:$100,COLUMN([1]итого!AS:AS),0)</f>
        <v>191684</v>
      </c>
      <c r="AT8" s="6">
        <f t="array" ref="AT8">VLOOKUP("*Калужская*",[1]итого!$3:$100,COLUMN([1]итого!AT:AT),0)</f>
        <v>198683</v>
      </c>
      <c r="AU8" s="6">
        <f t="array" ref="AU8">VLOOKUP("*Калужская*",[1]итого!$3:$100,COLUMN([1]итого!AU:AU),0)</f>
        <v>199429</v>
      </c>
      <c r="AV8" s="6">
        <f t="array" ref="AV8">VLOOKUP("*Калужская*",[1]итого!$3:$100,COLUMN([1]итого!AV:AV),0)</f>
        <v>203335</v>
      </c>
      <c r="AW8" s="6">
        <f t="array" ref="AW8">VLOOKUP("*Калужская*",[1]итого!$3:$100,COLUMN([1]итого!AW:AW),0)</f>
        <v>205673</v>
      </c>
      <c r="AX8" s="6">
        <f t="array" ref="AX8">VLOOKUP("*Калужская*",[1]итого!$3:$100,COLUMN([1]итого!AX:AX),0)</f>
        <v>209302</v>
      </c>
      <c r="AY8" s="6">
        <f t="array" ref="AY8">VLOOKUP("*Калужская*",[1]итого!$3:$100,COLUMN([1]итого!AY:AY),0)</f>
        <v>211732</v>
      </c>
      <c r="AZ8" s="6">
        <f t="array" ref="AZ8">VLOOKUP("*Калужская*",[1]итого!$3:$100,COLUMN([1]итого!AZ:AZ),0)</f>
        <v>214607</v>
      </c>
      <c r="BA8" s="6">
        <f t="array" ref="BA8">VLOOKUP("*Калужская*",[1]итого!$3:$100,COLUMN([1]итого!BA:BA),0)</f>
        <v>218141</v>
      </c>
      <c r="BB8" s="6">
        <f t="array" ref="BB8">VLOOKUP("*Калужская*",[1]итого!$3:$100,COLUMN([1]итого!BB:BB),0)</f>
        <v>221366</v>
      </c>
      <c r="BC8" s="6">
        <f t="array" ref="BC8">VLOOKUP("*Калужская*",[1]итого!$3:$100,COLUMN([1]итого!BC:BC),0)</f>
        <v>225939</v>
      </c>
      <c r="BD8" s="6">
        <f t="array" ref="BD8">VLOOKUP("*Калужская*",[1]итого!$3:$100,COLUMN([1]итого!BD:BD),0)</f>
        <v>238288</v>
      </c>
      <c r="BE8" s="6">
        <f t="array" ref="BE8">VLOOKUP("*Калужская*",[1]итого!$3:$100,COLUMN([1]итого!BE:BE),0)</f>
        <v>237994</v>
      </c>
      <c r="BF8" s="6">
        <f t="array" ref="BF8">VLOOKUP("*Калужская*",[1]итого!$3:$100,COLUMN([1]итого!BF:BF),0)</f>
        <v>245068</v>
      </c>
      <c r="BG8" s="6">
        <f t="array" ref="BG8">VLOOKUP("*Калужская*",[1]итого!$3:$100,COLUMN([1]итого!BG:BG),0)</f>
        <v>248257</v>
      </c>
      <c r="BH8" s="6">
        <f t="array" ref="BH8">VLOOKUP("*Калужская*",[1]итого!$3:$100,COLUMN([1]итого!BH:BH),0)</f>
        <v>253874</v>
      </c>
      <c r="BI8" s="6">
        <f t="array" ref="BI8">VLOOKUP("*Калужская*",[1]итого!$3:$100,COLUMN([1]итого!BI:BI),0)</f>
        <v>259342</v>
      </c>
      <c r="BJ8" s="6">
        <f t="array" ref="BJ8">VLOOKUP("*Калужская*",[1]итого!$3:$100,COLUMN([1]итого!BJ:BJ),0)</f>
        <v>264566</v>
      </c>
      <c r="BK8" s="6">
        <f t="array" ref="BK8">VLOOKUP("*Калужская*",[1]итого!$3:$100,COLUMN([1]итого!BK:BK),0)</f>
        <v>265295</v>
      </c>
      <c r="BL8" s="6">
        <f t="array" ref="BL8">VLOOKUP("*Калужская*",[1]итого!$3:$100,COLUMN([1]итого!BL:BL),0)</f>
        <v>268334</v>
      </c>
      <c r="BM8" s="6">
        <f t="array" ref="BM8">VLOOKUP("*Калужская*",[1]итого!$3:$100,COLUMN([1]итого!BM:BM),0)</f>
        <v>271949</v>
      </c>
      <c r="BN8" s="6">
        <f t="array" ref="BN8">VLOOKUP("*Калужская*",[1]итого!$3:$100,COLUMN([1]итого!BN:BN),0)</f>
        <v>275024</v>
      </c>
      <c r="BO8" s="6">
        <f t="array" ref="BO8">VLOOKUP("*Калужская*",[1]итого!$3:$100,COLUMN([1]итого!BO:BO),0)</f>
        <v>277415</v>
      </c>
      <c r="BP8" s="6">
        <f t="array" ref="BP8">VLOOKUP("*Калужская*",[1]итого!$3:$100,COLUMN([1]итого!BP:BP),0)</f>
        <v>293512</v>
      </c>
      <c r="BQ8" s="6">
        <f t="array" ref="BQ8">VLOOKUP("*Калужская*",[1]итого!$3:$100,COLUMN([1]итого!BQ:BQ),0)</f>
        <v>290374</v>
      </c>
      <c r="BR8" s="6">
        <f t="array" ref="BR8">VLOOKUP("*Калужская*",[1]итого!$3:$100,COLUMN([1]итого!BR:BR),0)</f>
        <v>298018</v>
      </c>
      <c r="BS8" s="6">
        <f t="array" ref="BS8">VLOOKUP("*Калужская*",[1]итого!$3:$100,COLUMN([1]итого!BS:BS),0)</f>
        <v>303496</v>
      </c>
      <c r="BT8" s="6">
        <f t="array" ref="BT8">VLOOKUP("*Калужская*",[1]итого!$3:$100,COLUMN([1]итого!BT:BT),0)</f>
        <v>312435</v>
      </c>
      <c r="BU8" s="6">
        <f t="array" ref="BU8">VLOOKUP("*Калужская*",[1]итого!$3:$100,COLUMN([1]итого!BU:BU),0)</f>
        <v>314573</v>
      </c>
      <c r="BV8" s="6">
        <f t="array" ref="BV8">VLOOKUP("*Калужская*",[1]итого!$3:$100,COLUMN([1]итого!BV:BV),0)</f>
        <v>320693</v>
      </c>
      <c r="BW8" s="6">
        <f t="array" ref="BW8">VLOOKUP("*Калужская*",[1]итого!$3:$100,COLUMN([1]итого!BW:BW),0)</f>
        <v>327729</v>
      </c>
      <c r="BX8" s="6">
        <f t="array" ref="BX8">VLOOKUP("*Калужская*",[1]итого!$3:$100,COLUMN([1]итого!BX:BX),0)</f>
        <v>329779</v>
      </c>
      <c r="BY8" s="6">
        <f t="array" ref="BY8">VLOOKUP("*Калужская*",[1]итого!$3:$100,COLUMN([1]итого!BY:BY),0)</f>
        <v>333342</v>
      </c>
      <c r="BZ8" s="6">
        <f t="array" ref="BZ8">VLOOKUP("*Калужская*",[1]итого!$3:$100,COLUMN([1]итого!BZ:BZ),0)</f>
        <v>341359</v>
      </c>
      <c r="CA8" s="6">
        <f t="array" ref="CA8">VLOOKUP("*Калужская*",[1]итого!$3:$100,COLUMN([1]итого!CA:CA),0)</f>
        <v>342746</v>
      </c>
      <c r="CB8" s="6">
        <f t="array" ref="CB8">VLOOKUP("*Калужская*",[1]итого!$3:$100,COLUMN([1]итого!CB:CB),0)</f>
        <v>359380</v>
      </c>
    </row>
    <row r="9" spans="1:80" x14ac:dyDescent="0.25">
      <c r="A9" s="5" t="s">
        <v>7</v>
      </c>
      <c r="B9" s="6">
        <f t="array" ref="B9">VLOOKUP("*Костромская*",[1]итого!$3:$100,COLUMN([1]итого!B:B),0)</f>
        <v>75515</v>
      </c>
      <c r="C9" s="6">
        <f t="array" ref="C9">VLOOKUP("*Костромская*",[1]итого!$3:$100,COLUMN([1]итого!C:C),0)</f>
        <v>75252</v>
      </c>
      <c r="D9" s="6">
        <f t="array" ref="D9">VLOOKUP("*Костромская*",[1]итого!$3:$100,COLUMN([1]итого!D:D),0)</f>
        <v>76084</v>
      </c>
      <c r="E9" s="6">
        <f t="array" ref="E9">VLOOKUP("*Костромская*",[1]итого!$3:$100,COLUMN([1]итого!E:E),0)</f>
        <v>75722</v>
      </c>
      <c r="F9" s="6">
        <f t="array" ref="F9">VLOOKUP("*Костромская*",[1]итого!$3:$100,COLUMN([1]итого!F:F),0)</f>
        <v>75436</v>
      </c>
      <c r="G9" s="6">
        <f t="array" ref="G9">VLOOKUP("*Костромская*",[1]итого!$3:$100,COLUMN([1]итого!G:G),0)</f>
        <v>75634</v>
      </c>
      <c r="H9" s="6">
        <f t="array" ref="H9">VLOOKUP("*Костромская*",[1]итого!$3:$100,COLUMN([1]итого!H:H),0)</f>
        <v>78419</v>
      </c>
      <c r="I9" s="6">
        <f t="array" ref="I9">VLOOKUP("*Костромская*",[1]итого!$3:$100,COLUMN([1]итого!I:I),0)</f>
        <v>76514</v>
      </c>
      <c r="J9" s="6">
        <f t="array" ref="J9">VLOOKUP("*Костромская*",[1]итого!$3:$100,COLUMN([1]итого!J:J),0)</f>
        <v>77272</v>
      </c>
      <c r="K9" s="6">
        <f t="array" ref="K9">VLOOKUP("*Костромская*",[1]итого!$3:$100,COLUMN([1]итого!K:K),0)</f>
        <v>77769</v>
      </c>
      <c r="L9" s="6">
        <f t="array" ref="L9">VLOOKUP("*Костромская*",[1]итого!$3:$100,COLUMN([1]итого!L:L),0)</f>
        <v>77691</v>
      </c>
      <c r="M9" s="6">
        <f t="array" ref="M9">VLOOKUP("*Костромская*",[1]итого!$3:$100,COLUMN([1]итого!M:M),0)</f>
        <v>77056</v>
      </c>
      <c r="N9" s="6">
        <f t="array" ref="N9">VLOOKUP("*Костромская*",[1]итого!$3:$100,COLUMN([1]итого!N:N),0)</f>
        <v>78133</v>
      </c>
      <c r="O9" s="6">
        <f t="array" ref="O9">VLOOKUP("*Костромская*",[1]итого!$3:$100,COLUMN([1]итого!O:O),0)</f>
        <v>79268</v>
      </c>
      <c r="P9" s="6">
        <f t="array" ref="P9">VLOOKUP("*Костромская*",[1]итого!$3:$100,COLUMN([1]итого!P:P),0)</f>
        <v>79177</v>
      </c>
      <c r="Q9" s="6">
        <f t="array" ref="Q9">VLOOKUP("*Костромская*",[1]итого!$3:$100,COLUMN([1]итого!Q:Q),0)</f>
        <v>79292</v>
      </c>
      <c r="R9" s="6">
        <f t="array" ref="R9">VLOOKUP("*Костромская*",[1]итого!$3:$100,COLUMN([1]итого!R:R),0)</f>
        <v>78579</v>
      </c>
      <c r="S9" s="6">
        <f t="array" ref="S9">VLOOKUP("*Костромская*",[1]итого!$3:$100,COLUMN([1]итого!S:S),0)</f>
        <v>78168</v>
      </c>
      <c r="T9" s="6">
        <f t="array" ref="T9">VLOOKUP("*Костромская*",[1]итого!$3:$100,COLUMN([1]итого!T:T),0)</f>
        <v>80813</v>
      </c>
      <c r="U9" s="6">
        <f t="array" ref="U9">VLOOKUP("*Костромская*",[1]итого!$3:$100,COLUMN([1]итого!U:U),0)</f>
        <v>78952</v>
      </c>
      <c r="V9" s="6">
        <f t="array" ref="V9">VLOOKUP("*Костромская*",[1]итого!$3:$100,COLUMN([1]итого!V:V),0)</f>
        <v>79131</v>
      </c>
      <c r="W9" s="6">
        <f t="array" ref="W9">VLOOKUP("*Костромская*",[1]итого!$3:$100,COLUMN([1]итого!W:W),0)</f>
        <v>79277</v>
      </c>
      <c r="X9" s="6">
        <f t="array" ref="X9">VLOOKUP("*Костромская*",[1]итого!$3:$100,COLUMN([1]итого!X:X),0)</f>
        <v>80969</v>
      </c>
      <c r="Y9" s="6">
        <f t="array" ref="Y9">VLOOKUP("*Костромская*",[1]итого!$3:$100,COLUMN([1]итого!Y:Y),0)</f>
        <v>79790</v>
      </c>
      <c r="Z9" s="6">
        <f t="array" ref="Z9">VLOOKUP("*Костромская*",[1]итого!$3:$100,COLUMN([1]итого!Z:Z),0)</f>
        <v>80368</v>
      </c>
      <c r="AA9" s="6">
        <f t="array" ref="AA9">VLOOKUP("*Костромская*",[1]итого!$3:$100,COLUMN([1]итого!AA:AA),0)</f>
        <v>80743</v>
      </c>
      <c r="AB9" s="6">
        <f t="array" ref="AB9">VLOOKUP("*Костромская*",[1]итого!$3:$100,COLUMN([1]итого!AB:AB),0)</f>
        <v>81448</v>
      </c>
      <c r="AC9" s="6">
        <f t="array" ref="AC9">VLOOKUP("*Костромская*",[1]итого!$3:$100,COLUMN([1]итого!AC:AC),0)</f>
        <v>83248</v>
      </c>
      <c r="AD9" s="6">
        <f t="array" ref="AD9">VLOOKUP("*Костромская*",[1]итого!$3:$100,COLUMN([1]итого!AD:AD),0)</f>
        <v>83564</v>
      </c>
      <c r="AE9" s="6">
        <f t="array" ref="AE9">VLOOKUP("*Костромская*",[1]итого!$3:$100,COLUMN([1]итого!AE:AE),0)</f>
        <v>85065</v>
      </c>
      <c r="AF9" s="6">
        <f t="array" ref="AF9">VLOOKUP("*Костромская*",[1]итого!$3:$100,COLUMN([1]итого!AF:AF),0)</f>
        <v>87902</v>
      </c>
      <c r="AG9" s="6">
        <f t="array" ref="AG9">VLOOKUP("*Костромская*",[1]итого!$3:$100,COLUMN([1]итого!AG:AG),0)</f>
        <v>86470</v>
      </c>
      <c r="AH9" s="6">
        <f t="array" ref="AH9">VLOOKUP("*Костромская*",[1]итого!$3:$100,COLUMN([1]итого!AH:AH),0)</f>
        <v>84811</v>
      </c>
      <c r="AI9" s="6">
        <f t="array" ref="AI9">VLOOKUP("*Костромская*",[1]итого!$3:$100,COLUMN([1]итого!AI:AI),0)</f>
        <v>86276</v>
      </c>
      <c r="AJ9" s="6">
        <f t="array" ref="AJ9">VLOOKUP("*Костромская*",[1]итого!$3:$100,COLUMN([1]итого!AJ:AJ),0)</f>
        <v>89052</v>
      </c>
      <c r="AK9" s="6">
        <f t="array" ref="AK9">VLOOKUP("*Костромская*",[1]итого!$3:$100,COLUMN([1]итого!AK:AK),0)</f>
        <v>89631</v>
      </c>
      <c r="AL9" s="6">
        <f t="array" ref="AL9">VLOOKUP("*Костромская*",[1]итого!$3:$100,COLUMN([1]итого!AL:AL),0)</f>
        <v>90161</v>
      </c>
      <c r="AM9" s="6">
        <f t="array" ref="AM9">VLOOKUP("*Костромская*",[1]итого!$3:$100,COLUMN([1]итого!AM:AM),0)</f>
        <v>91349</v>
      </c>
      <c r="AN9" s="6">
        <f t="array" ref="AN9">VLOOKUP("*Костромская*",[1]итого!$3:$100,COLUMN([1]итого!AN:AN),0)</f>
        <v>91143</v>
      </c>
      <c r="AO9" s="6">
        <f t="array" ref="AO9">VLOOKUP("*Костромская*",[1]итого!$3:$100,COLUMN([1]итого!AO:AO),0)</f>
        <v>89789</v>
      </c>
      <c r="AP9" s="6">
        <f t="array" ref="AP9">VLOOKUP("*Костромская*",[1]итого!$3:$100,COLUMN([1]итого!AP:AP),0)</f>
        <v>89815</v>
      </c>
      <c r="AQ9" s="6">
        <f t="array" ref="AQ9">VLOOKUP("*Костромская*",[1]итого!$3:$100,COLUMN([1]итого!AQ:AQ),0)</f>
        <v>91358</v>
      </c>
      <c r="AR9" s="6">
        <f t="array" ref="AR9">VLOOKUP("*Костромская*",[1]итого!$3:$100,COLUMN([1]итого!AR:AR),0)</f>
        <v>98847</v>
      </c>
      <c r="AS9" s="6">
        <f t="array" ref="AS9">VLOOKUP("*Костромская*",[1]итого!$3:$100,COLUMN([1]итого!AS:AS),0)</f>
        <v>94878</v>
      </c>
      <c r="AT9" s="6">
        <f t="array" ref="AT9">VLOOKUP("*Костромская*",[1]итого!$3:$100,COLUMN([1]итого!AT:AT),0)</f>
        <v>98400</v>
      </c>
      <c r="AU9" s="6">
        <f t="array" ref="AU9">VLOOKUP("*Костромская*",[1]итого!$3:$100,COLUMN([1]итого!AU:AU),0)</f>
        <v>99187</v>
      </c>
      <c r="AV9" s="6">
        <f t="array" ref="AV9">VLOOKUP("*Костромская*",[1]итого!$3:$100,COLUMN([1]итого!AV:AV),0)</f>
        <v>100599</v>
      </c>
      <c r="AW9" s="6">
        <f t="array" ref="AW9">VLOOKUP("*Костромская*",[1]итого!$3:$100,COLUMN([1]итого!AW:AW),0)</f>
        <v>102311</v>
      </c>
      <c r="AX9" s="6">
        <f t="array" ref="AX9">VLOOKUP("*Костромская*",[1]итого!$3:$100,COLUMN([1]итого!AX:AX),0)</f>
        <v>109632</v>
      </c>
      <c r="AY9" s="6">
        <f t="array" ref="AY9">VLOOKUP("*Костромская*",[1]итого!$3:$100,COLUMN([1]итого!AY:AY),0)</f>
        <v>105867</v>
      </c>
      <c r="AZ9" s="6">
        <f t="array" ref="AZ9">VLOOKUP("*Костромская*",[1]итого!$3:$100,COLUMN([1]итого!AZ:AZ),0)</f>
        <v>107170</v>
      </c>
      <c r="BA9" s="6">
        <f t="array" ref="BA9">VLOOKUP("*Костромская*",[1]итого!$3:$100,COLUMN([1]итого!BA:BA),0)</f>
        <v>108602</v>
      </c>
      <c r="BB9" s="6">
        <f t="array" ref="BB9">VLOOKUP("*Костромская*",[1]итого!$3:$100,COLUMN([1]итого!BB:BB),0)</f>
        <v>110553</v>
      </c>
      <c r="BC9" s="6">
        <f t="array" ref="BC9">VLOOKUP("*Костромская*",[1]итого!$3:$100,COLUMN([1]итого!BC:BC),0)</f>
        <v>117976</v>
      </c>
      <c r="BD9" s="6">
        <f t="array" ref="BD9">VLOOKUP("*Костромская*",[1]итого!$3:$100,COLUMN([1]итого!BD:BD),0)</f>
        <v>120935</v>
      </c>
      <c r="BE9" s="6">
        <f t="array" ref="BE9">VLOOKUP("*Костромская*",[1]итого!$3:$100,COLUMN([1]итого!BE:BE),0)</f>
        <v>120156</v>
      </c>
      <c r="BF9" s="6">
        <f t="array" ref="BF9">VLOOKUP("*Костромская*",[1]итого!$3:$100,COLUMN([1]итого!BF:BF),0)</f>
        <v>124534</v>
      </c>
      <c r="BG9" s="6">
        <f t="array" ref="BG9">VLOOKUP("*Костромская*",[1]итого!$3:$100,COLUMN([1]итого!BG:BG),0)</f>
        <v>127449</v>
      </c>
      <c r="BH9" s="6">
        <f t="array" ref="BH9">VLOOKUP("*Костромская*",[1]итого!$3:$100,COLUMN([1]итого!BH:BH),0)</f>
        <v>129718</v>
      </c>
      <c r="BI9" s="6">
        <f t="array" ref="BI9">VLOOKUP("*Костромская*",[1]итого!$3:$100,COLUMN([1]итого!BI:BI),0)</f>
        <v>133458</v>
      </c>
      <c r="BJ9" s="6">
        <f t="array" ref="BJ9">VLOOKUP("*Костромская*",[1]итого!$3:$100,COLUMN([1]итого!BJ:BJ),0)</f>
        <v>138504</v>
      </c>
      <c r="BK9" s="6">
        <f t="array" ref="BK9">VLOOKUP("*Костромская*",[1]итого!$3:$100,COLUMN([1]итого!BK:BK),0)</f>
        <v>140832</v>
      </c>
      <c r="BL9" s="6">
        <f t="array" ref="BL9">VLOOKUP("*Костромская*",[1]итого!$3:$100,COLUMN([1]итого!BL:BL),0)</f>
        <v>144699</v>
      </c>
      <c r="BM9" s="6">
        <f t="array" ref="BM9">VLOOKUP("*Костромская*",[1]итого!$3:$100,COLUMN([1]итого!BM:BM),0)</f>
        <v>146724</v>
      </c>
      <c r="BN9" s="6">
        <f t="array" ref="BN9">VLOOKUP("*Костромская*",[1]итого!$3:$100,COLUMN([1]итого!BN:BN),0)</f>
        <v>151744</v>
      </c>
      <c r="BO9" s="6">
        <f t="array" ref="BO9">VLOOKUP("*Костромская*",[1]итого!$3:$100,COLUMN([1]итого!BO:BO),0)</f>
        <v>154906</v>
      </c>
      <c r="BP9" s="6">
        <f t="array" ref="BP9">VLOOKUP("*Костромская*",[1]итого!$3:$100,COLUMN([1]итого!BP:BP),0)</f>
        <v>166115</v>
      </c>
      <c r="BQ9" s="6">
        <f t="array" ref="BQ9">VLOOKUP("*Костромская*",[1]итого!$3:$100,COLUMN([1]итого!BQ:BQ),0)</f>
        <v>164568</v>
      </c>
      <c r="BR9" s="6">
        <f t="array" ref="BR9">VLOOKUP("*Костромская*",[1]итого!$3:$100,COLUMN([1]итого!BR:BR),0)</f>
        <v>171552</v>
      </c>
      <c r="BS9" s="6">
        <f t="array" ref="BS9">VLOOKUP("*Костромская*",[1]итого!$3:$100,COLUMN([1]итого!BS:BS),0)</f>
        <v>175689</v>
      </c>
      <c r="BT9" s="6">
        <f t="array" ref="BT9">VLOOKUP("*Костромская*",[1]итого!$3:$100,COLUMN([1]итого!BT:BT),0)</f>
        <v>181242</v>
      </c>
      <c r="BU9" s="6">
        <f t="array" ref="BU9">VLOOKUP("*Костромская*",[1]итого!$3:$100,COLUMN([1]итого!BU:BU),0)</f>
        <v>181989</v>
      </c>
      <c r="BV9" s="6">
        <f t="array" ref="BV9">VLOOKUP("*Костромская*",[1]итого!$3:$100,COLUMN([1]итого!BV:BV),0)</f>
        <v>185578</v>
      </c>
      <c r="BW9" s="6">
        <f t="array" ref="BW9">VLOOKUP("*Костромская*",[1]итого!$3:$100,COLUMN([1]итого!BW:BW),0)</f>
        <v>188700</v>
      </c>
      <c r="BX9" s="6">
        <f t="array" ref="BX9">VLOOKUP("*Костромская*",[1]итого!$3:$100,COLUMN([1]итого!BX:BX),0)</f>
        <v>188203</v>
      </c>
      <c r="BY9" s="6">
        <f t="array" ref="BY9">VLOOKUP("*Костромская*",[1]итого!$3:$100,COLUMN([1]итого!BY:BY),0)</f>
        <v>190129</v>
      </c>
      <c r="BZ9" s="6">
        <f t="array" ref="BZ9">VLOOKUP("*Костромская*",[1]итого!$3:$100,COLUMN([1]итого!BZ:BZ),0)</f>
        <v>204953</v>
      </c>
      <c r="CA9" s="6">
        <f t="array" ref="CA9">VLOOKUP("*Костромская*",[1]итого!$3:$100,COLUMN([1]итого!CA:CA),0)</f>
        <v>205881</v>
      </c>
      <c r="CB9" s="6">
        <f t="array" ref="CB9">VLOOKUP("*Костромская*",[1]итого!$3:$100,COLUMN([1]итого!CB:CB),0)</f>
        <v>217946</v>
      </c>
    </row>
    <row r="10" spans="1:80" x14ac:dyDescent="0.25">
      <c r="A10" s="5" t="s">
        <v>8</v>
      </c>
      <c r="B10" s="6">
        <f t="array" ref="B10">VLOOKUP("*Курская*",[1]итого!$3:$100,COLUMN([1]итого!B:B),0)</f>
        <v>120408</v>
      </c>
      <c r="C10" s="6">
        <f t="array" ref="C10">VLOOKUP("*Курская*",[1]итого!$3:$100,COLUMN([1]итого!C:C),0)</f>
        <v>120346</v>
      </c>
      <c r="D10" s="6">
        <f t="array" ref="D10">VLOOKUP("*Курская*",[1]итого!$3:$100,COLUMN([1]итого!D:D),0)</f>
        <v>120637</v>
      </c>
      <c r="E10" s="6">
        <f t="array" ref="E10">VLOOKUP("*Курская*",[1]итого!$3:$100,COLUMN([1]итого!E:E),0)</f>
        <v>121199</v>
      </c>
      <c r="F10" s="6">
        <f t="array" ref="F10">VLOOKUP("*Курская*",[1]итого!$3:$100,COLUMN([1]итого!F:F),0)</f>
        <v>121174</v>
      </c>
      <c r="G10" s="6">
        <f t="array" ref="G10">VLOOKUP("*Курская*",[1]итого!$3:$100,COLUMN([1]итого!G:G),0)</f>
        <v>124602</v>
      </c>
      <c r="H10" s="6">
        <f t="array" ref="H10">VLOOKUP("*Курская*",[1]итого!$3:$100,COLUMN([1]итого!H:H),0)</f>
        <v>130162</v>
      </c>
      <c r="I10" s="6">
        <f t="array" ref="I10">VLOOKUP("*Курская*",[1]итого!$3:$100,COLUMN([1]итого!I:I),0)</f>
        <v>126862</v>
      </c>
      <c r="J10" s="6">
        <f t="array" ref="J10">VLOOKUP("*Курская*",[1]итого!$3:$100,COLUMN([1]итого!J:J),0)</f>
        <v>128167</v>
      </c>
      <c r="K10" s="6">
        <f t="array" ref="K10">VLOOKUP("*Курская*",[1]итого!$3:$100,COLUMN([1]итого!K:K),0)</f>
        <v>129481</v>
      </c>
      <c r="L10" s="6">
        <f t="array" ref="L10">VLOOKUP("*Курская*",[1]итого!$3:$100,COLUMN([1]итого!L:L),0)</f>
        <v>128316</v>
      </c>
      <c r="M10" s="6">
        <f t="array" ref="M10">VLOOKUP("*Курская*",[1]итого!$3:$100,COLUMN([1]итого!M:M),0)</f>
        <v>128140</v>
      </c>
      <c r="N10" s="6">
        <f t="array" ref="N10">VLOOKUP("*Курская*",[1]итого!$3:$100,COLUMN([1]итого!N:N),0)</f>
        <v>130680</v>
      </c>
      <c r="O10" s="6">
        <f t="array" ref="O10">VLOOKUP("*Курская*",[1]итого!$3:$100,COLUMN([1]итого!O:O),0)</f>
        <v>131236</v>
      </c>
      <c r="P10" s="6">
        <f t="array" ref="P10">VLOOKUP("*Курская*",[1]итого!$3:$100,COLUMN([1]итого!P:P),0)</f>
        <v>130897</v>
      </c>
      <c r="Q10" s="6">
        <f t="array" ref="Q10">VLOOKUP("*Курская*",[1]итого!$3:$100,COLUMN([1]итого!Q:Q),0)</f>
        <v>132264</v>
      </c>
      <c r="R10" s="6">
        <f t="array" ref="R10">VLOOKUP("*Курская*",[1]итого!$3:$100,COLUMN([1]итого!R:R),0)</f>
        <v>131225</v>
      </c>
      <c r="S10" s="6">
        <f t="array" ref="S10">VLOOKUP("*Курская*",[1]итого!$3:$100,COLUMN([1]итого!S:S),0)</f>
        <v>130448</v>
      </c>
      <c r="T10" s="6">
        <f t="array" ref="T10">VLOOKUP("*Курская*",[1]итого!$3:$100,COLUMN([1]итого!T:T),0)</f>
        <v>135561</v>
      </c>
      <c r="U10" s="6">
        <f t="array" ref="U10">VLOOKUP("*Курская*",[1]итого!$3:$100,COLUMN([1]итого!U:U),0)</f>
        <v>131985</v>
      </c>
      <c r="V10" s="6">
        <f t="array" ref="V10">VLOOKUP("*Курская*",[1]итого!$3:$100,COLUMN([1]итого!V:V),0)</f>
        <v>132730</v>
      </c>
      <c r="W10" s="6">
        <f t="array" ref="W10">VLOOKUP("*Курская*",[1]итого!$3:$100,COLUMN([1]итого!W:W),0)</f>
        <v>131491</v>
      </c>
      <c r="X10" s="6">
        <f t="array" ref="X10">VLOOKUP("*Курская*",[1]итого!$3:$100,COLUMN([1]итого!X:X),0)</f>
        <v>136720</v>
      </c>
      <c r="Y10" s="6">
        <f t="array" ref="Y10">VLOOKUP("*Курская*",[1]итого!$3:$100,COLUMN([1]итого!Y:Y),0)</f>
        <v>133223</v>
      </c>
      <c r="Z10" s="6">
        <f t="array" ref="Z10">VLOOKUP("*Курская*",[1]итого!$3:$100,COLUMN([1]итого!Z:Z),0)</f>
        <v>133085</v>
      </c>
      <c r="AA10" s="6">
        <f t="array" ref="AA10">VLOOKUP("*Курская*",[1]итого!$3:$100,COLUMN([1]итого!AA:AA),0)</f>
        <v>132959</v>
      </c>
      <c r="AB10" s="6">
        <f t="array" ref="AB10">VLOOKUP("*Курская*",[1]итого!$3:$100,COLUMN([1]итого!AB:AB),0)</f>
        <v>132756</v>
      </c>
      <c r="AC10" s="6">
        <f t="array" ref="AC10">VLOOKUP("*Курская*",[1]итого!$3:$100,COLUMN([1]итого!AC:AC),0)</f>
        <v>133959</v>
      </c>
      <c r="AD10" s="6">
        <f t="array" ref="AD10">VLOOKUP("*Курская*",[1]итого!$3:$100,COLUMN([1]итого!AD:AD),0)</f>
        <v>134284</v>
      </c>
      <c r="AE10" s="6">
        <f t="array" ref="AE10">VLOOKUP("*Курская*",[1]итого!$3:$100,COLUMN([1]итого!AE:AE),0)</f>
        <v>135205</v>
      </c>
      <c r="AF10" s="6">
        <f t="array" ref="AF10">VLOOKUP("*Курская*",[1]итого!$3:$100,COLUMN([1]итого!AF:AF),0)</f>
        <v>141739</v>
      </c>
      <c r="AG10" s="6">
        <f t="array" ref="AG10">VLOOKUP("*Курская*",[1]итого!$3:$100,COLUMN([1]итого!AG:AG),0)</f>
        <v>138024</v>
      </c>
      <c r="AH10" s="6">
        <f t="array" ref="AH10">VLOOKUP("*Курская*",[1]итого!$3:$100,COLUMN([1]итого!AH:AH),0)</f>
        <v>137161</v>
      </c>
      <c r="AI10" s="6">
        <f t="array" ref="AI10">VLOOKUP("*Курская*",[1]итого!$3:$100,COLUMN([1]итого!AI:AI),0)</f>
        <v>141127</v>
      </c>
      <c r="AJ10" s="6">
        <f t="array" ref="AJ10">VLOOKUP("*Курская*",[1]итого!$3:$100,COLUMN([1]итого!AJ:AJ),0)</f>
        <v>143815</v>
      </c>
      <c r="AK10" s="6">
        <f t="array" ref="AK10">VLOOKUP("*Курская*",[1]итого!$3:$100,COLUMN([1]итого!AK:AK),0)</f>
        <v>143048</v>
      </c>
      <c r="AL10" s="6">
        <f t="array" ref="AL10">VLOOKUP("*Курская*",[1]итого!$3:$100,COLUMN([1]итого!AL:AL),0)</f>
        <v>144584</v>
      </c>
      <c r="AM10" s="6">
        <f t="array" ref="AM10">VLOOKUP("*Курская*",[1]итого!$3:$100,COLUMN([1]итого!AM:AM),0)</f>
        <v>148063</v>
      </c>
      <c r="AN10" s="6">
        <f t="array" ref="AN10">VLOOKUP("*Курская*",[1]итого!$3:$100,COLUMN([1]итого!AN:AN),0)</f>
        <v>147833</v>
      </c>
      <c r="AO10" s="6">
        <f t="array" ref="AO10">VLOOKUP("*Курская*",[1]итого!$3:$100,COLUMN([1]итого!AO:AO),0)</f>
        <v>144971</v>
      </c>
      <c r="AP10" s="6">
        <f t="array" ref="AP10">VLOOKUP("*Курская*",[1]итого!$3:$100,COLUMN([1]итого!AP:AP),0)</f>
        <v>145373</v>
      </c>
      <c r="AQ10" s="6">
        <f t="array" ref="AQ10">VLOOKUP("*Курская*",[1]итого!$3:$100,COLUMN([1]итого!AQ:AQ),0)</f>
        <v>147544</v>
      </c>
      <c r="AR10" s="6">
        <f t="array" ref="AR10">VLOOKUP("*Курская*",[1]итого!$3:$100,COLUMN([1]итого!AR:AR),0)</f>
        <v>160530</v>
      </c>
      <c r="AS10" s="6">
        <f t="array" ref="AS10">VLOOKUP("*Курская*",[1]итого!$3:$100,COLUMN([1]итого!AS:AS),0)</f>
        <v>155276</v>
      </c>
      <c r="AT10" s="6">
        <f t="array" ref="AT10">VLOOKUP("*Курская*",[1]итого!$3:$100,COLUMN([1]итого!AT:AT),0)</f>
        <v>159635</v>
      </c>
      <c r="AU10" s="6">
        <f t="array" ref="AU10">VLOOKUP("*Курская*",[1]итого!$3:$100,COLUMN([1]итого!AU:AU),0)</f>
        <v>161438</v>
      </c>
      <c r="AV10" s="6">
        <f t="array" ref="AV10">VLOOKUP("*Курская*",[1]итого!$3:$100,COLUMN([1]итого!AV:AV),0)</f>
        <v>165344</v>
      </c>
      <c r="AW10" s="6">
        <f t="array" ref="AW10">VLOOKUP("*Курская*",[1]итого!$3:$100,COLUMN([1]итого!AW:AW),0)</f>
        <v>166742</v>
      </c>
      <c r="AX10" s="6">
        <f t="array" ref="AX10">VLOOKUP("*Курская*",[1]итого!$3:$100,COLUMN([1]итого!AX:AX),0)</f>
        <v>171280</v>
      </c>
      <c r="AY10" s="6">
        <f t="array" ref="AY10">VLOOKUP("*Курская*",[1]итого!$3:$100,COLUMN([1]итого!AY:AY),0)</f>
        <v>173041</v>
      </c>
      <c r="AZ10" s="6">
        <f t="array" ref="AZ10">VLOOKUP("*Курская*",[1]итого!$3:$100,COLUMN([1]итого!AZ:AZ),0)</f>
        <v>174869</v>
      </c>
      <c r="BA10" s="6">
        <f t="array" ref="BA10">VLOOKUP("*Курская*",[1]итого!$3:$100,COLUMN([1]итого!BA:BA),0)</f>
        <v>177020</v>
      </c>
      <c r="BB10" s="6">
        <f t="array" ref="BB10">VLOOKUP("*Курская*",[1]итого!$3:$100,COLUMN([1]итого!BB:BB),0)</f>
        <v>179144</v>
      </c>
      <c r="BC10" s="6">
        <f t="array" ref="BC10">VLOOKUP("*Курская*",[1]итого!$3:$100,COLUMN([1]итого!BC:BC),0)</f>
        <v>183101</v>
      </c>
      <c r="BD10" s="6">
        <f t="array" ref="BD10">VLOOKUP("*Курская*",[1]итого!$3:$100,COLUMN([1]итого!BD:BD),0)</f>
        <v>199382</v>
      </c>
      <c r="BE10" s="6">
        <f t="array" ref="BE10">VLOOKUP("*Курская*",[1]итого!$3:$100,COLUMN([1]итого!BE:BE),0)</f>
        <v>197601</v>
      </c>
      <c r="BF10" s="6">
        <f t="array" ref="BF10">VLOOKUP("*Курская*",[1]итого!$3:$100,COLUMN([1]итого!BF:BF),0)</f>
        <v>202005</v>
      </c>
      <c r="BG10" s="6">
        <f t="array" ref="BG10">VLOOKUP("*Курская*",[1]итого!$3:$100,COLUMN([1]итого!BG:BG),0)</f>
        <v>205492</v>
      </c>
      <c r="BH10" s="6">
        <f t="array" ref="BH10">VLOOKUP("*Курская*",[1]итого!$3:$100,COLUMN([1]итого!BH:BH),0)</f>
        <v>209934</v>
      </c>
      <c r="BI10" s="6">
        <f t="array" ref="BI10">VLOOKUP("*Курская*",[1]итого!$3:$100,COLUMN([1]итого!BI:BI),0)</f>
        <v>216519</v>
      </c>
      <c r="BJ10" s="6">
        <f t="array" ref="BJ10">VLOOKUP("*Курская*",[1]итого!$3:$100,COLUMN([1]итого!BJ:BJ),0)</f>
        <v>219910</v>
      </c>
      <c r="BK10" s="6">
        <f t="array" ref="BK10">VLOOKUP("*Курская*",[1]итого!$3:$100,COLUMN([1]итого!BK:BK),0)</f>
        <v>222340</v>
      </c>
      <c r="BL10" s="6">
        <f t="array" ref="BL10">VLOOKUP("*Курская*",[1]итого!$3:$100,COLUMN([1]итого!BL:BL),0)</f>
        <v>230797</v>
      </c>
      <c r="BM10" s="6">
        <f t="array" ref="BM10">VLOOKUP("*Курская*",[1]итого!$3:$100,COLUMN([1]итого!BM:BM),0)</f>
        <v>242639</v>
      </c>
      <c r="BN10" s="6">
        <f t="array" ref="BN10">VLOOKUP("*Курская*",[1]итого!$3:$100,COLUMN([1]итого!BN:BN),0)</f>
        <v>248882</v>
      </c>
      <c r="BO10" s="6">
        <f t="array" ref="BO10">VLOOKUP("*Курская*",[1]итого!$3:$100,COLUMN([1]итого!BO:BO),0)</f>
        <v>251387</v>
      </c>
      <c r="BP10" s="6">
        <f t="array" ref="BP10">VLOOKUP("*Курская*",[1]итого!$3:$100,COLUMN([1]итого!BP:BP),0)</f>
        <v>267583</v>
      </c>
      <c r="BQ10" s="6">
        <f t="array" ref="BQ10">VLOOKUP("*Курская*",[1]итого!$3:$100,COLUMN([1]итого!BQ:BQ),0)</f>
        <v>262276</v>
      </c>
      <c r="BR10" s="6">
        <f t="array" ref="BR10">VLOOKUP("*Курская*",[1]итого!$3:$100,COLUMN([1]итого!BR:BR),0)</f>
        <v>271615</v>
      </c>
      <c r="BS10" s="6">
        <f t="array" ref="BS10">VLOOKUP("*Курская*",[1]итого!$3:$100,COLUMN([1]итого!BS:BS),0)</f>
        <v>286298</v>
      </c>
      <c r="BT10" s="6">
        <f t="array" ref="BT10">VLOOKUP("*Курская*",[1]итого!$3:$100,COLUMN([1]итого!BT:BT),0)</f>
        <v>298129</v>
      </c>
      <c r="BU10" s="6">
        <f t="array" ref="BU10">VLOOKUP("*Курская*",[1]итого!$3:$100,COLUMN([1]итого!BU:BU),0)</f>
        <v>301142</v>
      </c>
      <c r="BV10" s="6">
        <f t="array" ref="BV10">VLOOKUP("*Курская*",[1]итого!$3:$100,COLUMN([1]итого!BV:BV),0)</f>
        <v>309054</v>
      </c>
      <c r="BW10" s="6">
        <f t="array" ref="BW10">VLOOKUP("*Курская*",[1]итого!$3:$100,COLUMN([1]итого!BW:BW),0)</f>
        <v>316132</v>
      </c>
      <c r="BX10" s="6">
        <f t="array" ref="BX10">VLOOKUP("*Курская*",[1]итого!$3:$100,COLUMN([1]итого!BX:BX),0)</f>
        <v>318048</v>
      </c>
      <c r="BY10" s="6">
        <f t="array" ref="BY10">VLOOKUP("*Курская*",[1]итого!$3:$100,COLUMN([1]итого!BY:BY),0)</f>
        <v>323681</v>
      </c>
      <c r="BZ10" s="6">
        <f t="array" ref="BZ10">VLOOKUP("*Курская*",[1]итого!$3:$100,COLUMN([1]итого!BZ:BZ),0)</f>
        <v>327487</v>
      </c>
      <c r="CA10" s="6">
        <f t="array" ref="CA10">VLOOKUP("*Курская*",[1]итого!$3:$100,COLUMN([1]итого!CA:CA),0)</f>
        <v>329187</v>
      </c>
      <c r="CB10" s="6">
        <f t="array" ref="CB10">VLOOKUP("*Курская*",[1]итого!$3:$100,COLUMN([1]итого!CB:CB),0)</f>
        <v>353649</v>
      </c>
    </row>
    <row r="11" spans="1:80" x14ac:dyDescent="0.25">
      <c r="A11" s="5" t="s">
        <v>9</v>
      </c>
      <c r="B11" s="6">
        <f t="array" ref="B11">VLOOKUP("*Липецкая*",[1]итого!$3:$100,COLUMN([1]итого!B:B),0)</f>
        <v>144225</v>
      </c>
      <c r="C11" s="6">
        <f t="array" ref="C11">VLOOKUP("*Липецкая*",[1]итого!$3:$100,COLUMN([1]итого!C:C),0)</f>
        <v>144969</v>
      </c>
      <c r="D11" s="6">
        <f t="array" ref="D11">VLOOKUP("*Липецкая*",[1]итого!$3:$100,COLUMN([1]итого!D:D),0)</f>
        <v>145823</v>
      </c>
      <c r="E11" s="6">
        <f t="array" ref="E11">VLOOKUP("*Липецкая*",[1]итого!$3:$100,COLUMN([1]итого!E:E),0)</f>
        <v>145878</v>
      </c>
      <c r="F11" s="6">
        <f t="array" ref="F11">VLOOKUP("*Липецкая*",[1]итого!$3:$100,COLUMN([1]итого!F:F),0)</f>
        <v>145855</v>
      </c>
      <c r="G11" s="6">
        <f t="array" ref="G11">VLOOKUP("*Липецкая*",[1]итого!$3:$100,COLUMN([1]итого!G:G),0)</f>
        <v>145669</v>
      </c>
      <c r="H11" s="6">
        <f t="array" ref="H11">VLOOKUP("*Липецкая*",[1]итого!$3:$100,COLUMN([1]итого!H:H),0)</f>
        <v>149165</v>
      </c>
      <c r="I11" s="6">
        <f t="array" ref="I11">VLOOKUP("*Липецкая*",[1]итого!$3:$100,COLUMN([1]итого!I:I),0)</f>
        <v>147448</v>
      </c>
      <c r="J11" s="6">
        <f t="array" ref="J11">VLOOKUP("*Липецкая*",[1]итого!$3:$100,COLUMN([1]итого!J:J),0)</f>
        <v>148819</v>
      </c>
      <c r="K11" s="6">
        <f t="array" ref="K11">VLOOKUP("*Липецкая*",[1]итого!$3:$100,COLUMN([1]итого!K:K),0)</f>
        <v>150717</v>
      </c>
      <c r="L11" s="6">
        <f t="array" ref="L11">VLOOKUP("*Липецкая*",[1]итого!$3:$100,COLUMN([1]итого!L:L),0)</f>
        <v>148974</v>
      </c>
      <c r="M11" s="6">
        <f t="array" ref="M11">VLOOKUP("*Липецкая*",[1]итого!$3:$100,COLUMN([1]итого!M:M),0)</f>
        <v>147162</v>
      </c>
      <c r="N11" s="6">
        <f t="array" ref="N11">VLOOKUP("*Липецкая*",[1]итого!$3:$100,COLUMN([1]итого!N:N),0)</f>
        <v>149500</v>
      </c>
      <c r="O11" s="6">
        <f t="array" ref="O11">VLOOKUP("*Липецкая*",[1]итого!$3:$100,COLUMN([1]итого!O:O),0)</f>
        <v>150522</v>
      </c>
      <c r="P11" s="6">
        <f t="array" ref="P11">VLOOKUP("*Липецкая*",[1]итого!$3:$100,COLUMN([1]итого!P:P),0)</f>
        <v>149858</v>
      </c>
      <c r="Q11" s="6">
        <f t="array" ref="Q11">VLOOKUP("*Липецкая*",[1]итого!$3:$100,COLUMN([1]итого!Q:Q),0)</f>
        <v>150718</v>
      </c>
      <c r="R11" s="6">
        <f t="array" ref="R11">VLOOKUP("*Липецкая*",[1]итого!$3:$100,COLUMN([1]итого!R:R),0)</f>
        <v>149238</v>
      </c>
      <c r="S11" s="6">
        <f t="array" ref="S11">VLOOKUP("*Липецкая*",[1]итого!$3:$100,COLUMN([1]итого!S:S),0)</f>
        <v>149172</v>
      </c>
      <c r="T11" s="6">
        <f t="array" ref="T11">VLOOKUP("*Липецкая*",[1]итого!$3:$100,COLUMN([1]итого!T:T),0)</f>
        <v>153269</v>
      </c>
      <c r="U11" s="6">
        <f t="array" ref="U11">VLOOKUP("*Липецкая*",[1]итого!$3:$100,COLUMN([1]итого!U:U),0)</f>
        <v>150373</v>
      </c>
      <c r="V11" s="6">
        <f t="array" ref="V11">VLOOKUP("*Липецкая*",[1]итого!$3:$100,COLUMN([1]итого!V:V),0)</f>
        <v>150565</v>
      </c>
      <c r="W11" s="6">
        <f t="array" ref="W11">VLOOKUP("*Липецкая*",[1]итого!$3:$100,COLUMN([1]итого!W:W),0)</f>
        <v>150341</v>
      </c>
      <c r="X11" s="6">
        <f t="array" ref="X11">VLOOKUP("*Липецкая*",[1]итого!$3:$100,COLUMN([1]итого!X:X),0)</f>
        <v>157339</v>
      </c>
      <c r="Y11" s="6">
        <f t="array" ref="Y11">VLOOKUP("*Липецкая*",[1]итого!$3:$100,COLUMN([1]итого!Y:Y),0)</f>
        <v>152649</v>
      </c>
      <c r="Z11" s="6">
        <f t="array" ref="Z11">VLOOKUP("*Липецкая*",[1]итого!$3:$100,COLUMN([1]итого!Z:Z),0)</f>
        <v>152518</v>
      </c>
      <c r="AA11" s="6">
        <f t="array" ref="AA11">VLOOKUP("*Липецкая*",[1]итого!$3:$100,COLUMN([1]итого!AA:AA),0)</f>
        <v>153344</v>
      </c>
      <c r="AB11" s="6">
        <f t="array" ref="AB11">VLOOKUP("*Липецкая*",[1]итого!$3:$100,COLUMN([1]итого!AB:AB),0)</f>
        <v>153506</v>
      </c>
      <c r="AC11" s="6">
        <f t="array" ref="AC11">VLOOKUP("*Липецкая*",[1]итого!$3:$100,COLUMN([1]итого!AC:AC),0)</f>
        <v>155294</v>
      </c>
      <c r="AD11" s="6">
        <f t="array" ref="AD11">VLOOKUP("*Липецкая*",[1]итого!$3:$100,COLUMN([1]итого!AD:AD),0)</f>
        <v>156448</v>
      </c>
      <c r="AE11" s="6">
        <f t="array" ref="AE11">VLOOKUP("*Липецкая*",[1]итого!$3:$100,COLUMN([1]итого!AE:AE),0)</f>
        <v>155519</v>
      </c>
      <c r="AF11" s="6">
        <f t="array" ref="AF11">VLOOKUP("*Липецкая*",[1]итого!$3:$100,COLUMN([1]итого!AF:AF),0)</f>
        <v>161526</v>
      </c>
      <c r="AG11" s="6">
        <f t="array" ref="AG11">VLOOKUP("*Липецкая*",[1]итого!$3:$100,COLUMN([1]итого!AG:AG),0)</f>
        <v>159021</v>
      </c>
      <c r="AH11" s="6">
        <f t="array" ref="AH11">VLOOKUP("*Липецкая*",[1]итого!$3:$100,COLUMN([1]итого!AH:AH),0)</f>
        <v>156802</v>
      </c>
      <c r="AI11" s="6">
        <f t="array" ref="AI11">VLOOKUP("*Липецкая*",[1]итого!$3:$100,COLUMN([1]итого!AI:AI),0)</f>
        <v>160013</v>
      </c>
      <c r="AJ11" s="6">
        <f t="array" ref="AJ11">VLOOKUP("*Липецкая*",[1]итого!$3:$100,COLUMN([1]итого!AJ:AJ),0)</f>
        <v>163706</v>
      </c>
      <c r="AK11" s="6">
        <f t="array" ref="AK11">VLOOKUP("*Липецкая*",[1]итого!$3:$100,COLUMN([1]итого!AK:AK),0)</f>
        <v>163787</v>
      </c>
      <c r="AL11" s="6">
        <f t="array" ref="AL11">VLOOKUP("*Липецкая*",[1]итого!$3:$100,COLUMN([1]итого!AL:AL),0)</f>
        <v>165223</v>
      </c>
      <c r="AM11" s="6">
        <f t="array" ref="AM11">VLOOKUP("*Липецкая*",[1]итого!$3:$100,COLUMN([1]итого!AM:AM),0)</f>
        <v>167944</v>
      </c>
      <c r="AN11" s="6">
        <f t="array" ref="AN11">VLOOKUP("*Липецкая*",[1]итого!$3:$100,COLUMN([1]итого!AN:AN),0)</f>
        <v>168781</v>
      </c>
      <c r="AO11" s="6">
        <f t="array" ref="AO11">VLOOKUP("*Липецкая*",[1]итого!$3:$100,COLUMN([1]итого!AO:AO),0)</f>
        <v>167213</v>
      </c>
      <c r="AP11" s="6">
        <f t="array" ref="AP11">VLOOKUP("*Липецкая*",[1]итого!$3:$100,COLUMN([1]итого!AP:AP),0)</f>
        <v>167209</v>
      </c>
      <c r="AQ11" s="6">
        <f t="array" ref="AQ11">VLOOKUP("*Липецкая*",[1]итого!$3:$100,COLUMN([1]итого!AQ:AQ),0)</f>
        <v>167727</v>
      </c>
      <c r="AR11" s="6">
        <f t="array" ref="AR11">VLOOKUP("*Липецкая*",[1]итого!$3:$100,COLUMN([1]итого!AR:AR),0)</f>
        <v>180648</v>
      </c>
      <c r="AS11" s="6">
        <f t="array" ref="AS11">VLOOKUP("*Липецкая*",[1]итого!$3:$100,COLUMN([1]итого!AS:AS),0)</f>
        <v>174739</v>
      </c>
      <c r="AT11" s="6">
        <f t="array" ref="AT11">VLOOKUP("*Липецкая*",[1]итого!$3:$100,COLUMN([1]итого!AT:AT),0)</f>
        <v>180147</v>
      </c>
      <c r="AU11" s="6">
        <f t="array" ref="AU11">VLOOKUP("*Липецкая*",[1]итого!$3:$100,COLUMN([1]итого!AU:AU),0)</f>
        <v>182489</v>
      </c>
      <c r="AV11" s="6">
        <f t="array" ref="AV11">VLOOKUP("*Липецкая*",[1]итого!$3:$100,COLUMN([1]итого!AV:AV),0)</f>
        <v>184447</v>
      </c>
      <c r="AW11" s="6">
        <f t="array" ref="AW11">VLOOKUP("*Липецкая*",[1]итого!$3:$100,COLUMN([1]итого!AW:AW),0)</f>
        <v>186623</v>
      </c>
      <c r="AX11" s="6">
        <f t="array" ref="AX11">VLOOKUP("*Липецкая*",[1]итого!$3:$100,COLUMN([1]итого!AX:AX),0)</f>
        <v>191324</v>
      </c>
      <c r="AY11" s="6">
        <f t="array" ref="AY11">VLOOKUP("*Липецкая*",[1]итого!$3:$100,COLUMN([1]итого!AY:AY),0)</f>
        <v>193411</v>
      </c>
      <c r="AZ11" s="6">
        <f t="array" ref="AZ11">VLOOKUP("*Липецкая*",[1]итого!$3:$100,COLUMN([1]итого!AZ:AZ),0)</f>
        <v>194332</v>
      </c>
      <c r="BA11" s="6">
        <f t="array" ref="BA11">VLOOKUP("*Липецкая*",[1]итого!$3:$100,COLUMN([1]итого!BA:BA),0)</f>
        <v>196851</v>
      </c>
      <c r="BB11" s="6">
        <f t="array" ref="BB11">VLOOKUP("*Липецкая*",[1]итого!$3:$100,COLUMN([1]итого!BB:BB),0)</f>
        <v>198468</v>
      </c>
      <c r="BC11" s="6">
        <f t="array" ref="BC11">VLOOKUP("*Липецкая*",[1]итого!$3:$100,COLUMN([1]итого!BC:BC),0)</f>
        <v>201733</v>
      </c>
      <c r="BD11" s="6">
        <f t="array" ref="BD11">VLOOKUP("*Липецкая*",[1]итого!$3:$100,COLUMN([1]итого!BD:BD),0)</f>
        <v>214003</v>
      </c>
      <c r="BE11" s="6">
        <f t="array" ref="BE11">VLOOKUP("*Липецкая*",[1]итого!$3:$100,COLUMN([1]итого!BE:BE),0)</f>
        <v>214436</v>
      </c>
      <c r="BF11" s="6">
        <f t="array" ref="BF11">VLOOKUP("*Липецкая*",[1]итого!$3:$100,COLUMN([1]итого!BF:BF),0)</f>
        <v>220854</v>
      </c>
      <c r="BG11" s="6">
        <f t="array" ref="BG11">VLOOKUP("*Липецкая*",[1]итого!$3:$100,COLUMN([1]итого!BG:BG),0)</f>
        <v>225763</v>
      </c>
      <c r="BH11" s="6">
        <f t="array" ref="BH11">VLOOKUP("*Липецкая*",[1]итого!$3:$100,COLUMN([1]итого!BH:BH),0)</f>
        <v>229113</v>
      </c>
      <c r="BI11" s="6">
        <f t="array" ref="BI11">VLOOKUP("*Липецкая*",[1]итого!$3:$100,COLUMN([1]итого!BI:BI),0)</f>
        <v>236024</v>
      </c>
      <c r="BJ11" s="6">
        <f t="array" ref="BJ11">VLOOKUP("*Липецкая*",[1]итого!$3:$100,COLUMN([1]итого!BJ:BJ),0)</f>
        <v>241196</v>
      </c>
      <c r="BK11" s="6">
        <f t="array" ref="BK11">VLOOKUP("*Липецкая*",[1]итого!$3:$100,COLUMN([1]итого!BK:BK),0)</f>
        <v>245371</v>
      </c>
      <c r="BL11" s="6">
        <f t="array" ref="BL11">VLOOKUP("*Липецкая*",[1]итого!$3:$100,COLUMN([1]итого!BL:BL),0)</f>
        <v>247516</v>
      </c>
      <c r="BM11" s="6">
        <f t="array" ref="BM11">VLOOKUP("*Липецкая*",[1]итого!$3:$100,COLUMN([1]итого!BM:BM),0)</f>
        <v>250207</v>
      </c>
      <c r="BN11" s="6">
        <f t="array" ref="BN11">VLOOKUP("*Липецкая*",[1]итого!$3:$100,COLUMN([1]итого!BN:BN),0)</f>
        <v>253161</v>
      </c>
      <c r="BO11" s="6">
        <f t="array" ref="BO11">VLOOKUP("*Липецкая*",[1]итого!$3:$100,COLUMN([1]итого!BO:BO),0)</f>
        <v>255023</v>
      </c>
      <c r="BP11" s="6">
        <f t="array" ref="BP11">VLOOKUP("*Липецкая*",[1]итого!$3:$100,COLUMN([1]итого!BP:BP),0)</f>
        <v>271027</v>
      </c>
      <c r="BQ11" s="6">
        <f t="array" ref="BQ11">VLOOKUP("*Липецкая*",[1]итого!$3:$100,COLUMN([1]итого!BQ:BQ),0)</f>
        <v>266369</v>
      </c>
      <c r="BR11" s="6">
        <f t="array" ref="BR11">VLOOKUP("*Липецкая*",[1]итого!$3:$100,COLUMN([1]итого!BR:BR),0)</f>
        <v>273913</v>
      </c>
      <c r="BS11" s="6">
        <f t="array" ref="BS11">VLOOKUP("*Липецкая*",[1]итого!$3:$100,COLUMN([1]итого!BS:BS),0)</f>
        <v>279412</v>
      </c>
      <c r="BT11" s="6">
        <f t="array" ref="BT11">VLOOKUP("*Липецкая*",[1]итого!$3:$100,COLUMN([1]итого!BT:BT),0)</f>
        <v>287064</v>
      </c>
      <c r="BU11" s="6">
        <f t="array" ref="BU11">VLOOKUP("*Липецкая*",[1]итого!$3:$100,COLUMN([1]итого!BU:BU),0)</f>
        <v>286896</v>
      </c>
      <c r="BV11" s="6">
        <f t="array" ref="BV11">VLOOKUP("*Липецкая*",[1]итого!$3:$100,COLUMN([1]итого!BV:BV),0)</f>
        <v>292380</v>
      </c>
      <c r="BW11" s="6">
        <f t="array" ref="BW11">VLOOKUP("*Липецкая*",[1]итого!$3:$100,COLUMN([1]итого!BW:BW),0)</f>
        <v>297141</v>
      </c>
      <c r="BX11" s="6">
        <f t="array" ref="BX11">VLOOKUP("*Липецкая*",[1]итого!$3:$100,COLUMN([1]итого!BX:BX),0)</f>
        <v>298976</v>
      </c>
      <c r="BY11" s="6">
        <f t="array" ref="BY11">VLOOKUP("*Липецкая*",[1]итого!$3:$100,COLUMN([1]итого!BY:BY),0)</f>
        <v>302025</v>
      </c>
      <c r="BZ11" s="6">
        <f t="array" ref="BZ11">VLOOKUP("*Липецкая*",[1]итого!$3:$100,COLUMN([1]итого!BZ:BZ),0)</f>
        <v>305440</v>
      </c>
      <c r="CA11" s="6">
        <f t="array" ref="CA11">VLOOKUP("*Липецкая*",[1]итого!$3:$100,COLUMN([1]итого!CA:CA),0)</f>
        <v>305866</v>
      </c>
      <c r="CB11" s="6">
        <f t="array" ref="CB11">VLOOKUP("*Липецкая*",[1]итого!$3:$100,COLUMN([1]итого!CB:CB),0)</f>
        <v>327576</v>
      </c>
    </row>
    <row r="12" spans="1:80" x14ac:dyDescent="0.25">
      <c r="A12" s="5" t="s">
        <v>10</v>
      </c>
      <c r="B12" s="6">
        <f t="array" ref="B12">VLOOKUP("*Московская*",[1]итого!$3:$100,COLUMN([1]итого!B:B),0)</f>
        <v>1630482</v>
      </c>
      <c r="C12" s="6">
        <f t="array" ref="C12">VLOOKUP("*Московская*",[1]итого!$3:$100,COLUMN([1]итого!C:C),0)</f>
        <v>1633439</v>
      </c>
      <c r="D12" s="6">
        <f t="array" ref="D12">VLOOKUP("*Московская*",[1]итого!$3:$100,COLUMN([1]итого!D:D),0)</f>
        <v>1649912</v>
      </c>
      <c r="E12" s="6">
        <f t="array" ref="E12">VLOOKUP("*Московская*",[1]итого!$3:$100,COLUMN([1]итого!E:E),0)</f>
        <v>1651424</v>
      </c>
      <c r="F12" s="6">
        <f t="array" ref="F12">VLOOKUP("*Московская*",[1]итого!$3:$100,COLUMN([1]итого!F:F),0)</f>
        <v>1652265</v>
      </c>
      <c r="G12" s="6">
        <f t="array" ref="G12">VLOOKUP("*Московская*",[1]итого!$3:$100,COLUMN([1]итого!G:G),0)</f>
        <v>1665198</v>
      </c>
      <c r="H12" s="6">
        <f t="array" ref="H12">VLOOKUP("*Московская*",[1]итого!$3:$100,COLUMN([1]итого!H:H),0)</f>
        <v>1721083</v>
      </c>
      <c r="I12" s="6">
        <f t="array" ref="I12">VLOOKUP("*Московская*",[1]итого!$3:$100,COLUMN([1]итого!I:I),0)</f>
        <v>1694520</v>
      </c>
      <c r="J12" s="6">
        <f t="array" ref="J12">VLOOKUP("*Московская*",[1]итого!$3:$100,COLUMN([1]итого!J:J),0)</f>
        <v>1715962</v>
      </c>
      <c r="K12" s="6">
        <f t="array" ref="K12">VLOOKUP("*Московская*",[1]итого!$3:$100,COLUMN([1]итого!K:K),0)</f>
        <v>1761078</v>
      </c>
      <c r="L12" s="6">
        <f t="array" ref="L12">VLOOKUP("*Московская*",[1]итого!$3:$100,COLUMN([1]итого!L:L),0)</f>
        <v>1759741</v>
      </c>
      <c r="M12" s="6">
        <f t="array" ref="M12">VLOOKUP("*Московская*",[1]итого!$3:$100,COLUMN([1]итого!M:M),0)</f>
        <v>1742491</v>
      </c>
      <c r="N12" s="6">
        <f t="array" ref="N12">VLOOKUP("*Московская*",[1]итого!$3:$100,COLUMN([1]итого!N:N),0)</f>
        <v>1772679</v>
      </c>
      <c r="O12" s="6">
        <f t="array" ref="O12">VLOOKUP("*Московская*",[1]итого!$3:$100,COLUMN([1]итого!O:O),0)</f>
        <v>1785570</v>
      </c>
      <c r="P12" s="6">
        <f t="array" ref="P12">VLOOKUP("*Московская*",[1]итого!$3:$100,COLUMN([1]итого!P:P),0)</f>
        <v>1783161</v>
      </c>
      <c r="Q12" s="6">
        <f t="array" ref="Q12">VLOOKUP("*Московская*",[1]итого!$3:$100,COLUMN([1]итого!Q:Q),0)</f>
        <v>1796717</v>
      </c>
      <c r="R12" s="6">
        <f t="array" ref="R12">VLOOKUP("*Московская*",[1]итого!$3:$100,COLUMN([1]итого!R:R),0)</f>
        <v>1787310</v>
      </c>
      <c r="S12" s="6">
        <f t="array" ref="S12">VLOOKUP("*Московская*",[1]итого!$3:$100,COLUMN([1]итого!S:S),0)</f>
        <v>1772945</v>
      </c>
      <c r="T12" s="6">
        <f t="array" ref="T12">VLOOKUP("*Московская*",[1]итого!$3:$100,COLUMN([1]итого!T:T),0)</f>
        <v>1847072</v>
      </c>
      <c r="U12" s="6">
        <f t="array" ref="U12">VLOOKUP("*Московская*",[1]итого!$3:$100,COLUMN([1]итого!U:U),0)</f>
        <v>1786453</v>
      </c>
      <c r="V12" s="6">
        <f t="array" ref="V12">VLOOKUP("*Московская*",[1]итого!$3:$100,COLUMN([1]итого!V:V),0)</f>
        <v>1784558</v>
      </c>
      <c r="W12" s="6">
        <f t="array" ref="W12">VLOOKUP("*Московская*",[1]итого!$3:$100,COLUMN([1]итого!W:W),0)</f>
        <v>1801716</v>
      </c>
      <c r="X12" s="6">
        <f t="array" ref="X12">VLOOKUP("*Московская*",[1]итого!$3:$100,COLUMN([1]итого!X:X),0)</f>
        <v>1844343</v>
      </c>
      <c r="Y12" s="6">
        <f t="array" ref="Y12">VLOOKUP("*Московская*",[1]итого!$3:$100,COLUMN([1]итого!Y:Y),0)</f>
        <v>1801114</v>
      </c>
      <c r="Z12" s="6">
        <f t="array" ref="Z12">VLOOKUP("*Московская*",[1]итого!$3:$100,COLUMN([1]итого!Z:Z),0)</f>
        <v>1797997</v>
      </c>
      <c r="AA12" s="6">
        <f t="array" ref="AA12">VLOOKUP("*Московская*",[1]итого!$3:$100,COLUMN([1]итого!AA:AA),0)</f>
        <v>1807403</v>
      </c>
      <c r="AB12" s="6">
        <f t="array" ref="AB12">VLOOKUP("*Московская*",[1]итого!$3:$100,COLUMN([1]итого!AB:AB),0)</f>
        <v>1817631</v>
      </c>
      <c r="AC12" s="6">
        <f t="array" ref="AC12">VLOOKUP("*Московская*",[1]итого!$3:$100,COLUMN([1]итого!AC:AC),0)</f>
        <v>1826116</v>
      </c>
      <c r="AD12" s="6">
        <f t="array" ref="AD12">VLOOKUP("*Московская*",[1]итого!$3:$100,COLUMN([1]итого!AD:AD),0)</f>
        <v>1827548</v>
      </c>
      <c r="AE12" s="6">
        <f t="array" ref="AE12">VLOOKUP("*Московская*",[1]итого!$3:$100,COLUMN([1]итого!AE:AE),0)</f>
        <v>1850619</v>
      </c>
      <c r="AF12" s="6">
        <f t="array" ref="AF12">VLOOKUP("*Московская*",[1]итого!$3:$100,COLUMN([1]итого!AF:AF),0)</f>
        <v>1948156</v>
      </c>
      <c r="AG12" s="6">
        <f t="array" ref="AG12">VLOOKUP("*Московская*",[1]итого!$3:$100,COLUMN([1]итого!AG:AG),0)</f>
        <v>1904910</v>
      </c>
      <c r="AH12" s="6">
        <f t="array" ref="AH12">VLOOKUP("*Московская*",[1]итого!$3:$100,COLUMN([1]итого!AH:AH),0)</f>
        <v>1871750</v>
      </c>
      <c r="AI12" s="6">
        <f t="array" ref="AI12">VLOOKUP("*Московская*",[1]итого!$3:$100,COLUMN([1]итого!AI:AI),0)</f>
        <v>1882435</v>
      </c>
      <c r="AJ12" s="6">
        <f t="array" ref="AJ12">VLOOKUP("*Московская*",[1]итого!$3:$100,COLUMN([1]итого!AJ:AJ),0)</f>
        <v>1930950</v>
      </c>
      <c r="AK12" s="6">
        <f t="array" ref="AK12">VLOOKUP("*Московская*",[1]итого!$3:$100,COLUMN([1]итого!AK:AK),0)</f>
        <v>1910675</v>
      </c>
      <c r="AL12" s="6">
        <f t="array" ref="AL12">VLOOKUP("*Московская*",[1]итого!$3:$100,COLUMN([1]итого!AL:AL),0)</f>
        <v>1901120</v>
      </c>
      <c r="AM12" s="6">
        <f t="array" ref="AM12">VLOOKUP("*Московская*",[1]итого!$3:$100,COLUMN([1]итого!AM:AM),0)</f>
        <v>1924338</v>
      </c>
      <c r="AN12" s="6">
        <f t="array" ref="AN12">VLOOKUP("*Московская*",[1]итого!$3:$100,COLUMN([1]итого!AN:AN),0)</f>
        <v>1925315</v>
      </c>
      <c r="AO12" s="6">
        <f t="array" ref="AO12">VLOOKUP("*Московская*",[1]итого!$3:$100,COLUMN([1]итого!AO:AO),0)</f>
        <v>1896682</v>
      </c>
      <c r="AP12" s="6">
        <f t="array" ref="AP12">VLOOKUP("*Московская*",[1]итого!$3:$100,COLUMN([1]итого!AP:AP),0)</f>
        <v>1894043</v>
      </c>
      <c r="AQ12" s="6">
        <f t="array" ref="AQ12">VLOOKUP("*Московская*",[1]итого!$3:$100,COLUMN([1]итого!AQ:AQ),0)</f>
        <v>1914735</v>
      </c>
      <c r="AR12" s="6">
        <f t="array" ref="AR12">VLOOKUP("*Московская*",[1]итого!$3:$100,COLUMN([1]итого!AR:AR),0)</f>
        <v>2077819</v>
      </c>
      <c r="AS12" s="6">
        <f t="array" ref="AS12">VLOOKUP("*Московская*",[1]итого!$3:$100,COLUMN([1]итого!AS:AS),0)</f>
        <v>1994231</v>
      </c>
      <c r="AT12" s="6">
        <f t="array" ref="AT12">VLOOKUP("*Московская*",[1]итого!$3:$100,COLUMN([1]итого!AT:AT),0)</f>
        <v>2060710</v>
      </c>
      <c r="AU12" s="6">
        <f t="array" ref="AU12">VLOOKUP("*Московская*",[1]итого!$3:$100,COLUMN([1]итого!AU:AU),0)</f>
        <v>2077013</v>
      </c>
      <c r="AV12" s="6">
        <f t="array" ref="AV12">VLOOKUP("*Московская*",[1]итого!$3:$100,COLUMN([1]итого!AV:AV),0)</f>
        <v>2117156</v>
      </c>
      <c r="AW12" s="6">
        <f t="array" ref="AW12">VLOOKUP("*Московская*",[1]итого!$3:$100,COLUMN([1]итого!AW:AW),0)</f>
        <v>2147063</v>
      </c>
      <c r="AX12" s="6">
        <f t="array" ref="AX12">VLOOKUP("*Московская*",[1]итого!$3:$100,COLUMN([1]итого!AX:AX),0)</f>
        <v>2188311</v>
      </c>
      <c r="AY12" s="6">
        <f t="array" ref="AY12">VLOOKUP("*Московская*",[1]итого!$3:$100,COLUMN([1]итого!AY:AY),0)</f>
        <v>2216922</v>
      </c>
      <c r="AZ12" s="6">
        <f t="array" ref="AZ12">VLOOKUP("*Московская*",[1]итого!$3:$100,COLUMN([1]итого!AZ:AZ),0)</f>
        <v>2244802</v>
      </c>
      <c r="BA12" s="6">
        <f t="array" ref="BA12">VLOOKUP("*Московская*",[1]итого!$3:$100,COLUMN([1]итого!BA:BA),0)</f>
        <v>2269610</v>
      </c>
      <c r="BB12" s="6">
        <f t="array" ref="BB12">VLOOKUP("*Московская*",[1]итого!$3:$100,COLUMN([1]итого!BB:BB),0)</f>
        <v>2299975</v>
      </c>
      <c r="BC12" s="6">
        <f t="array" ref="BC12">VLOOKUP("*Московская*",[1]итого!$3:$100,COLUMN([1]итого!BC:BC),0)</f>
        <v>2338037</v>
      </c>
      <c r="BD12" s="6">
        <f t="array" ref="BD12">VLOOKUP("*Московская*",[1]итого!$3:$100,COLUMN([1]итого!BD:BD),0)</f>
        <v>2508054</v>
      </c>
      <c r="BE12" s="6">
        <f t="array" ref="BE12">VLOOKUP("*Московская*",[1]итого!$3:$100,COLUMN([1]итого!BE:BE),0)</f>
        <v>2467939</v>
      </c>
      <c r="BF12" s="6">
        <f t="array" ref="BF12">VLOOKUP("*Московская*",[1]итого!$3:$100,COLUMN([1]итого!BF:BF),0)</f>
        <v>2531884</v>
      </c>
      <c r="BG12" s="6">
        <f t="array" ref="BG12">VLOOKUP("*Московская*",[1]итого!$3:$100,COLUMN([1]итого!BG:BG),0)</f>
        <v>2595180</v>
      </c>
      <c r="BH12" s="6">
        <f t="array" ref="BH12">VLOOKUP("*Московская*",[1]итого!$3:$100,COLUMN([1]итого!BH:BH),0)</f>
        <v>2644284</v>
      </c>
      <c r="BI12" s="6">
        <f t="array" ref="BI12">VLOOKUP("*Московская*",[1]итого!$3:$100,COLUMN([1]итого!BI:BI),0)</f>
        <v>2697555</v>
      </c>
      <c r="BJ12" s="6">
        <f t="array" ref="BJ12">VLOOKUP("*Московская*",[1]итого!$3:$100,COLUMN([1]итого!BJ:BJ),0)</f>
        <v>2754643</v>
      </c>
      <c r="BK12" s="6">
        <f t="array" ref="BK12">VLOOKUP("*Московская*",[1]итого!$3:$100,COLUMN([1]итого!BK:BK),0)</f>
        <v>2779230</v>
      </c>
      <c r="BL12" s="6">
        <f t="array" ref="BL12">VLOOKUP("*Московская*",[1]итого!$3:$100,COLUMN([1]итого!BL:BL),0)</f>
        <v>2827316</v>
      </c>
      <c r="BM12" s="6">
        <f t="array" ref="BM12">VLOOKUP("*Московская*",[1]итого!$3:$100,COLUMN([1]итого!BM:BM),0)</f>
        <v>2856349</v>
      </c>
      <c r="BN12" s="6">
        <f t="array" ref="BN12">VLOOKUP("*Московская*",[1]итого!$3:$100,COLUMN([1]итого!BN:BN),0)</f>
        <v>2908451</v>
      </c>
      <c r="BO12" s="6">
        <f t="array" ref="BO12">VLOOKUP("*Московская*",[1]итого!$3:$100,COLUMN([1]итого!BO:BO),0)</f>
        <v>2927151</v>
      </c>
      <c r="BP12" s="6">
        <f t="array" ref="BP12">VLOOKUP("*Московская*",[1]итого!$3:$100,COLUMN([1]итого!BP:BP),0)</f>
        <v>3172870</v>
      </c>
      <c r="BQ12" s="6">
        <f t="array" ref="BQ12">VLOOKUP("*Московская*",[1]итого!$3:$100,COLUMN([1]итого!BQ:BQ),0)</f>
        <v>3051970</v>
      </c>
      <c r="BR12" s="6">
        <f t="array" ref="BR12">VLOOKUP("*Московская*",[1]итого!$3:$100,COLUMN([1]итого!BR:BR),0)</f>
        <v>3138132</v>
      </c>
      <c r="BS12" s="6">
        <f t="array" ref="BS12">VLOOKUP("*Московская*",[1]итого!$3:$100,COLUMN([1]итого!BS:BS),0)</f>
        <v>3203584</v>
      </c>
      <c r="BT12" s="6">
        <f t="array" ref="BT12">VLOOKUP("*Московская*",[1]итого!$3:$100,COLUMN([1]итого!BT:BT),0)</f>
        <v>3392400</v>
      </c>
      <c r="BU12" s="6">
        <f t="array" ref="BU12">VLOOKUP("*Московская*",[1]итого!$3:$100,COLUMN([1]итого!BU:BU),0)</f>
        <v>3362787</v>
      </c>
      <c r="BV12" s="6">
        <f t="array" ref="BV12">VLOOKUP("*Московская*",[1]итого!$3:$100,COLUMN([1]итого!BV:BV),0)</f>
        <v>3403135</v>
      </c>
      <c r="BW12" s="6">
        <f t="array" ref="BW12">VLOOKUP("*Московская*",[1]итого!$3:$100,COLUMN([1]итого!BW:BW),0)</f>
        <v>3443314</v>
      </c>
      <c r="BX12" s="6">
        <f t="array" ref="BX12">VLOOKUP("*Московская*",[1]итого!$3:$100,COLUMN([1]итого!BX:BX),0)</f>
        <v>3437521</v>
      </c>
      <c r="BY12" s="6">
        <f t="array" ref="BY12">VLOOKUP("*Московская*",[1]итого!$3:$100,COLUMN([1]итого!BY:BY),0)</f>
        <v>3461419</v>
      </c>
      <c r="BZ12" s="6">
        <f t="array" ref="BZ12">VLOOKUP("*Московская*",[1]итого!$3:$100,COLUMN([1]итого!BZ:BZ),0)</f>
        <v>3493755</v>
      </c>
      <c r="CA12" s="6">
        <f t="array" ref="CA12">VLOOKUP("*Московская*",[1]итого!$3:$100,COLUMN([1]итого!CA:CA),0)</f>
        <v>3501983</v>
      </c>
      <c r="CB12" s="6">
        <f t="array" ref="CB12">VLOOKUP("*Московская*",[1]итого!$3:$100,COLUMN([1]итого!CB:CB),0)</f>
        <v>3796834</v>
      </c>
    </row>
    <row r="13" spans="1:80" x14ac:dyDescent="0.25">
      <c r="A13" s="5" t="s">
        <v>11</v>
      </c>
      <c r="B13" s="6">
        <f t="array" ref="B13">VLOOKUP("*Орловская*",[1]итого!$3:$100,COLUMN([1]итого!B:B),0)</f>
        <v>89391</v>
      </c>
      <c r="C13" s="6">
        <f t="array" ref="C13">VLOOKUP("*Орловская*",[1]итого!$3:$100,COLUMN([1]итого!C:C),0)</f>
        <v>89273</v>
      </c>
      <c r="D13" s="6">
        <f t="array" ref="D13">VLOOKUP("*Орловская*",[1]итого!$3:$100,COLUMN([1]итого!D:D),0)</f>
        <v>89878</v>
      </c>
      <c r="E13" s="6">
        <f t="array" ref="E13">VLOOKUP("*Орловская*",[1]итого!$3:$100,COLUMN([1]итого!E:E),0)</f>
        <v>90114</v>
      </c>
      <c r="F13" s="6">
        <f t="array" ref="F13">VLOOKUP("*Орловская*",[1]итого!$3:$100,COLUMN([1]итого!F:F),0)</f>
        <v>90178</v>
      </c>
      <c r="G13" s="6">
        <f t="array" ref="G13">VLOOKUP("*Орловская*",[1]итого!$3:$100,COLUMN([1]итого!G:G),0)</f>
        <v>90768</v>
      </c>
      <c r="H13" s="6">
        <f t="array" ref="H13">VLOOKUP("*Орловская*",[1]итого!$3:$100,COLUMN([1]итого!H:H),0)</f>
        <v>93432</v>
      </c>
      <c r="I13" s="6">
        <f t="array" ref="I13">VLOOKUP("*Орловская*",[1]итого!$3:$100,COLUMN([1]итого!I:I),0)</f>
        <v>91992</v>
      </c>
      <c r="J13" s="6">
        <f t="array" ref="J13">VLOOKUP("*Орловская*",[1]итого!$3:$100,COLUMN([1]итого!J:J),0)</f>
        <v>92775</v>
      </c>
      <c r="K13" s="6">
        <f t="array" ref="K13">VLOOKUP("*Орловская*",[1]итого!$3:$100,COLUMN([1]итого!K:K),0)</f>
        <v>93248</v>
      </c>
      <c r="L13" s="6">
        <f t="array" ref="L13">VLOOKUP("*Орловская*",[1]итого!$3:$100,COLUMN([1]итого!L:L),0)</f>
        <v>94183</v>
      </c>
      <c r="M13" s="6">
        <f t="array" ref="M13">VLOOKUP("*Орловская*",[1]итого!$3:$100,COLUMN([1]итого!M:M),0)</f>
        <v>92420</v>
      </c>
      <c r="N13" s="6">
        <f t="array" ref="N13">VLOOKUP("*Орловская*",[1]итого!$3:$100,COLUMN([1]итого!N:N),0)</f>
        <v>94328</v>
      </c>
      <c r="O13" s="6">
        <f t="array" ref="O13">VLOOKUP("*Орловская*",[1]итого!$3:$100,COLUMN([1]итого!O:O),0)</f>
        <v>94339</v>
      </c>
      <c r="P13" s="6">
        <f t="array" ref="P13">VLOOKUP("*Орловская*",[1]итого!$3:$100,COLUMN([1]итого!P:P),0)</f>
        <v>94002</v>
      </c>
      <c r="Q13" s="6">
        <f t="array" ref="Q13">VLOOKUP("*Орловская*",[1]итого!$3:$100,COLUMN([1]итого!Q:Q),0)</f>
        <v>94379</v>
      </c>
      <c r="R13" s="6">
        <f t="array" ref="R13">VLOOKUP("*Орловская*",[1]итого!$3:$100,COLUMN([1]итого!R:R),0)</f>
        <v>93136</v>
      </c>
      <c r="S13" s="6">
        <f t="array" ref="S13">VLOOKUP("*Орловская*",[1]итого!$3:$100,COLUMN([1]итого!S:S),0)</f>
        <v>92728</v>
      </c>
      <c r="T13" s="6">
        <f t="array" ref="T13">VLOOKUP("*Орловская*",[1]итого!$3:$100,COLUMN([1]итого!T:T),0)</f>
        <v>95222</v>
      </c>
      <c r="U13" s="6">
        <f t="array" ref="U13">VLOOKUP("*Орловская*",[1]итого!$3:$100,COLUMN([1]итого!U:U),0)</f>
        <v>92795</v>
      </c>
      <c r="V13" s="6">
        <f t="array" ref="V13">VLOOKUP("*Орловская*",[1]итого!$3:$100,COLUMN([1]итого!V:V),0)</f>
        <v>93068</v>
      </c>
      <c r="W13" s="6">
        <f t="array" ref="W13">VLOOKUP("*Орловская*",[1]итого!$3:$100,COLUMN([1]итого!W:W),0)</f>
        <v>93770</v>
      </c>
      <c r="X13" s="6">
        <f t="array" ref="X13">VLOOKUP("*Орловская*",[1]итого!$3:$100,COLUMN([1]итого!X:X),0)</f>
        <v>96579</v>
      </c>
      <c r="Y13" s="6">
        <f t="array" ref="Y13">VLOOKUP("*Орловская*",[1]итого!$3:$100,COLUMN([1]итого!Y:Y),0)</f>
        <v>94242</v>
      </c>
      <c r="Z13" s="6">
        <f t="array" ref="Z13">VLOOKUP("*Орловская*",[1]итого!$3:$100,COLUMN([1]итого!Z:Z),0)</f>
        <v>94367</v>
      </c>
      <c r="AA13" s="6">
        <f t="array" ref="AA13">VLOOKUP("*Орловская*",[1]итого!$3:$100,COLUMN([1]итого!AA:AA),0)</f>
        <v>94364</v>
      </c>
      <c r="AB13" s="6">
        <f t="array" ref="AB13">VLOOKUP("*Орловская*",[1]итого!$3:$100,COLUMN([1]итого!AB:AB),0)</f>
        <v>95430</v>
      </c>
      <c r="AC13" s="6">
        <f t="array" ref="AC13">VLOOKUP("*Орловская*",[1]итого!$3:$100,COLUMN([1]итого!AC:AC),0)</f>
        <v>96812</v>
      </c>
      <c r="AD13" s="6">
        <f t="array" ref="AD13">VLOOKUP("*Орловская*",[1]итого!$3:$100,COLUMN([1]итого!AD:AD),0)</f>
        <v>97378</v>
      </c>
      <c r="AE13" s="6">
        <f t="array" ref="AE13">VLOOKUP("*Орловская*",[1]итого!$3:$100,COLUMN([1]итого!AE:AE),0)</f>
        <v>97829</v>
      </c>
      <c r="AF13" s="6">
        <f t="array" ref="AF13">VLOOKUP("*Орловская*",[1]итого!$3:$100,COLUMN([1]итого!AF:AF),0)</f>
        <v>102362</v>
      </c>
      <c r="AG13" s="6">
        <f t="array" ref="AG13">VLOOKUP("*Орловская*",[1]итого!$3:$100,COLUMN([1]итого!AG:AG),0)</f>
        <v>100314</v>
      </c>
      <c r="AH13" s="6">
        <f t="array" ref="AH13">VLOOKUP("*Орловская*",[1]итого!$3:$100,COLUMN([1]итого!AH:AH),0)</f>
        <v>98598</v>
      </c>
      <c r="AI13" s="6">
        <f t="array" ref="AI13">VLOOKUP("*Орловская*",[1]итого!$3:$100,COLUMN([1]итого!AI:AI),0)</f>
        <v>98316</v>
      </c>
      <c r="AJ13" s="6">
        <f t="array" ref="AJ13">VLOOKUP("*Орловская*",[1]итого!$3:$100,COLUMN([1]итого!AJ:AJ),0)</f>
        <v>101310</v>
      </c>
      <c r="AK13" s="6">
        <f t="array" ref="AK13">VLOOKUP("*Орловская*",[1]итого!$3:$100,COLUMN([1]итого!AK:AK),0)</f>
        <v>100984</v>
      </c>
      <c r="AL13" s="6">
        <f t="array" ref="AL13">VLOOKUP("*Орловская*",[1]итого!$3:$100,COLUMN([1]итого!AL:AL),0)</f>
        <v>102258</v>
      </c>
      <c r="AM13" s="6">
        <f t="array" ref="AM13">VLOOKUP("*Орловская*",[1]итого!$3:$100,COLUMN([1]итого!AM:AM),0)</f>
        <v>103267</v>
      </c>
      <c r="AN13" s="6">
        <f t="array" ref="AN13">VLOOKUP("*Орловская*",[1]итого!$3:$100,COLUMN([1]итого!AN:AN),0)</f>
        <v>103710</v>
      </c>
      <c r="AO13" s="6">
        <f t="array" ref="AO13">VLOOKUP("*Орловская*",[1]итого!$3:$100,COLUMN([1]итого!AO:AO),0)</f>
        <v>103656</v>
      </c>
      <c r="AP13" s="6">
        <f t="array" ref="AP13">VLOOKUP("*Орловская*",[1]итого!$3:$100,COLUMN([1]итого!AP:AP),0)</f>
        <v>102974</v>
      </c>
      <c r="AQ13" s="6">
        <f t="array" ref="AQ13">VLOOKUP("*Орловская*",[1]итого!$3:$100,COLUMN([1]итого!AQ:AQ),0)</f>
        <v>103948</v>
      </c>
      <c r="AR13" s="6">
        <f t="array" ref="AR13">VLOOKUP("*Орловская*",[1]итого!$3:$100,COLUMN([1]итого!AR:AR),0)</f>
        <v>111686</v>
      </c>
      <c r="AS13" s="6">
        <f t="array" ref="AS13">VLOOKUP("*Орловская*",[1]итого!$3:$100,COLUMN([1]итого!AS:AS),0)</f>
        <v>108228</v>
      </c>
      <c r="AT13" s="6">
        <f t="array" ref="AT13">VLOOKUP("*Орловская*",[1]итого!$3:$100,COLUMN([1]итого!AT:AT),0)</f>
        <v>110596</v>
      </c>
      <c r="AU13" s="6">
        <f t="array" ref="AU13">VLOOKUP("*Орловская*",[1]итого!$3:$100,COLUMN([1]итого!AU:AU),0)</f>
        <v>112026</v>
      </c>
      <c r="AV13" s="6">
        <f t="array" ref="AV13">VLOOKUP("*Орловская*",[1]итого!$3:$100,COLUMN([1]итого!AV:AV),0)</f>
        <v>113846</v>
      </c>
      <c r="AW13" s="6">
        <f t="array" ref="AW13">VLOOKUP("*Орловская*",[1]итого!$3:$100,COLUMN([1]итого!AW:AW),0)</f>
        <v>114322</v>
      </c>
      <c r="AX13" s="6">
        <f t="array" ref="AX13">VLOOKUP("*Орловская*",[1]итого!$3:$100,COLUMN([1]итого!AX:AX),0)</f>
        <v>117327</v>
      </c>
      <c r="AY13" s="6">
        <f t="array" ref="AY13">VLOOKUP("*Орловская*",[1]итого!$3:$100,COLUMN([1]итого!AY:AY),0)</f>
        <v>118356</v>
      </c>
      <c r="AZ13" s="6">
        <f t="array" ref="AZ13">VLOOKUP("*Орловская*",[1]итого!$3:$100,COLUMN([1]итого!AZ:AZ),0)</f>
        <v>119590</v>
      </c>
      <c r="BA13" s="6">
        <f t="array" ref="BA13">VLOOKUP("*Орловская*",[1]итого!$3:$100,COLUMN([1]итого!BA:BA),0)</f>
        <v>121204</v>
      </c>
      <c r="BB13" s="6">
        <f t="array" ref="BB13">VLOOKUP("*Орловская*",[1]итого!$3:$100,COLUMN([1]итого!BB:BB),0)</f>
        <v>123686</v>
      </c>
      <c r="BC13" s="6">
        <f t="array" ref="BC13">VLOOKUP("*Орловская*",[1]итого!$3:$100,COLUMN([1]итого!BC:BC),0)</f>
        <v>125613</v>
      </c>
      <c r="BD13" s="6">
        <f t="array" ref="BD13">VLOOKUP("*Орловская*",[1]итого!$3:$100,COLUMN([1]итого!BD:BD),0)</f>
        <v>134328</v>
      </c>
      <c r="BE13" s="6">
        <f t="array" ref="BE13">VLOOKUP("*Орловская*",[1]итого!$3:$100,COLUMN([1]итого!BE:BE),0)</f>
        <v>133420</v>
      </c>
      <c r="BF13" s="6">
        <f t="array" ref="BF13">VLOOKUP("*Орловская*",[1]итого!$3:$100,COLUMN([1]итого!BF:BF),0)</f>
        <v>136409</v>
      </c>
      <c r="BG13" s="6">
        <f t="array" ref="BG13">VLOOKUP("*Орловская*",[1]итого!$3:$100,COLUMN([1]итого!BG:BG),0)</f>
        <v>138925</v>
      </c>
      <c r="BH13" s="6">
        <f t="array" ref="BH13">VLOOKUP("*Орловская*",[1]итого!$3:$100,COLUMN([1]итого!BH:BH),0)</f>
        <v>140909</v>
      </c>
      <c r="BI13" s="6">
        <f t="array" ref="BI13">VLOOKUP("*Орловская*",[1]итого!$3:$100,COLUMN([1]итого!BI:BI),0)</f>
        <v>145230</v>
      </c>
      <c r="BJ13" s="6">
        <f t="array" ref="BJ13">VLOOKUP("*Орловская*",[1]итого!$3:$100,COLUMN([1]итого!BJ:BJ),0)</f>
        <v>147659</v>
      </c>
      <c r="BK13" s="6">
        <f t="array" ref="BK13">VLOOKUP("*Орловская*",[1]итого!$3:$100,COLUMN([1]итого!BK:BK),0)</f>
        <v>148049</v>
      </c>
      <c r="BL13" s="6">
        <f t="array" ref="BL13">VLOOKUP("*Орловская*",[1]итого!$3:$100,COLUMN([1]итого!BL:BL),0)</f>
        <v>150310</v>
      </c>
      <c r="BM13" s="6">
        <f t="array" ref="BM13">VLOOKUP("*Орловская*",[1]итого!$3:$100,COLUMN([1]итого!BM:BM),0)</f>
        <v>152271</v>
      </c>
      <c r="BN13" s="6">
        <f t="array" ref="BN13">VLOOKUP("*Орловская*",[1]итого!$3:$100,COLUMN([1]итого!BN:BN),0)</f>
        <v>154818</v>
      </c>
      <c r="BO13" s="6">
        <f t="array" ref="BO13">VLOOKUP("*Орловская*",[1]итого!$3:$100,COLUMN([1]итого!BO:BO),0)</f>
        <v>154797</v>
      </c>
      <c r="BP13" s="6">
        <f t="array" ref="BP13">VLOOKUP("*Орловская*",[1]итого!$3:$100,COLUMN([1]итого!BP:BP),0)</f>
        <v>166572</v>
      </c>
      <c r="BQ13" s="6">
        <f t="array" ref="BQ13">VLOOKUP("*Орловская*",[1]итого!$3:$100,COLUMN([1]итого!BQ:BQ),0)</f>
        <v>158851</v>
      </c>
      <c r="BR13" s="6">
        <f t="array" ref="BR13">VLOOKUP("*Орловская*",[1]итого!$3:$100,COLUMN([1]итого!BR:BR),0)</f>
        <v>163480</v>
      </c>
      <c r="BS13" s="6">
        <f t="array" ref="BS13">VLOOKUP("*Орловская*",[1]итого!$3:$100,COLUMN([1]итого!BS:BS),0)</f>
        <v>166269</v>
      </c>
      <c r="BT13" s="6">
        <f t="array" ref="BT13">VLOOKUP("*Орловская*",[1]итого!$3:$100,COLUMN([1]итого!BT:BT),0)</f>
        <v>169449</v>
      </c>
      <c r="BU13" s="6">
        <f t="array" ref="BU13">VLOOKUP("*Орловская*",[1]итого!$3:$100,COLUMN([1]итого!BU:BU),0)</f>
        <v>168640</v>
      </c>
      <c r="BV13" s="6">
        <f t="array" ref="BV13">VLOOKUP("*Орловская*",[1]итого!$3:$100,COLUMN([1]итого!BV:BV),0)</f>
        <v>171370</v>
      </c>
      <c r="BW13" s="6">
        <f t="array" ref="BW13">VLOOKUP("*Орловская*",[1]итого!$3:$100,COLUMN([1]итого!BW:BW),0)</f>
        <v>173378</v>
      </c>
      <c r="BX13" s="6">
        <f t="array" ref="BX13">VLOOKUP("*Орловская*",[1]итого!$3:$100,COLUMN([1]итого!BX:BX),0)</f>
        <v>173841</v>
      </c>
      <c r="BY13" s="6">
        <f t="array" ref="BY13">VLOOKUP("*Орловская*",[1]итого!$3:$100,COLUMN([1]итого!BY:BY),0)</f>
        <v>174808</v>
      </c>
      <c r="BZ13" s="6">
        <f t="array" ref="BZ13">VLOOKUP("*Орловская*",[1]итого!$3:$100,COLUMN([1]итого!BZ:BZ),0)</f>
        <v>176620</v>
      </c>
      <c r="CA13" s="6">
        <f t="array" ref="CA13">VLOOKUP("*Орловская*",[1]итого!$3:$100,COLUMN([1]итого!CA:CA),0)</f>
        <v>176560</v>
      </c>
      <c r="CB13" s="6">
        <f t="array" ref="CB13">VLOOKUP("*Орловская*",[1]итого!$3:$100,COLUMN([1]итого!CB:CB),0)</f>
        <v>186345</v>
      </c>
    </row>
    <row r="14" spans="1:80" x14ac:dyDescent="0.25">
      <c r="A14" s="5" t="s">
        <v>12</v>
      </c>
      <c r="B14" s="6">
        <f t="array" ref="B14">VLOOKUP("*Рязанская*",[1]итого!$3:$100,COLUMN([1]итого!B:B),0)</f>
        <v>155509</v>
      </c>
      <c r="C14" s="6">
        <f t="array" ref="C14">VLOOKUP("*Рязанская*",[1]итого!$3:$100,COLUMN([1]итого!C:C),0)</f>
        <v>155659</v>
      </c>
      <c r="D14" s="6">
        <f t="array" ref="D14">VLOOKUP("*Рязанская*",[1]итого!$3:$100,COLUMN([1]итого!D:D),0)</f>
        <v>157050</v>
      </c>
      <c r="E14" s="6">
        <f t="array" ref="E14">VLOOKUP("*Рязанская*",[1]итого!$3:$100,COLUMN([1]итого!E:E),0)</f>
        <v>156616</v>
      </c>
      <c r="F14" s="6">
        <f t="array" ref="F14">VLOOKUP("*Рязанская*",[1]итого!$3:$100,COLUMN([1]итого!F:F),0)</f>
        <v>156353</v>
      </c>
      <c r="G14" s="6">
        <f t="array" ref="G14">VLOOKUP("*Рязанская*",[1]итого!$3:$100,COLUMN([1]итого!G:G),0)</f>
        <v>157518</v>
      </c>
      <c r="H14" s="6">
        <f t="array" ref="H14">VLOOKUP("*Рязанская*",[1]итого!$3:$100,COLUMN([1]итого!H:H),0)</f>
        <v>163249</v>
      </c>
      <c r="I14" s="6">
        <f t="array" ref="I14">VLOOKUP("*Рязанская*",[1]итого!$3:$100,COLUMN([1]итого!I:I),0)</f>
        <v>160161</v>
      </c>
      <c r="J14" s="6">
        <f t="array" ref="J14">VLOOKUP("*Рязанская*",[1]итого!$3:$100,COLUMN([1]итого!J:J),0)</f>
        <v>161607</v>
      </c>
      <c r="K14" s="6">
        <f t="array" ref="K14">VLOOKUP("*Рязанская*",[1]итого!$3:$100,COLUMN([1]итого!K:K),0)</f>
        <v>164078</v>
      </c>
      <c r="L14" s="6">
        <f t="array" ref="L14">VLOOKUP("*Рязанская*",[1]итого!$3:$100,COLUMN([1]итого!L:L),0)</f>
        <v>162886</v>
      </c>
      <c r="M14" s="6">
        <f t="array" ref="M14">VLOOKUP("*Рязанская*",[1]итого!$3:$100,COLUMN([1]итого!M:M),0)</f>
        <v>161097</v>
      </c>
      <c r="N14" s="6">
        <f t="array" ref="N14">VLOOKUP("*Рязанская*",[1]итого!$3:$100,COLUMN([1]итого!N:N),0)</f>
        <v>164197</v>
      </c>
      <c r="O14" s="6">
        <f t="array" ref="O14">VLOOKUP("*Рязанская*",[1]итого!$3:$100,COLUMN([1]итого!O:O),0)</f>
        <v>164743</v>
      </c>
      <c r="P14" s="6">
        <f t="array" ref="P14">VLOOKUP("*Рязанская*",[1]итого!$3:$100,COLUMN([1]итого!P:P),0)</f>
        <v>165148</v>
      </c>
      <c r="Q14" s="6">
        <f t="array" ref="Q14">VLOOKUP("*Рязанская*",[1]итого!$3:$100,COLUMN([1]итого!Q:Q),0)</f>
        <v>166388</v>
      </c>
      <c r="R14" s="6">
        <f t="array" ref="R14">VLOOKUP("*Рязанская*",[1]итого!$3:$100,COLUMN([1]итого!R:R),0)</f>
        <v>164532</v>
      </c>
      <c r="S14" s="6">
        <f t="array" ref="S14">VLOOKUP("*Рязанская*",[1]итого!$3:$100,COLUMN([1]итого!S:S),0)</f>
        <v>164440</v>
      </c>
      <c r="T14" s="6">
        <f t="array" ref="T14">VLOOKUP("*Рязанская*",[1]итого!$3:$100,COLUMN([1]итого!T:T),0)</f>
        <v>169720</v>
      </c>
      <c r="U14" s="6">
        <f t="array" ref="U14">VLOOKUP("*Рязанская*",[1]итого!$3:$100,COLUMN([1]итого!U:U),0)</f>
        <v>166731</v>
      </c>
      <c r="V14" s="6">
        <f t="array" ref="V14">VLOOKUP("*Рязанская*",[1]итого!$3:$100,COLUMN([1]итого!V:V),0)</f>
        <v>166950</v>
      </c>
      <c r="W14" s="6">
        <f t="array" ref="W14">VLOOKUP("*Рязанская*",[1]итого!$3:$100,COLUMN([1]итого!W:W),0)</f>
        <v>167964</v>
      </c>
      <c r="X14" s="6">
        <f t="array" ref="X14">VLOOKUP("*Рязанская*",[1]итого!$3:$100,COLUMN([1]итого!X:X),0)</f>
        <v>173108</v>
      </c>
      <c r="Y14" s="6">
        <f t="array" ref="Y14">VLOOKUP("*Рязанская*",[1]итого!$3:$100,COLUMN([1]итого!Y:Y),0)</f>
        <v>169453</v>
      </c>
      <c r="Z14" s="6">
        <f t="array" ref="Z14">VLOOKUP("*Рязанская*",[1]итого!$3:$100,COLUMN([1]итого!Z:Z),0)</f>
        <v>169835</v>
      </c>
      <c r="AA14" s="6">
        <f t="array" ref="AA14">VLOOKUP("*Рязанская*",[1]итого!$3:$100,COLUMN([1]итого!AA:AA),0)</f>
        <v>170586</v>
      </c>
      <c r="AB14" s="6">
        <f t="array" ref="AB14">VLOOKUP("*Рязанская*",[1]итого!$3:$100,COLUMN([1]итого!AB:AB),0)</f>
        <v>171812</v>
      </c>
      <c r="AC14" s="6">
        <f t="array" ref="AC14">VLOOKUP("*Рязанская*",[1]итого!$3:$100,COLUMN([1]итого!AC:AC),0)</f>
        <v>174362</v>
      </c>
      <c r="AD14" s="6">
        <f t="array" ref="AD14">VLOOKUP("*Рязанская*",[1]итого!$3:$100,COLUMN([1]итого!AD:AD),0)</f>
        <v>175202</v>
      </c>
      <c r="AE14" s="6">
        <f t="array" ref="AE14">VLOOKUP("*Рязанская*",[1]итого!$3:$100,COLUMN([1]итого!AE:AE),0)</f>
        <v>176227</v>
      </c>
      <c r="AF14" s="6">
        <f t="array" ref="AF14">VLOOKUP("*Рязанская*",[1]итого!$3:$100,COLUMN([1]итого!AF:AF),0)</f>
        <v>183748</v>
      </c>
      <c r="AG14" s="6">
        <f t="array" ref="AG14">VLOOKUP("*Рязанская*",[1]итого!$3:$100,COLUMN([1]итого!AG:AG),0)</f>
        <v>179115</v>
      </c>
      <c r="AH14" s="6">
        <f t="array" ref="AH14">VLOOKUP("*Рязанская*",[1]итого!$3:$100,COLUMN([1]итого!AH:AH),0)</f>
        <v>176297</v>
      </c>
      <c r="AI14" s="6">
        <f t="array" ref="AI14">VLOOKUP("*Рязанская*",[1]итого!$3:$100,COLUMN([1]итого!AI:AI),0)</f>
        <v>179764</v>
      </c>
      <c r="AJ14" s="6">
        <f t="array" ref="AJ14">VLOOKUP("*Рязанская*",[1]итого!$3:$100,COLUMN([1]итого!AJ:AJ),0)</f>
        <v>184347</v>
      </c>
      <c r="AK14" s="6">
        <f t="array" ref="AK14">VLOOKUP("*Рязанская*",[1]итого!$3:$100,COLUMN([1]итого!AK:AK),0)</f>
        <v>184614</v>
      </c>
      <c r="AL14" s="6">
        <f t="array" ref="AL14">VLOOKUP("*Рязанская*",[1]итого!$3:$100,COLUMN([1]итого!AL:AL),0)</f>
        <v>186449</v>
      </c>
      <c r="AM14" s="6">
        <f t="array" ref="AM14">VLOOKUP("*Рязанская*",[1]итого!$3:$100,COLUMN([1]итого!AM:AM),0)</f>
        <v>189830</v>
      </c>
      <c r="AN14" s="6">
        <f t="array" ref="AN14">VLOOKUP("*Рязанская*",[1]итого!$3:$100,COLUMN([1]итого!AN:AN),0)</f>
        <v>190990</v>
      </c>
      <c r="AO14" s="6">
        <f t="array" ref="AO14">VLOOKUP("*Рязанская*",[1]итого!$3:$100,COLUMN([1]итого!AO:AO),0)</f>
        <v>189553</v>
      </c>
      <c r="AP14" s="6">
        <f t="array" ref="AP14">VLOOKUP("*Рязанская*",[1]итого!$3:$100,COLUMN([1]итого!AP:AP),0)</f>
        <v>190293</v>
      </c>
      <c r="AQ14" s="6">
        <f t="array" ref="AQ14">VLOOKUP("*Рязанская*",[1]итого!$3:$100,COLUMN([1]итого!AQ:AQ),0)</f>
        <v>192386</v>
      </c>
      <c r="AR14" s="6">
        <f t="array" ref="AR14">VLOOKUP("*Рязанская*",[1]итого!$3:$100,COLUMN([1]итого!AR:AR),0)</f>
        <v>208001</v>
      </c>
      <c r="AS14" s="6">
        <f t="array" ref="AS14">VLOOKUP("*Рязанская*",[1]итого!$3:$100,COLUMN([1]итого!AS:AS),0)</f>
        <v>199883</v>
      </c>
      <c r="AT14" s="6">
        <f t="array" ref="AT14">VLOOKUP("*Рязанская*",[1]итого!$3:$100,COLUMN([1]итого!AT:AT),0)</f>
        <v>207132</v>
      </c>
      <c r="AU14" s="6">
        <f t="array" ref="AU14">VLOOKUP("*Рязанская*",[1]итого!$3:$100,COLUMN([1]итого!AU:AU),0)</f>
        <v>208081</v>
      </c>
      <c r="AV14" s="6">
        <f t="array" ref="AV14">VLOOKUP("*Рязанская*",[1]итого!$3:$100,COLUMN([1]итого!AV:AV),0)</f>
        <v>211299</v>
      </c>
      <c r="AW14" s="6">
        <f t="array" ref="AW14">VLOOKUP("*Рязанская*",[1]итого!$3:$100,COLUMN([1]итого!AW:AW),0)</f>
        <v>213983</v>
      </c>
      <c r="AX14" s="6">
        <f t="array" ref="AX14">VLOOKUP("*Рязанская*",[1]итого!$3:$100,COLUMN([1]итого!AX:AX),0)</f>
        <v>217786</v>
      </c>
      <c r="AY14" s="6">
        <f t="array" ref="AY14">VLOOKUP("*Рязанская*",[1]итого!$3:$100,COLUMN([1]итого!AY:AY),0)</f>
        <v>220377</v>
      </c>
      <c r="AZ14" s="6">
        <f t="array" ref="AZ14">VLOOKUP("*Рязанская*",[1]итого!$3:$100,COLUMN([1]итого!AZ:AZ),0)</f>
        <v>223700</v>
      </c>
      <c r="BA14" s="6">
        <f t="array" ref="BA14">VLOOKUP("*Рязанская*",[1]итого!$3:$100,COLUMN([1]итого!BA:BA),0)</f>
        <v>227245</v>
      </c>
      <c r="BB14" s="6">
        <f t="array" ref="BB14">VLOOKUP("*Рязанская*",[1]итого!$3:$100,COLUMN([1]итого!BB:BB),0)</f>
        <v>230022</v>
      </c>
      <c r="BC14" s="6">
        <f t="array" ref="BC14">VLOOKUP("*Рязанская*",[1]итого!$3:$100,COLUMN([1]итого!BC:BC),0)</f>
        <v>235816</v>
      </c>
      <c r="BD14" s="6">
        <f t="array" ref="BD14">VLOOKUP("*Рязанская*",[1]итого!$3:$100,COLUMN([1]итого!BD:BD),0)</f>
        <v>249590</v>
      </c>
      <c r="BE14" s="6">
        <f t="array" ref="BE14">VLOOKUP("*Рязанская*",[1]итого!$3:$100,COLUMN([1]итого!BE:BE),0)</f>
        <v>250455</v>
      </c>
      <c r="BF14" s="6">
        <f t="array" ref="BF14">VLOOKUP("*Рязанская*",[1]итого!$3:$100,COLUMN([1]итого!BF:BF),0)</f>
        <v>257386</v>
      </c>
      <c r="BG14" s="6">
        <f t="array" ref="BG14">VLOOKUP("*Рязанская*",[1]итого!$3:$100,COLUMN([1]итого!BG:BG),0)</f>
        <v>262508</v>
      </c>
      <c r="BH14" s="6">
        <f t="array" ref="BH14">VLOOKUP("*Рязанская*",[1]итого!$3:$100,COLUMN([1]итого!BH:BH),0)</f>
        <v>266749</v>
      </c>
      <c r="BI14" s="6">
        <f t="array" ref="BI14">VLOOKUP("*Рязанская*",[1]итого!$3:$100,COLUMN([1]итого!BI:BI),0)</f>
        <v>272588</v>
      </c>
      <c r="BJ14" s="6">
        <f t="array" ref="BJ14">VLOOKUP("*Рязанская*",[1]итого!$3:$100,COLUMN([1]итого!BJ:BJ),0)</f>
        <v>278346</v>
      </c>
      <c r="BK14" s="6">
        <f t="array" ref="BK14">VLOOKUP("*Рязанская*",[1]итого!$3:$100,COLUMN([1]итого!BK:BK),0)</f>
        <v>281612</v>
      </c>
      <c r="BL14" s="6">
        <f t="array" ref="BL14">VLOOKUP("*Рязанская*",[1]итого!$3:$100,COLUMN([1]итого!BL:BL),0)</f>
        <v>286752</v>
      </c>
      <c r="BM14" s="6">
        <f t="array" ref="BM14">VLOOKUP("*Рязанская*",[1]итого!$3:$100,COLUMN([1]итого!BM:BM),0)</f>
        <v>290303</v>
      </c>
      <c r="BN14" s="6">
        <f t="array" ref="BN14">VLOOKUP("*Рязанская*",[1]итого!$3:$100,COLUMN([1]итого!BN:BN),0)</f>
        <v>293562</v>
      </c>
      <c r="BO14" s="6">
        <f t="array" ref="BO14">VLOOKUP("*Рязанская*",[1]итого!$3:$100,COLUMN([1]итого!BO:BO),0)</f>
        <v>296074</v>
      </c>
      <c r="BP14" s="6">
        <f t="array" ref="BP14">VLOOKUP("*Рязанская*",[1]итого!$3:$100,COLUMN([1]итого!BP:BP),0)</f>
        <v>313784</v>
      </c>
      <c r="BQ14" s="6">
        <f t="array" ref="BQ14">VLOOKUP("*Рязанская*",[1]итого!$3:$100,COLUMN([1]итого!BQ:BQ),0)</f>
        <v>307726</v>
      </c>
      <c r="BR14" s="6">
        <f t="array" ref="BR14">VLOOKUP("*Рязанская*",[1]итого!$3:$100,COLUMN([1]итого!BR:BR),0)</f>
        <v>315521</v>
      </c>
      <c r="BS14" s="6">
        <f t="array" ref="BS14">VLOOKUP("*Рязанская*",[1]итого!$3:$100,COLUMN([1]итого!BS:BS),0)</f>
        <v>322161</v>
      </c>
      <c r="BT14" s="6">
        <f t="array" ref="BT14">VLOOKUP("*Рязанская*",[1]итого!$3:$100,COLUMN([1]итого!BT:BT),0)</f>
        <v>329938</v>
      </c>
      <c r="BU14" s="6">
        <f t="array" ref="BU14">VLOOKUP("*Рязанская*",[1]итого!$3:$100,COLUMN([1]итого!BU:BU),0)</f>
        <v>331846</v>
      </c>
      <c r="BV14" s="6">
        <f t="array" ref="BV14">VLOOKUP("*Рязанская*",[1]итого!$3:$100,COLUMN([1]итого!BV:BV),0)</f>
        <v>339825</v>
      </c>
      <c r="BW14" s="6">
        <f t="array" ref="BW14">VLOOKUP("*Рязанская*",[1]итого!$3:$100,COLUMN([1]итого!BW:BW),0)</f>
        <v>345247</v>
      </c>
      <c r="BX14" s="6">
        <f t="array" ref="BX14">VLOOKUP("*Рязанская*",[1]итого!$3:$100,COLUMN([1]итого!BX:BX),0)</f>
        <v>348692</v>
      </c>
      <c r="BY14" s="6">
        <f t="array" ref="BY14">VLOOKUP("*Рязанская*",[1]итого!$3:$100,COLUMN([1]итого!BY:BY),0)</f>
        <v>352340</v>
      </c>
      <c r="BZ14" s="6">
        <f t="array" ref="BZ14">VLOOKUP("*Рязанская*",[1]итого!$3:$100,COLUMN([1]итого!BZ:BZ),0)</f>
        <v>355272</v>
      </c>
      <c r="CA14" s="6">
        <f t="array" ref="CA14">VLOOKUP("*Рязанская*",[1]итого!$3:$100,COLUMN([1]итого!CA:CA),0)</f>
        <v>356648</v>
      </c>
      <c r="CB14" s="6">
        <f t="array" ref="CB14">VLOOKUP("*Рязанская*",[1]итого!$3:$100,COLUMN([1]итого!CB:CB),0)</f>
        <v>382293</v>
      </c>
    </row>
    <row r="15" spans="1:80" x14ac:dyDescent="0.25">
      <c r="A15" s="5" t="s">
        <v>13</v>
      </c>
      <c r="B15" s="6">
        <f t="array" ref="B15">VLOOKUP("*Смоленская*",[1]итого!$3:$100,COLUMN([1]итого!B:B),0)</f>
        <v>110880</v>
      </c>
      <c r="C15" s="6">
        <f t="array" ref="C15">VLOOKUP("*Смоленская*",[1]итого!$3:$100,COLUMN([1]итого!C:C),0)</f>
        <v>110678</v>
      </c>
      <c r="D15" s="6">
        <f t="array" ref="D15">VLOOKUP("*Смоленская*",[1]итого!$3:$100,COLUMN([1]итого!D:D),0)</f>
        <v>111534</v>
      </c>
      <c r="E15" s="6">
        <f t="array" ref="E15">VLOOKUP("*Смоленская*",[1]итого!$3:$100,COLUMN([1]итого!E:E),0)</f>
        <v>111822</v>
      </c>
      <c r="F15" s="6">
        <f t="array" ref="F15">VLOOKUP("*Смоленская*",[1]итого!$3:$100,COLUMN([1]итого!F:F),0)</f>
        <v>112252</v>
      </c>
      <c r="G15" s="6">
        <f t="array" ref="G15">VLOOKUP("*Смоленская*",[1]итого!$3:$100,COLUMN([1]итого!G:G),0)</f>
        <v>113540</v>
      </c>
      <c r="H15" s="6">
        <f t="array" ref="H15">VLOOKUP("*Смоленская*",[1]итого!$3:$100,COLUMN([1]итого!H:H),0)</f>
        <v>117436</v>
      </c>
      <c r="I15" s="6">
        <f t="array" ref="I15">VLOOKUP("*Смоленская*",[1]итого!$3:$100,COLUMN([1]итого!I:I),0)</f>
        <v>115449</v>
      </c>
      <c r="J15" s="6">
        <f t="array" ref="J15">VLOOKUP("*Смоленская*",[1]итого!$3:$100,COLUMN([1]итого!J:J),0)</f>
        <v>116840</v>
      </c>
      <c r="K15" s="6">
        <f t="array" ref="K15">VLOOKUP("*Смоленская*",[1]итого!$3:$100,COLUMN([1]итого!K:K),0)</f>
        <v>118099</v>
      </c>
      <c r="L15" s="6">
        <f t="array" ref="L15">VLOOKUP("*Смоленская*",[1]итого!$3:$100,COLUMN([1]итого!L:L),0)</f>
        <v>118392</v>
      </c>
      <c r="M15" s="6">
        <f t="array" ref="M15">VLOOKUP("*Смоленская*",[1]итого!$3:$100,COLUMN([1]итого!M:M),0)</f>
        <v>116727</v>
      </c>
      <c r="N15" s="6">
        <f t="array" ref="N15">VLOOKUP("*Смоленская*",[1]итого!$3:$100,COLUMN([1]итого!N:N),0)</f>
        <v>119584</v>
      </c>
      <c r="O15" s="6">
        <f t="array" ref="O15">VLOOKUP("*Смоленская*",[1]итого!$3:$100,COLUMN([1]итого!O:O),0)</f>
        <v>119881</v>
      </c>
      <c r="P15" s="6">
        <f t="array" ref="P15">VLOOKUP("*Смоленская*",[1]итого!$3:$100,COLUMN([1]итого!P:P),0)</f>
        <v>118949</v>
      </c>
      <c r="Q15" s="6">
        <f t="array" ref="Q15">VLOOKUP("*Смоленская*",[1]итого!$3:$100,COLUMN([1]итого!Q:Q),0)</f>
        <v>119873</v>
      </c>
      <c r="R15" s="6">
        <f t="array" ref="R15">VLOOKUP("*Смоленская*",[1]итого!$3:$100,COLUMN([1]итого!R:R),0)</f>
        <v>118843</v>
      </c>
      <c r="S15" s="6">
        <f t="array" ref="S15">VLOOKUP("*Смоленская*",[1]итого!$3:$100,COLUMN([1]итого!S:S),0)</f>
        <v>117997</v>
      </c>
      <c r="T15" s="6">
        <f t="array" ref="T15">VLOOKUP("*Смоленская*",[1]итого!$3:$100,COLUMN([1]итого!T:T),0)</f>
        <v>122069</v>
      </c>
      <c r="U15" s="6">
        <f t="array" ref="U15">VLOOKUP("*Смоленская*",[1]итого!$3:$100,COLUMN([1]итого!U:U),0)</f>
        <v>118929</v>
      </c>
      <c r="V15" s="6">
        <f t="array" ref="V15">VLOOKUP("*Смоленская*",[1]итого!$3:$100,COLUMN([1]итого!V:V),0)</f>
        <v>119060</v>
      </c>
      <c r="W15" s="6">
        <f t="array" ref="W15">VLOOKUP("*Смоленская*",[1]итого!$3:$100,COLUMN([1]итого!W:W),0)</f>
        <v>119398</v>
      </c>
      <c r="X15" s="6">
        <f t="array" ref="X15">VLOOKUP("*Смоленская*",[1]итого!$3:$100,COLUMN([1]итого!X:X),0)</f>
        <v>122950</v>
      </c>
      <c r="Y15" s="6">
        <f t="array" ref="Y15">VLOOKUP("*Смоленская*",[1]итого!$3:$100,COLUMN([1]итого!Y:Y),0)</f>
        <v>120610</v>
      </c>
      <c r="Z15" s="6">
        <f t="array" ref="Z15">VLOOKUP("*Смоленская*",[1]итого!$3:$100,COLUMN([1]итого!Z:Z),0)</f>
        <v>120402</v>
      </c>
      <c r="AA15" s="6">
        <f t="array" ref="AA15">VLOOKUP("*Смоленская*",[1]итого!$3:$100,COLUMN([1]итого!AA:AA),0)</f>
        <v>120739</v>
      </c>
      <c r="AB15" s="6">
        <f t="array" ref="AB15">VLOOKUP("*Смоленская*",[1]итого!$3:$100,COLUMN([1]итого!AB:AB),0)</f>
        <v>121114</v>
      </c>
      <c r="AC15" s="6">
        <f t="array" ref="AC15">VLOOKUP("*Смоленская*",[1]итого!$3:$100,COLUMN([1]итого!AC:AC),0)</f>
        <v>122712</v>
      </c>
      <c r="AD15" s="6">
        <f t="array" ref="AD15">VLOOKUP("*Смоленская*",[1]итого!$3:$100,COLUMN([1]итого!AD:AD),0)</f>
        <v>122590</v>
      </c>
      <c r="AE15" s="6">
        <f t="array" ref="AE15">VLOOKUP("*Смоленская*",[1]итого!$3:$100,COLUMN([1]итого!AE:AE),0)</f>
        <v>123963</v>
      </c>
      <c r="AF15" s="6">
        <f t="array" ref="AF15">VLOOKUP("*Смоленская*",[1]итого!$3:$100,COLUMN([1]итого!AF:AF),0)</f>
        <v>128878</v>
      </c>
      <c r="AG15" s="6">
        <f t="array" ref="AG15">VLOOKUP("*Смоленская*",[1]итого!$3:$100,COLUMN([1]итого!AG:AG),0)</f>
        <v>126206</v>
      </c>
      <c r="AH15" s="6">
        <f t="array" ref="AH15">VLOOKUP("*Смоленская*",[1]итого!$3:$100,COLUMN([1]итого!AH:AH),0)</f>
        <v>124193</v>
      </c>
      <c r="AI15" s="6">
        <f t="array" ref="AI15">VLOOKUP("*Смоленская*",[1]итого!$3:$100,COLUMN([1]итого!AI:AI),0)</f>
        <v>123788</v>
      </c>
      <c r="AJ15" s="6">
        <f t="array" ref="AJ15">VLOOKUP("*Смоленская*",[1]итого!$3:$100,COLUMN([1]итого!AJ:AJ),0)</f>
        <v>125628</v>
      </c>
      <c r="AK15" s="6">
        <f t="array" ref="AK15">VLOOKUP("*Смоленская*",[1]итого!$3:$100,COLUMN([1]итого!AK:AK),0)</f>
        <v>125198</v>
      </c>
      <c r="AL15" s="6">
        <f t="array" ref="AL15">VLOOKUP("*Смоленская*",[1]итого!$3:$100,COLUMN([1]итого!AL:AL),0)</f>
        <v>125773</v>
      </c>
      <c r="AM15" s="6">
        <f t="array" ref="AM15">VLOOKUP("*Смоленская*",[1]итого!$3:$100,COLUMN([1]итого!AM:AM),0)</f>
        <v>127404</v>
      </c>
      <c r="AN15" s="6">
        <f t="array" ref="AN15">VLOOKUP("*Смоленская*",[1]итого!$3:$100,COLUMN([1]итого!AN:AN),0)</f>
        <v>127765</v>
      </c>
      <c r="AO15" s="6">
        <f t="array" ref="AO15">VLOOKUP("*Смоленская*",[1]итого!$3:$100,COLUMN([1]итого!AO:AO),0)</f>
        <v>126801</v>
      </c>
      <c r="AP15" s="6">
        <f t="array" ref="AP15">VLOOKUP("*Смоленская*",[1]итого!$3:$100,COLUMN([1]итого!AP:AP),0)</f>
        <v>126288</v>
      </c>
      <c r="AQ15" s="6">
        <f t="array" ref="AQ15">VLOOKUP("*Смоленская*",[1]итого!$3:$100,COLUMN([1]итого!AQ:AQ),0)</f>
        <v>127979</v>
      </c>
      <c r="AR15" s="6">
        <f t="array" ref="AR15">VLOOKUP("*Смоленская*",[1]итого!$3:$100,COLUMN([1]итого!AR:AR),0)</f>
        <v>140089</v>
      </c>
      <c r="AS15" s="6">
        <f t="array" ref="AS15">VLOOKUP("*Смоленская*",[1]итого!$3:$100,COLUMN([1]итого!AS:AS),0)</f>
        <v>133323</v>
      </c>
      <c r="AT15" s="6">
        <f t="array" ref="AT15">VLOOKUP("*Смоленская*",[1]итого!$3:$100,COLUMN([1]итого!AT:AT),0)</f>
        <v>138199</v>
      </c>
      <c r="AU15" s="6">
        <f t="array" ref="AU15">VLOOKUP("*Смоленская*",[1]итого!$3:$100,COLUMN([1]итого!AU:AU),0)</f>
        <v>138644</v>
      </c>
      <c r="AV15" s="6">
        <f t="array" ref="AV15">VLOOKUP("*Смоленская*",[1]итого!$3:$100,COLUMN([1]итого!AV:AV),0)</f>
        <v>140782</v>
      </c>
      <c r="AW15" s="6">
        <f t="array" ref="AW15">VLOOKUP("*Смоленская*",[1]итого!$3:$100,COLUMN([1]итого!AW:AW),0)</f>
        <v>143044</v>
      </c>
      <c r="AX15" s="6">
        <f t="array" ref="AX15">VLOOKUP("*Смоленская*",[1]итого!$3:$100,COLUMN([1]итого!AX:AX),0)</f>
        <v>146593</v>
      </c>
      <c r="AY15" s="6">
        <f t="array" ref="AY15">VLOOKUP("*Смоленская*",[1]итого!$3:$100,COLUMN([1]итого!AY:AY),0)</f>
        <v>148090</v>
      </c>
      <c r="AZ15" s="6">
        <f t="array" ref="AZ15">VLOOKUP("*Смоленская*",[1]итого!$3:$100,COLUMN([1]итого!AZ:AZ),0)</f>
        <v>149749</v>
      </c>
      <c r="BA15" s="6">
        <f t="array" ref="BA15">VLOOKUP("*Смоленская*",[1]итого!$3:$100,COLUMN([1]итого!BA:BA),0)</f>
        <v>151416</v>
      </c>
      <c r="BB15" s="6">
        <f t="array" ref="BB15">VLOOKUP("*Смоленская*",[1]итого!$3:$100,COLUMN([1]итого!BB:BB),0)</f>
        <v>153645</v>
      </c>
      <c r="BC15" s="6">
        <f t="array" ref="BC15">VLOOKUP("*Смоленская*",[1]итого!$3:$100,COLUMN([1]итого!BC:BC),0)</f>
        <v>157278</v>
      </c>
      <c r="BD15" s="6">
        <f t="array" ref="BD15">VLOOKUP("*Смоленская*",[1]итого!$3:$100,COLUMN([1]итого!BD:BD),0)</f>
        <v>167470</v>
      </c>
      <c r="BE15" s="6">
        <f t="array" ref="BE15">VLOOKUP("*Смоленская*",[1]итого!$3:$100,COLUMN([1]итого!BE:BE),0)</f>
        <v>165260</v>
      </c>
      <c r="BF15" s="6">
        <f t="array" ref="BF15">VLOOKUP("*Смоленская*",[1]итого!$3:$100,COLUMN([1]итого!BF:BF),0)</f>
        <v>170556</v>
      </c>
      <c r="BG15" s="6">
        <f t="array" ref="BG15">VLOOKUP("*Смоленская*",[1]итого!$3:$100,COLUMN([1]итого!BG:BG),0)</f>
        <v>174231</v>
      </c>
      <c r="BH15" s="6">
        <f t="array" ref="BH15">VLOOKUP("*Смоленская*",[1]итого!$3:$100,COLUMN([1]итого!BH:BH),0)</f>
        <v>177588</v>
      </c>
      <c r="BI15" s="6">
        <f t="array" ref="BI15">VLOOKUP("*Смоленская*",[1]итого!$3:$100,COLUMN([1]итого!BI:BI),0)</f>
        <v>182302</v>
      </c>
      <c r="BJ15" s="6">
        <f t="array" ref="BJ15">VLOOKUP("*Смоленская*",[1]итого!$3:$100,COLUMN([1]итого!BJ:BJ),0)</f>
        <v>186974</v>
      </c>
      <c r="BK15" s="6">
        <f t="array" ref="BK15">VLOOKUP("*Смоленская*",[1]итого!$3:$100,COLUMN([1]итого!BK:BK),0)</f>
        <v>188010</v>
      </c>
      <c r="BL15" s="6">
        <f t="array" ref="BL15">VLOOKUP("*Смоленская*",[1]итого!$3:$100,COLUMN([1]итого!BL:BL),0)</f>
        <v>191630</v>
      </c>
      <c r="BM15" s="6">
        <f t="array" ref="BM15">VLOOKUP("*Смоленская*",[1]итого!$3:$100,COLUMN([1]итого!BM:BM),0)</f>
        <v>194291</v>
      </c>
      <c r="BN15" s="6">
        <f t="array" ref="BN15">VLOOKUP("*Смоленская*",[1]итого!$3:$100,COLUMN([1]итого!BN:BN),0)</f>
        <v>197867</v>
      </c>
      <c r="BO15" s="6">
        <f t="array" ref="BO15">VLOOKUP("*Смоленская*",[1]итого!$3:$100,COLUMN([1]итого!BO:BO),0)</f>
        <v>198581</v>
      </c>
      <c r="BP15" s="6">
        <f t="array" ref="BP15">VLOOKUP("*Смоленская*",[1]итого!$3:$100,COLUMN([1]итого!BP:BP),0)</f>
        <v>212587</v>
      </c>
      <c r="BQ15" s="6">
        <f t="array" ref="BQ15">VLOOKUP("*Смоленская*",[1]итого!$3:$100,COLUMN([1]итого!BQ:BQ),0)</f>
        <v>206621</v>
      </c>
      <c r="BR15" s="6">
        <f t="array" ref="BR15">VLOOKUP("*Смоленская*",[1]итого!$3:$100,COLUMN([1]итого!BR:BR),0)</f>
        <v>212249</v>
      </c>
      <c r="BS15" s="6">
        <f t="array" ref="BS15">VLOOKUP("*Смоленская*",[1]итого!$3:$100,COLUMN([1]итого!BS:BS),0)</f>
        <v>216962</v>
      </c>
      <c r="BT15" s="6">
        <f t="array" ref="BT15">VLOOKUP("*Смоленская*",[1]итого!$3:$100,COLUMN([1]итого!BT:BT),0)</f>
        <v>224134</v>
      </c>
      <c r="BU15" s="6">
        <f t="array" ref="BU15">VLOOKUP("*Смоленская*",[1]итого!$3:$100,COLUMN([1]итого!BU:BU),0)</f>
        <v>224345</v>
      </c>
      <c r="BV15" s="6">
        <f t="array" ref="BV15">VLOOKUP("*Смоленская*",[1]итого!$3:$100,COLUMN([1]итого!BV:BV),0)</f>
        <v>229382</v>
      </c>
      <c r="BW15" s="6">
        <f t="array" ref="BW15">VLOOKUP("*Смоленская*",[1]итого!$3:$100,COLUMN([1]итого!BW:BW),0)</f>
        <v>233979</v>
      </c>
      <c r="BX15" s="6">
        <f t="array" ref="BX15">VLOOKUP("*Смоленская*",[1]итого!$3:$100,COLUMN([1]итого!BX:BX),0)</f>
        <v>234644</v>
      </c>
      <c r="BY15" s="6">
        <f t="array" ref="BY15">VLOOKUP("*Смоленская*",[1]итого!$3:$100,COLUMN([1]итого!BY:BY),0)</f>
        <v>237132</v>
      </c>
      <c r="BZ15" s="6">
        <f t="array" ref="BZ15">VLOOKUP("*Смоленская*",[1]итого!$3:$100,COLUMN([1]итого!BZ:BZ),0)</f>
        <v>240958</v>
      </c>
      <c r="CA15" s="6">
        <f t="array" ref="CA15">VLOOKUP("*Смоленская*",[1]итого!$3:$100,COLUMN([1]итого!CA:CA),0)</f>
        <v>242321</v>
      </c>
      <c r="CB15" s="6">
        <f t="array" ref="CB15">VLOOKUP("*Смоленская*",[1]итого!$3:$100,COLUMN([1]итого!CB:CB),0)</f>
        <v>258735</v>
      </c>
    </row>
    <row r="16" spans="1:80" x14ac:dyDescent="0.25">
      <c r="A16" s="5" t="s">
        <v>14</v>
      </c>
      <c r="B16" s="6">
        <f t="array" ref="B16">VLOOKUP("*Тамбовская*",[1]итого!$3:$100,COLUMN([1]итого!B:B),0)</f>
        <v>98783</v>
      </c>
      <c r="C16" s="6">
        <f t="array" ref="C16">VLOOKUP("*Тамбовская*",[1]итого!$3:$100,COLUMN([1]итого!C:C),0)</f>
        <v>98295</v>
      </c>
      <c r="D16" s="6">
        <f t="array" ref="D16">VLOOKUP("*Тамбовская*",[1]итого!$3:$100,COLUMN([1]итого!D:D),0)</f>
        <v>98913</v>
      </c>
      <c r="E16" s="6">
        <f t="array" ref="E16">VLOOKUP("*Тамбовская*",[1]итого!$3:$100,COLUMN([1]итого!E:E),0)</f>
        <v>99251</v>
      </c>
      <c r="F16" s="6">
        <f t="array" ref="F16">VLOOKUP("*Тамбовская*",[1]итого!$3:$100,COLUMN([1]итого!F:F),0)</f>
        <v>98843</v>
      </c>
      <c r="G16" s="6">
        <f t="array" ref="G16">VLOOKUP("*Тамбовская*",[1]итого!$3:$100,COLUMN([1]итого!G:G),0)</f>
        <v>99683</v>
      </c>
      <c r="H16" s="6">
        <f t="array" ref="H16">VLOOKUP("*Тамбовская*",[1]итого!$3:$100,COLUMN([1]итого!H:H),0)</f>
        <v>104181</v>
      </c>
      <c r="I16" s="6">
        <f t="array" ref="I16">VLOOKUP("*Тамбовская*",[1]итого!$3:$100,COLUMN([1]итого!I:I),0)</f>
        <v>101589</v>
      </c>
      <c r="J16" s="6">
        <f t="array" ref="J16">VLOOKUP("*Тамбовская*",[1]итого!$3:$100,COLUMN([1]итого!J:J),0)</f>
        <v>102848</v>
      </c>
      <c r="K16" s="6">
        <f t="array" ref="K16">VLOOKUP("*Тамбовская*",[1]итого!$3:$100,COLUMN([1]итого!K:K),0)</f>
        <v>104544</v>
      </c>
      <c r="L16" s="6">
        <f t="array" ref="L16">VLOOKUP("*Тамбовская*",[1]итого!$3:$100,COLUMN([1]итого!L:L),0)</f>
        <v>103416</v>
      </c>
      <c r="M16" s="6">
        <f t="array" ref="M16">VLOOKUP("*Тамбовская*",[1]итого!$3:$100,COLUMN([1]итого!M:M),0)</f>
        <v>102207</v>
      </c>
      <c r="N16" s="6">
        <f t="array" ref="N16">VLOOKUP("*Тамбовская*",[1]итого!$3:$100,COLUMN([1]итого!N:N),0)</f>
        <v>104445</v>
      </c>
      <c r="O16" s="6">
        <f t="array" ref="O16">VLOOKUP("*Тамбовская*",[1]итого!$3:$100,COLUMN([1]итого!O:O),0)</f>
        <v>104524</v>
      </c>
      <c r="P16" s="6">
        <f t="array" ref="P16">VLOOKUP("*Тамбовская*",[1]итого!$3:$100,COLUMN([1]итого!P:P),0)</f>
        <v>104182</v>
      </c>
      <c r="Q16" s="6">
        <f t="array" ref="Q16">VLOOKUP("*Тамбовская*",[1]итого!$3:$100,COLUMN([1]итого!Q:Q),0)</f>
        <v>104588</v>
      </c>
      <c r="R16" s="6">
        <f t="array" ref="R16">VLOOKUP("*Тамбовская*",[1]итого!$3:$100,COLUMN([1]итого!R:R),0)</f>
        <v>103977</v>
      </c>
      <c r="S16" s="6">
        <f t="array" ref="S16">VLOOKUP("*Тамбовская*",[1]итого!$3:$100,COLUMN([1]итого!S:S),0)</f>
        <v>103622</v>
      </c>
      <c r="T16" s="6">
        <f t="array" ref="T16">VLOOKUP("*Тамбовская*",[1]итого!$3:$100,COLUMN([1]итого!T:T),0)</f>
        <v>107248</v>
      </c>
      <c r="U16" s="6">
        <f t="array" ref="U16">VLOOKUP("*Тамбовская*",[1]итого!$3:$100,COLUMN([1]итого!U:U),0)</f>
        <v>104097</v>
      </c>
      <c r="V16" s="6">
        <f t="array" ref="V16">VLOOKUP("*Тамбовская*",[1]итого!$3:$100,COLUMN([1]итого!V:V),0)</f>
        <v>104548</v>
      </c>
      <c r="W16" s="6">
        <f t="array" ref="W16">VLOOKUP("*Тамбовская*",[1]итого!$3:$100,COLUMN([1]итого!W:W),0)</f>
        <v>103965</v>
      </c>
      <c r="X16" s="6">
        <f t="array" ref="X16">VLOOKUP("*Тамбовская*",[1]итого!$3:$100,COLUMN([1]итого!X:X),0)</f>
        <v>107824</v>
      </c>
      <c r="Y16" s="6">
        <f t="array" ref="Y16">VLOOKUP("*Тамбовская*",[1]итого!$3:$100,COLUMN([1]итого!Y:Y),0)</f>
        <v>105778</v>
      </c>
      <c r="Z16" s="6">
        <f t="array" ref="Z16">VLOOKUP("*Тамбовская*",[1]итого!$3:$100,COLUMN([1]итого!Z:Z),0)</f>
        <v>106008</v>
      </c>
      <c r="AA16" s="6">
        <f t="array" ref="AA16">VLOOKUP("*Тамбовская*",[1]итого!$3:$100,COLUMN([1]итого!AA:AA),0)</f>
        <v>106073</v>
      </c>
      <c r="AB16" s="6">
        <f t="array" ref="AB16">VLOOKUP("*Тамбовская*",[1]итого!$3:$100,COLUMN([1]итого!AB:AB),0)</f>
        <v>106500</v>
      </c>
      <c r="AC16" s="6">
        <f t="array" ref="AC16">VLOOKUP("*Тамбовская*",[1]итого!$3:$100,COLUMN([1]итого!AC:AC),0)</f>
        <v>108373</v>
      </c>
      <c r="AD16" s="6">
        <f t="array" ref="AD16">VLOOKUP("*Тамбовская*",[1]итого!$3:$100,COLUMN([1]итого!AD:AD),0)</f>
        <v>109047</v>
      </c>
      <c r="AE16" s="6">
        <f t="array" ref="AE16">VLOOKUP("*Тамбовская*",[1]итого!$3:$100,COLUMN([1]итого!AE:AE),0)</f>
        <v>109136</v>
      </c>
      <c r="AF16" s="6">
        <f t="array" ref="AF16">VLOOKUP("*Тамбовская*",[1]итого!$3:$100,COLUMN([1]итого!AF:AF),0)</f>
        <v>115030</v>
      </c>
      <c r="AG16" s="6">
        <f t="array" ref="AG16">VLOOKUP("*Тамбовская*",[1]итого!$3:$100,COLUMN([1]итого!AG:AG),0)</f>
        <v>112044</v>
      </c>
      <c r="AH16" s="6">
        <f t="array" ref="AH16">VLOOKUP("*Тамбовская*",[1]итого!$3:$100,COLUMN([1]итого!AH:AH),0)</f>
        <v>110460</v>
      </c>
      <c r="AI16" s="6">
        <f t="array" ref="AI16">VLOOKUP("*Тамбовская*",[1]итого!$3:$100,COLUMN([1]итого!AI:AI),0)</f>
        <v>111788</v>
      </c>
      <c r="AJ16" s="6">
        <f t="array" ref="AJ16">VLOOKUP("*Тамбовская*",[1]итого!$3:$100,COLUMN([1]итого!AJ:AJ),0)</f>
        <v>114733</v>
      </c>
      <c r="AK16" s="6">
        <f t="array" ref="AK16">VLOOKUP("*Тамбовская*",[1]итого!$3:$100,COLUMN([1]итого!AK:AK),0)</f>
        <v>115088</v>
      </c>
      <c r="AL16" s="6">
        <f t="array" ref="AL16">VLOOKUP("*Тамбовская*",[1]итого!$3:$100,COLUMN([1]итого!AL:AL),0)</f>
        <v>116535</v>
      </c>
      <c r="AM16" s="6">
        <f t="array" ref="AM16">VLOOKUP("*Тамбовская*",[1]итого!$3:$100,COLUMN([1]итого!AM:AM),0)</f>
        <v>117726</v>
      </c>
      <c r="AN16" s="6">
        <f t="array" ref="AN16">VLOOKUP("*Тамбовская*",[1]итого!$3:$100,COLUMN([1]итого!AN:AN),0)</f>
        <v>117822</v>
      </c>
      <c r="AO16" s="6">
        <f t="array" ref="AO16">VLOOKUP("*Тамбовская*",[1]итого!$3:$100,COLUMN([1]итого!AO:AO),0)</f>
        <v>118750</v>
      </c>
      <c r="AP16" s="6">
        <f t="array" ref="AP16">VLOOKUP("*Тамбовская*",[1]итого!$3:$100,COLUMN([1]итого!AP:AP),0)</f>
        <v>118236</v>
      </c>
      <c r="AQ16" s="6">
        <f t="array" ref="AQ16">VLOOKUP("*Тамбовская*",[1]итого!$3:$100,COLUMN([1]итого!AQ:AQ),0)</f>
        <v>119781</v>
      </c>
      <c r="AR16" s="6">
        <f t="array" ref="AR16">VLOOKUP("*Тамбовская*",[1]итого!$3:$100,COLUMN([1]итого!AR:AR),0)</f>
        <v>128357</v>
      </c>
      <c r="AS16" s="6">
        <f t="array" ref="AS16">VLOOKUP("*Тамбовская*",[1]итого!$3:$100,COLUMN([1]итого!AS:AS),0)</f>
        <v>124091</v>
      </c>
      <c r="AT16" s="6">
        <f t="array" ref="AT16">VLOOKUP("*Тамбовская*",[1]итого!$3:$100,COLUMN([1]итого!AT:AT),0)</f>
        <v>127330</v>
      </c>
      <c r="AU16" s="6">
        <f t="array" ref="AU16">VLOOKUP("*Тамбовская*",[1]итого!$3:$100,COLUMN([1]итого!AU:AU),0)</f>
        <v>128475</v>
      </c>
      <c r="AV16" s="6">
        <f t="array" ref="AV16">VLOOKUP("*Тамбовская*",[1]итого!$3:$100,COLUMN([1]итого!AV:AV),0)</f>
        <v>130910</v>
      </c>
      <c r="AW16" s="6">
        <f t="array" ref="AW16">VLOOKUP("*Тамбовская*",[1]итого!$3:$100,COLUMN([1]итого!AW:AW),0)</f>
        <v>131675</v>
      </c>
      <c r="AX16" s="6">
        <f t="array" ref="AX16">VLOOKUP("*Тамбовская*",[1]итого!$3:$100,COLUMN([1]итого!AX:AX),0)</f>
        <v>134586</v>
      </c>
      <c r="AY16" s="6">
        <f t="array" ref="AY16">VLOOKUP("*Тамбовская*",[1]итого!$3:$100,COLUMN([1]итого!AY:AY),0)</f>
        <v>135711</v>
      </c>
      <c r="AZ16" s="6">
        <f t="array" ref="AZ16">VLOOKUP("*Тамбовская*",[1]итого!$3:$100,COLUMN([1]итого!AZ:AZ),0)</f>
        <v>137287</v>
      </c>
      <c r="BA16" s="6">
        <f t="array" ref="BA16">VLOOKUP("*Тамбовская*",[1]итого!$3:$100,COLUMN([1]итого!BA:BA),0)</f>
        <v>139102</v>
      </c>
      <c r="BB16" s="6">
        <f t="array" ref="BB16">VLOOKUP("*Тамбовская*",[1]итого!$3:$100,COLUMN([1]итого!BB:BB),0)</f>
        <v>141612</v>
      </c>
      <c r="BC16" s="6">
        <f t="array" ref="BC16">VLOOKUP("*Тамбовская*",[1]итого!$3:$100,COLUMN([1]итого!BC:BC),0)</f>
        <v>144141</v>
      </c>
      <c r="BD16" s="6">
        <f t="array" ref="BD16">VLOOKUP("*Тамбовская*",[1]итого!$3:$100,COLUMN([1]итого!BD:BD),0)</f>
        <v>154515</v>
      </c>
      <c r="BE16" s="6">
        <f t="array" ref="BE16">VLOOKUP("*Тамбовская*",[1]итого!$3:$100,COLUMN([1]итого!BE:BE),0)</f>
        <v>153556</v>
      </c>
      <c r="BF16" s="6">
        <f t="array" ref="BF16">VLOOKUP("*Тамбовская*",[1]итого!$3:$100,COLUMN([1]итого!BF:BF),0)</f>
        <v>157238</v>
      </c>
      <c r="BG16" s="6">
        <f t="array" ref="BG16">VLOOKUP("*Тамбовская*",[1]итого!$3:$100,COLUMN([1]итого!BG:BG),0)</f>
        <v>160352</v>
      </c>
      <c r="BH16" s="6">
        <f t="array" ref="BH16">VLOOKUP("*Тамбовская*",[1]итого!$3:$100,COLUMN([1]итого!BH:BH),0)</f>
        <v>163080</v>
      </c>
      <c r="BI16" s="6">
        <f t="array" ref="BI16">VLOOKUP("*Тамбовская*",[1]итого!$3:$100,COLUMN([1]итого!BI:BI),0)</f>
        <v>168296</v>
      </c>
      <c r="BJ16" s="6">
        <f t="array" ref="BJ16">VLOOKUP("*Тамбовская*",[1]итого!$3:$100,COLUMN([1]итого!BJ:BJ),0)</f>
        <v>171730</v>
      </c>
      <c r="BK16" s="6">
        <f t="array" ref="BK16">VLOOKUP("*Тамбовская*",[1]итого!$3:$100,COLUMN([1]итого!BK:BK),0)</f>
        <v>172270</v>
      </c>
      <c r="BL16" s="6">
        <f t="array" ref="BL16">VLOOKUP("*Тамбовская*",[1]итого!$3:$100,COLUMN([1]итого!BL:BL),0)</f>
        <v>175241</v>
      </c>
      <c r="BM16" s="6">
        <f t="array" ref="BM16">VLOOKUP("*Тамбовская*",[1]итого!$3:$100,COLUMN([1]итого!BM:BM),0)</f>
        <v>177530</v>
      </c>
      <c r="BN16" s="6">
        <f t="array" ref="BN16">VLOOKUP("*Тамбовская*",[1]итого!$3:$100,COLUMN([1]итого!BN:BN),0)</f>
        <v>180572</v>
      </c>
      <c r="BO16" s="6">
        <f t="array" ref="BO16">VLOOKUP("*Тамбовская*",[1]итого!$3:$100,COLUMN([1]итого!BO:BO),0)</f>
        <v>181966</v>
      </c>
      <c r="BP16" s="6">
        <f t="array" ref="BP16">VLOOKUP("*Тамбовская*",[1]итого!$3:$100,COLUMN([1]итого!BP:BP),0)</f>
        <v>193815</v>
      </c>
      <c r="BQ16" s="6">
        <f t="array" ref="BQ16">VLOOKUP("*Тамбовская*",[1]итого!$3:$100,COLUMN([1]итого!BQ:BQ),0)</f>
        <v>189665</v>
      </c>
      <c r="BR16" s="6">
        <f t="array" ref="BR16">VLOOKUP("*Тамбовская*",[1]итого!$3:$100,COLUMN([1]итого!BR:BR),0)</f>
        <v>194790</v>
      </c>
      <c r="BS16" s="6">
        <f t="array" ref="BS16">VLOOKUP("*Тамбовская*",[1]итого!$3:$100,COLUMN([1]итого!BS:BS),0)</f>
        <v>198657</v>
      </c>
      <c r="BT16" s="6">
        <f t="array" ref="BT16">VLOOKUP("*Тамбовская*",[1]итого!$3:$100,COLUMN([1]итого!BT:BT),0)</f>
        <v>203814</v>
      </c>
      <c r="BU16" s="6">
        <f t="array" ref="BU16">VLOOKUP("*Тамбовская*",[1]итого!$3:$100,COLUMN([1]итого!BU:BU),0)</f>
        <v>205198</v>
      </c>
      <c r="BV16" s="6">
        <f t="array" ref="BV16">VLOOKUP("*Тамбовская*",[1]итого!$3:$100,COLUMN([1]итого!BV:BV),0)</f>
        <v>209400</v>
      </c>
      <c r="BW16" s="6">
        <f t="array" ref="BW16">VLOOKUP("*Тамбовская*",[1]итого!$3:$100,COLUMN([1]итого!BW:BW),0)</f>
        <v>213638</v>
      </c>
      <c r="BX16" s="6">
        <f t="array" ref="BX16">VLOOKUP("*Тамбовская*",[1]итого!$3:$100,COLUMN([1]итого!BX:BX),0)</f>
        <v>215103</v>
      </c>
      <c r="BY16" s="6">
        <f t="array" ref="BY16">VLOOKUP("*Тамбовская*",[1]итого!$3:$100,COLUMN([1]итого!BY:BY),0)</f>
        <v>218064</v>
      </c>
      <c r="BZ16" s="6">
        <f t="array" ref="BZ16">VLOOKUP("*Тамбовская*",[1]итого!$3:$100,COLUMN([1]итого!BZ:BZ),0)</f>
        <v>222839</v>
      </c>
      <c r="CA16" s="6">
        <f t="array" ref="CA16">VLOOKUP("*Тамбовская*",[1]итого!$3:$100,COLUMN([1]итого!CA:CA),0)</f>
        <v>224505</v>
      </c>
      <c r="CB16" s="6">
        <f t="array" ref="CB16">VLOOKUP("*Тамбовская*",[1]итого!$3:$100,COLUMN([1]итого!CB:CB),0)</f>
        <v>240014</v>
      </c>
    </row>
    <row r="17" spans="1:80" x14ac:dyDescent="0.25">
      <c r="A17" s="5" t="s">
        <v>15</v>
      </c>
      <c r="B17" s="6">
        <f t="array" ref="B17">VLOOKUP("*Тверская*",[1]итого!$3:$100,COLUMN([1]итого!B:B),0)</f>
        <v>158943</v>
      </c>
      <c r="C17" s="6">
        <f t="array" ref="C17">VLOOKUP("*Тверская*",[1]итого!$3:$100,COLUMN([1]итого!C:C),0)</f>
        <v>158691</v>
      </c>
      <c r="D17" s="6">
        <f t="array" ref="D17">VLOOKUP("*Тверская*",[1]итого!$3:$100,COLUMN([1]итого!D:D),0)</f>
        <v>159633</v>
      </c>
      <c r="E17" s="6">
        <f t="array" ref="E17">VLOOKUP("*Тверская*",[1]итого!$3:$100,COLUMN([1]итого!E:E),0)</f>
        <v>160229</v>
      </c>
      <c r="F17" s="6">
        <f t="array" ref="F17">VLOOKUP("*Тверская*",[1]итого!$3:$100,COLUMN([1]итого!F:F),0)</f>
        <v>160039</v>
      </c>
      <c r="G17" s="6">
        <f t="array" ref="G17">VLOOKUP("*Тверская*",[1]итого!$3:$100,COLUMN([1]итого!G:G),0)</f>
        <v>161271</v>
      </c>
      <c r="H17" s="6">
        <f t="array" ref="H17">VLOOKUP("*Тверская*",[1]итого!$3:$100,COLUMN([1]итого!H:H),0)</f>
        <v>168025</v>
      </c>
      <c r="I17" s="6">
        <f t="array" ref="I17">VLOOKUP("*Тверская*",[1]итого!$3:$100,COLUMN([1]итого!I:I),0)</f>
        <v>163571</v>
      </c>
      <c r="J17" s="6">
        <f t="array" ref="J17">VLOOKUP("*Тверская*",[1]итого!$3:$100,COLUMN([1]итого!J:J),0)</f>
        <v>165228</v>
      </c>
      <c r="K17" s="6">
        <f t="array" ref="K17">VLOOKUP("*Тверская*",[1]итого!$3:$100,COLUMN([1]итого!K:K),0)</f>
        <v>168107</v>
      </c>
      <c r="L17" s="6">
        <f t="array" ref="L17">VLOOKUP("*Тверская*",[1]итого!$3:$100,COLUMN([1]итого!L:L),0)</f>
        <v>167633</v>
      </c>
      <c r="M17" s="6">
        <f t="array" ref="M17">VLOOKUP("*Тверская*",[1]итого!$3:$100,COLUMN([1]итого!M:M),0)</f>
        <v>166163</v>
      </c>
      <c r="N17" s="6">
        <f t="array" ref="N17">VLOOKUP("*Тверская*",[1]итого!$3:$100,COLUMN([1]итого!N:N),0)</f>
        <v>169960</v>
      </c>
      <c r="O17" s="6">
        <f t="array" ref="O17">VLOOKUP("*Тверская*",[1]итого!$3:$100,COLUMN([1]итого!O:O),0)</f>
        <v>170776</v>
      </c>
      <c r="P17" s="6">
        <f t="array" ref="P17">VLOOKUP("*Тверская*",[1]итого!$3:$100,COLUMN([1]итого!P:P),0)</f>
        <v>170119</v>
      </c>
      <c r="Q17" s="6">
        <f t="array" ref="Q17">VLOOKUP("*Тверская*",[1]итого!$3:$100,COLUMN([1]итого!Q:Q),0)</f>
        <v>171065</v>
      </c>
      <c r="R17" s="6">
        <f t="array" ref="R17">VLOOKUP("*Тверская*",[1]итого!$3:$100,COLUMN([1]итого!R:R),0)</f>
        <v>169586</v>
      </c>
      <c r="S17" s="6">
        <f t="array" ref="S17">VLOOKUP("*Тверская*",[1]итого!$3:$100,COLUMN([1]итого!S:S),0)</f>
        <v>168005</v>
      </c>
      <c r="T17" s="6">
        <f t="array" ref="T17">VLOOKUP("*Тверская*",[1]итого!$3:$100,COLUMN([1]итого!T:T),0)</f>
        <v>173600</v>
      </c>
      <c r="U17" s="6">
        <f t="array" ref="U17">VLOOKUP("*Тверская*",[1]итого!$3:$100,COLUMN([1]итого!U:U),0)</f>
        <v>170291</v>
      </c>
      <c r="V17" s="6">
        <f t="array" ref="V17">VLOOKUP("*Тверская*",[1]итого!$3:$100,COLUMN([1]итого!V:V),0)</f>
        <v>170335</v>
      </c>
      <c r="W17" s="6">
        <f t="array" ref="W17">VLOOKUP("*Тверская*",[1]итого!$3:$100,COLUMN([1]итого!W:W),0)</f>
        <v>170377</v>
      </c>
      <c r="X17" s="6">
        <f t="array" ref="X17">VLOOKUP("*Тверская*",[1]итого!$3:$100,COLUMN([1]итого!X:X),0)</f>
        <v>177455</v>
      </c>
      <c r="Y17" s="6">
        <f t="array" ref="Y17">VLOOKUP("*Тверская*",[1]итого!$3:$100,COLUMN([1]итого!Y:Y),0)</f>
        <v>172362</v>
      </c>
      <c r="Z17" s="6">
        <f t="array" ref="Z17">VLOOKUP("*Тверская*",[1]итого!$3:$100,COLUMN([1]итого!Z:Z),0)</f>
        <v>172345</v>
      </c>
      <c r="AA17" s="6">
        <f t="array" ref="AA17">VLOOKUP("*Тверская*",[1]итого!$3:$100,COLUMN([1]итого!AA:AA),0)</f>
        <v>172967</v>
      </c>
      <c r="AB17" s="6">
        <f t="array" ref="AB17">VLOOKUP("*Тверская*",[1]итого!$3:$100,COLUMN([1]итого!AB:AB),0)</f>
        <v>173836</v>
      </c>
      <c r="AC17" s="6">
        <f t="array" ref="AC17">VLOOKUP("*Тверская*",[1]итого!$3:$100,COLUMN([1]итого!AC:AC),0)</f>
        <v>175925</v>
      </c>
      <c r="AD17" s="6">
        <f t="array" ref="AD17">VLOOKUP("*Тверская*",[1]итого!$3:$100,COLUMN([1]итого!AD:AD),0)</f>
        <v>176693</v>
      </c>
      <c r="AE17" s="6">
        <f t="array" ref="AE17">VLOOKUP("*Тверская*",[1]итого!$3:$100,COLUMN([1]итого!AE:AE),0)</f>
        <v>178143</v>
      </c>
      <c r="AF17" s="6">
        <f t="array" ref="AF17">VLOOKUP("*Тверская*",[1]итого!$3:$100,COLUMN([1]итого!AF:AF),0)</f>
        <v>184870</v>
      </c>
      <c r="AG17" s="6">
        <f t="array" ref="AG17">VLOOKUP("*Тверская*",[1]итого!$3:$100,COLUMN([1]итого!AG:AG),0)</f>
        <v>182195</v>
      </c>
      <c r="AH17" s="6">
        <f t="array" ref="AH17">VLOOKUP("*Тверская*",[1]итого!$3:$100,COLUMN([1]итого!AH:AH),0)</f>
        <v>179700</v>
      </c>
      <c r="AI17" s="6">
        <f t="array" ref="AI17">VLOOKUP("*Тверская*",[1]итого!$3:$100,COLUMN([1]итого!AI:AI),0)</f>
        <v>181627</v>
      </c>
      <c r="AJ17" s="6">
        <f t="array" ref="AJ17">VLOOKUP("*Тверская*",[1]итого!$3:$100,COLUMN([1]итого!AJ:AJ),0)</f>
        <v>186738</v>
      </c>
      <c r="AK17" s="6">
        <f t="array" ref="AK17">VLOOKUP("*Тверская*",[1]итого!$3:$100,COLUMN([1]итого!AK:AK),0)</f>
        <v>186861</v>
      </c>
      <c r="AL17" s="6">
        <f t="array" ref="AL17">VLOOKUP("*Тверская*",[1]итого!$3:$100,COLUMN([1]итого!AL:AL),0)</f>
        <v>188734</v>
      </c>
      <c r="AM17" s="6">
        <f t="array" ref="AM17">VLOOKUP("*Тверская*",[1]итого!$3:$100,COLUMN([1]итого!AM:AM),0)</f>
        <v>191242</v>
      </c>
      <c r="AN17" s="6">
        <f t="array" ref="AN17">VLOOKUP("*Тверская*",[1]итого!$3:$100,COLUMN([1]итого!AN:AN),0)</f>
        <v>191565</v>
      </c>
      <c r="AO17" s="6">
        <f t="array" ref="AO17">VLOOKUP("*Тверская*",[1]итого!$3:$100,COLUMN([1]итого!AO:AO),0)</f>
        <v>190628</v>
      </c>
      <c r="AP17" s="6">
        <f t="array" ref="AP17">VLOOKUP("*Тверская*",[1]итого!$3:$100,COLUMN([1]итого!AP:AP),0)</f>
        <v>190288</v>
      </c>
      <c r="AQ17" s="6">
        <f t="array" ref="AQ17">VLOOKUP("*Тверская*",[1]итого!$3:$100,COLUMN([1]итого!AQ:AQ),0)</f>
        <v>192483</v>
      </c>
      <c r="AR17" s="6">
        <f t="array" ref="AR17">VLOOKUP("*Тверская*",[1]итого!$3:$100,COLUMN([1]итого!AR:AR),0)</f>
        <v>209650</v>
      </c>
      <c r="AS17" s="6">
        <f t="array" ref="AS17">VLOOKUP("*Тверская*",[1]итого!$3:$100,COLUMN([1]итого!AS:AS),0)</f>
        <v>199898</v>
      </c>
      <c r="AT17" s="6">
        <f t="array" ref="AT17">VLOOKUP("*Тверская*",[1]итого!$3:$100,COLUMN([1]итого!AT:AT),0)</f>
        <v>207103</v>
      </c>
      <c r="AU17" s="6">
        <f t="array" ref="AU17">VLOOKUP("*Тверская*",[1]итого!$3:$100,COLUMN([1]итого!AU:AU),0)</f>
        <v>207899</v>
      </c>
      <c r="AV17" s="6">
        <f t="array" ref="AV17">VLOOKUP("*Тверская*",[1]итого!$3:$100,COLUMN([1]итого!AV:AV),0)</f>
        <v>211952</v>
      </c>
      <c r="AW17" s="6">
        <f t="array" ref="AW17">VLOOKUP("*Тверская*",[1]итого!$3:$100,COLUMN([1]итого!AW:AW),0)</f>
        <v>215247</v>
      </c>
      <c r="AX17" s="6">
        <f t="array" ref="AX17">VLOOKUP("*Тверская*",[1]итого!$3:$100,COLUMN([1]итого!AX:AX),0)</f>
        <v>219749</v>
      </c>
      <c r="AY17" s="6">
        <f t="array" ref="AY17">VLOOKUP("*Тверская*",[1]итого!$3:$100,COLUMN([1]итого!AY:AY),0)</f>
        <v>222552</v>
      </c>
      <c r="AZ17" s="6">
        <f t="array" ref="AZ17">VLOOKUP("*Тверская*",[1]итого!$3:$100,COLUMN([1]итого!AZ:AZ),0)</f>
        <v>225274</v>
      </c>
      <c r="BA17" s="6">
        <f t="array" ref="BA17">VLOOKUP("*Тверская*",[1]итого!$3:$100,COLUMN([1]итого!BA:BA),0)</f>
        <v>227929</v>
      </c>
      <c r="BB17" s="6">
        <f t="array" ref="BB17">VLOOKUP("*Тверская*",[1]итого!$3:$100,COLUMN([1]итого!BB:BB),0)</f>
        <v>231299</v>
      </c>
      <c r="BC17" s="6">
        <f t="array" ref="BC17">VLOOKUP("*Тверская*",[1]итого!$3:$100,COLUMN([1]итого!BC:BC),0)</f>
        <v>236802</v>
      </c>
      <c r="BD17" s="6">
        <f t="array" ref="BD17">VLOOKUP("*Тверская*",[1]итого!$3:$100,COLUMN([1]итого!BD:BD),0)</f>
        <v>251227</v>
      </c>
      <c r="BE17" s="6">
        <f t="array" ref="BE17">VLOOKUP("*Тверская*",[1]итого!$3:$100,COLUMN([1]итого!BE:BE),0)</f>
        <v>249472</v>
      </c>
      <c r="BF17" s="6">
        <f t="array" ref="BF17">VLOOKUP("*Тверская*",[1]итого!$3:$100,COLUMN([1]итого!BF:BF),0)</f>
        <v>261463</v>
      </c>
      <c r="BG17" s="6">
        <f t="array" ref="BG17">VLOOKUP("*Тверская*",[1]итого!$3:$100,COLUMN([1]итого!BG:BG),0)</f>
        <v>263337</v>
      </c>
      <c r="BH17" s="6">
        <f t="array" ref="BH17">VLOOKUP("*Тверская*",[1]итого!$3:$100,COLUMN([1]итого!BH:BH),0)</f>
        <v>267740</v>
      </c>
      <c r="BI17" s="6">
        <f t="array" ref="BI17">VLOOKUP("*Тверская*",[1]итого!$3:$100,COLUMN([1]итого!BI:BI),0)</f>
        <v>274995</v>
      </c>
      <c r="BJ17" s="6">
        <f t="array" ref="BJ17">VLOOKUP("*Тверская*",[1]итого!$3:$100,COLUMN([1]итого!BJ:BJ),0)</f>
        <v>279913</v>
      </c>
      <c r="BK17" s="6">
        <f t="array" ref="BK17">VLOOKUP("*Тверская*",[1]итого!$3:$100,COLUMN([1]итого!BK:BK),0)</f>
        <v>281968</v>
      </c>
      <c r="BL17" s="6">
        <f t="array" ref="BL17">VLOOKUP("*Тверская*",[1]итого!$3:$100,COLUMN([1]итого!BL:BL),0)</f>
        <v>286691</v>
      </c>
      <c r="BM17" s="6">
        <f t="array" ref="BM17">VLOOKUP("*Тверская*",[1]итого!$3:$100,COLUMN([1]итого!BM:BM),0)</f>
        <v>288969</v>
      </c>
      <c r="BN17" s="6">
        <f t="array" ref="BN17">VLOOKUP("*Тверская*",[1]итого!$3:$100,COLUMN([1]итого!BN:BN),0)</f>
        <v>291939</v>
      </c>
      <c r="BO17" s="6">
        <f t="array" ref="BO17">VLOOKUP("*Тверская*",[1]итого!$3:$100,COLUMN([1]итого!BO:BO),0)</f>
        <v>294763</v>
      </c>
      <c r="BP17" s="6">
        <f t="array" ref="BP17">VLOOKUP("*Тверская*",[1]итого!$3:$100,COLUMN([1]итого!BP:BP),0)</f>
        <v>312727</v>
      </c>
      <c r="BQ17" s="6">
        <f t="array" ref="BQ17">VLOOKUP("*Тверская*",[1]итого!$3:$100,COLUMN([1]итого!BQ:BQ),0)</f>
        <v>306701</v>
      </c>
      <c r="BR17" s="6">
        <f t="array" ref="BR17">VLOOKUP("*Тверская*",[1]итого!$3:$100,COLUMN([1]итого!BR:BR),0)</f>
        <v>316094</v>
      </c>
      <c r="BS17" s="6">
        <f t="array" ref="BS17">VLOOKUP("*Тверская*",[1]итого!$3:$100,COLUMN([1]итого!BS:BS),0)</f>
        <v>322323</v>
      </c>
      <c r="BT17" s="6">
        <f t="array" ref="BT17">VLOOKUP("*Тверская*",[1]итого!$3:$100,COLUMN([1]итого!BT:BT),0)</f>
        <v>330730</v>
      </c>
      <c r="BU17" s="6">
        <f t="array" ref="BU17">VLOOKUP("*Тверская*",[1]итого!$3:$100,COLUMN([1]итого!BU:BU),0)</f>
        <v>332708</v>
      </c>
      <c r="BV17" s="6">
        <f t="array" ref="BV17">VLOOKUP("*Тверская*",[1]итого!$3:$100,COLUMN([1]итого!BV:BV),0)</f>
        <v>340976</v>
      </c>
      <c r="BW17" s="6">
        <f t="array" ref="BW17">VLOOKUP("*Тверская*",[1]итого!$3:$100,COLUMN([1]итого!BW:BW),0)</f>
        <v>348213</v>
      </c>
      <c r="BX17" s="6">
        <f t="array" ref="BX17">VLOOKUP("*Тверская*",[1]итого!$3:$100,COLUMN([1]итого!BX:BX),0)</f>
        <v>351819</v>
      </c>
      <c r="BY17" s="6">
        <f t="array" ref="BY17">VLOOKUP("*Тверская*",[1]итого!$3:$100,COLUMN([1]итого!BY:BY),0)</f>
        <v>354668</v>
      </c>
      <c r="BZ17" s="6">
        <f t="array" ref="BZ17">VLOOKUP("*Тверская*",[1]итого!$3:$100,COLUMN([1]итого!BZ:BZ),0)</f>
        <v>360794</v>
      </c>
      <c r="CA17" s="6">
        <f t="array" ref="CA17">VLOOKUP("*Тверская*",[1]итого!$3:$100,COLUMN([1]итого!CA:CA),0)</f>
        <v>363425</v>
      </c>
      <c r="CB17" s="6">
        <f t="array" ref="CB17">VLOOKUP("*Тверская*",[1]итого!$3:$100,COLUMN([1]итого!CB:CB),0)</f>
        <v>385626</v>
      </c>
    </row>
    <row r="18" spans="1:80" x14ac:dyDescent="0.25">
      <c r="A18" s="5" t="s">
        <v>16</v>
      </c>
      <c r="B18" s="6">
        <f t="array" ref="B18">VLOOKUP("*Тульская*",[1]итого!$3:$100,COLUMN([1]итого!B:B),0)</f>
        <v>199683</v>
      </c>
      <c r="C18" s="6">
        <f t="array" ref="C18">VLOOKUP("*Тульская*",[1]итого!$3:$100,COLUMN([1]итого!C:C),0)</f>
        <v>199678</v>
      </c>
      <c r="D18" s="6">
        <f t="array" ref="D18">VLOOKUP("*Тульская*",[1]итого!$3:$100,COLUMN([1]итого!D:D),0)</f>
        <v>201431</v>
      </c>
      <c r="E18" s="6">
        <f t="array" ref="E18">VLOOKUP("*Тульская*",[1]итого!$3:$100,COLUMN([1]итого!E:E),0)</f>
        <v>202393</v>
      </c>
      <c r="F18" s="6">
        <f t="array" ref="F18">VLOOKUP("*Тульская*",[1]итого!$3:$100,COLUMN([1]итого!F:F),0)</f>
        <v>202524</v>
      </c>
      <c r="G18" s="6">
        <f t="array" ref="G18">VLOOKUP("*Тульская*",[1]итого!$3:$100,COLUMN([1]итого!G:G),0)</f>
        <v>203239</v>
      </c>
      <c r="H18" s="6">
        <f t="array" ref="H18">VLOOKUP("*Тульская*",[1]итого!$3:$100,COLUMN([1]итого!H:H),0)</f>
        <v>208792</v>
      </c>
      <c r="I18" s="6">
        <f t="array" ref="I18">VLOOKUP("*Тульская*",[1]итого!$3:$100,COLUMN([1]итого!I:I),0)</f>
        <v>205782</v>
      </c>
      <c r="J18" s="6">
        <f t="array" ref="J18">VLOOKUP("*Тульская*",[1]итого!$3:$100,COLUMN([1]итого!J:J),0)</f>
        <v>209030</v>
      </c>
      <c r="K18" s="6">
        <f t="array" ref="K18">VLOOKUP("*Тульская*",[1]итого!$3:$100,COLUMN([1]итого!K:K),0)</f>
        <v>210581</v>
      </c>
      <c r="L18" s="6">
        <f t="array" ref="L18">VLOOKUP("*Тульская*",[1]итого!$3:$100,COLUMN([1]итого!L:L),0)</f>
        <v>209654</v>
      </c>
      <c r="M18" s="6">
        <f t="array" ref="M18">VLOOKUP("*Тульская*",[1]итого!$3:$100,COLUMN([1]итого!M:M),0)</f>
        <v>208552</v>
      </c>
      <c r="N18" s="6">
        <f t="array" ref="N18">VLOOKUP("*Тульская*",[1]итого!$3:$100,COLUMN([1]итого!N:N),0)</f>
        <v>212052</v>
      </c>
      <c r="O18" s="6">
        <f t="array" ref="O18">VLOOKUP("*Тульская*",[1]итого!$3:$100,COLUMN([1]итого!O:O),0)</f>
        <v>212886</v>
      </c>
      <c r="P18" s="6">
        <f t="array" ref="P18">VLOOKUP("*Тульская*",[1]итого!$3:$100,COLUMN([1]итого!P:P),0)</f>
        <v>215145</v>
      </c>
      <c r="Q18" s="6">
        <f t="array" ref="Q18">VLOOKUP("*Тульская*",[1]итого!$3:$100,COLUMN([1]итого!Q:Q),0)</f>
        <v>216550</v>
      </c>
      <c r="R18" s="6">
        <f t="array" ref="R18">VLOOKUP("*Тульская*",[1]итого!$3:$100,COLUMN([1]итого!R:R),0)</f>
        <v>212924</v>
      </c>
      <c r="S18" s="6">
        <f t="array" ref="S18">VLOOKUP("*Тульская*",[1]итого!$3:$100,COLUMN([1]итого!S:S),0)</f>
        <v>211497</v>
      </c>
      <c r="T18" s="6">
        <f t="array" ref="T18">VLOOKUP("*Тульская*",[1]итого!$3:$100,COLUMN([1]итого!T:T),0)</f>
        <v>218313</v>
      </c>
      <c r="U18" s="6">
        <f t="array" ref="U18">VLOOKUP("*Тульская*",[1]итого!$3:$100,COLUMN([1]итого!U:U),0)</f>
        <v>215351</v>
      </c>
      <c r="V18" s="6">
        <f t="array" ref="V18">VLOOKUP("*Тульская*",[1]итого!$3:$100,COLUMN([1]итого!V:V),0)</f>
        <v>216807</v>
      </c>
      <c r="W18" s="6">
        <f t="array" ref="W18">VLOOKUP("*Тульская*",[1]итого!$3:$100,COLUMN([1]итого!W:W),0)</f>
        <v>216058</v>
      </c>
      <c r="X18" s="6">
        <f t="array" ref="X18">VLOOKUP("*Тульская*",[1]итого!$3:$100,COLUMN([1]итого!X:X),0)</f>
        <v>220441</v>
      </c>
      <c r="Y18" s="6">
        <f t="array" ref="Y18">VLOOKUP("*Тульская*",[1]итого!$3:$100,COLUMN([1]итого!Y:Y),0)</f>
        <v>216628</v>
      </c>
      <c r="Z18" s="6">
        <f t="array" ref="Z18">VLOOKUP("*Тульская*",[1]итого!$3:$100,COLUMN([1]итого!Z:Z),0)</f>
        <v>216455</v>
      </c>
      <c r="AA18" s="6">
        <f t="array" ref="AA18">VLOOKUP("*Тульская*",[1]итого!$3:$100,COLUMN([1]итого!AA:AA),0)</f>
        <v>218314</v>
      </c>
      <c r="AB18" s="6">
        <f t="array" ref="AB18">VLOOKUP("*Тульская*",[1]итого!$3:$100,COLUMN([1]итого!AB:AB),0)</f>
        <v>218301</v>
      </c>
      <c r="AC18" s="6">
        <f t="array" ref="AC18">VLOOKUP("*Тульская*",[1]итого!$3:$100,COLUMN([1]итого!AC:AC),0)</f>
        <v>220201</v>
      </c>
      <c r="AD18" s="6">
        <f t="array" ref="AD18">VLOOKUP("*Тульская*",[1]итого!$3:$100,COLUMN([1]итого!AD:AD),0)</f>
        <v>220751</v>
      </c>
      <c r="AE18" s="6">
        <f t="array" ref="AE18">VLOOKUP("*Тульская*",[1]итого!$3:$100,COLUMN([1]итого!AE:AE),0)</f>
        <v>222409</v>
      </c>
      <c r="AF18" s="6">
        <f t="array" ref="AF18">VLOOKUP("*Тульская*",[1]итого!$3:$100,COLUMN([1]итого!AF:AF),0)</f>
        <v>230012</v>
      </c>
      <c r="AG18" s="6">
        <f t="array" ref="AG18">VLOOKUP("*Тульская*",[1]итого!$3:$100,COLUMN([1]итого!AG:AG),0)</f>
        <v>227929</v>
      </c>
      <c r="AH18" s="6">
        <f t="array" ref="AH18">VLOOKUP("*Тульская*",[1]итого!$3:$100,COLUMN([1]итого!AH:AH),0)</f>
        <v>223989</v>
      </c>
      <c r="AI18" s="6">
        <f t="array" ref="AI18">VLOOKUP("*Тульская*",[1]итого!$3:$100,COLUMN([1]итого!AI:AI),0)</f>
        <v>226184</v>
      </c>
      <c r="AJ18" s="6">
        <f t="array" ref="AJ18">VLOOKUP("*Тульская*",[1]итого!$3:$100,COLUMN([1]итого!AJ:AJ),0)</f>
        <v>231474</v>
      </c>
      <c r="AK18" s="6">
        <f t="array" ref="AK18">VLOOKUP("*Тульская*",[1]итого!$3:$100,COLUMN([1]итого!AK:AK),0)</f>
        <v>231829</v>
      </c>
      <c r="AL18" s="6">
        <f t="array" ref="AL18">VLOOKUP("*Тульская*",[1]итого!$3:$100,COLUMN([1]итого!AL:AL),0)</f>
        <v>235756</v>
      </c>
      <c r="AM18" s="6">
        <f t="array" ref="AM18">VLOOKUP("*Тульская*",[1]итого!$3:$100,COLUMN([1]итого!AM:AM),0)</f>
        <v>240487</v>
      </c>
      <c r="AN18" s="6">
        <f t="array" ref="AN18">VLOOKUP("*Тульская*",[1]итого!$3:$100,COLUMN([1]итого!AN:AN),0)</f>
        <v>241412</v>
      </c>
      <c r="AO18" s="6">
        <f t="array" ref="AO18">VLOOKUP("*Тульская*",[1]итого!$3:$100,COLUMN([1]итого!AO:AO),0)</f>
        <v>239392</v>
      </c>
      <c r="AP18" s="6">
        <f t="array" ref="AP18">VLOOKUP("*Тульская*",[1]итого!$3:$100,COLUMN([1]итого!AP:AP),0)</f>
        <v>239988</v>
      </c>
      <c r="AQ18" s="6">
        <f t="array" ref="AQ18">VLOOKUP("*Тульская*",[1]итого!$3:$100,COLUMN([1]итого!AQ:AQ),0)</f>
        <v>243778</v>
      </c>
      <c r="AR18" s="6">
        <f t="array" ref="AR18">VLOOKUP("*Тульская*",[1]итого!$3:$100,COLUMN([1]итого!AR:AR),0)</f>
        <v>264779</v>
      </c>
      <c r="AS18" s="6">
        <f t="array" ref="AS18">VLOOKUP("*Тульская*",[1]итого!$3:$100,COLUMN([1]итого!AS:AS),0)</f>
        <v>255346</v>
      </c>
      <c r="AT18" s="6">
        <f t="array" ref="AT18">VLOOKUP("*Тульская*",[1]итого!$3:$100,COLUMN([1]итого!AT:AT),0)</f>
        <v>264040</v>
      </c>
      <c r="AU18" s="6">
        <f t="array" ref="AU18">VLOOKUP("*Тульская*",[1]итого!$3:$100,COLUMN([1]итого!AU:AU),0)</f>
        <v>265769</v>
      </c>
      <c r="AV18" s="6">
        <f t="array" ref="AV18">VLOOKUP("*Тульская*",[1]итого!$3:$100,COLUMN([1]итого!AV:AV),0)</f>
        <v>271136</v>
      </c>
      <c r="AW18" s="6">
        <f t="array" ref="AW18">VLOOKUP("*Тульская*",[1]итого!$3:$100,COLUMN([1]итого!AW:AW),0)</f>
        <v>275928</v>
      </c>
      <c r="AX18" s="6">
        <f t="array" ref="AX18">VLOOKUP("*Тульская*",[1]итого!$3:$100,COLUMN([1]итого!AX:AX),0)</f>
        <v>281465</v>
      </c>
      <c r="AY18" s="6">
        <f t="array" ref="AY18">VLOOKUP("*Тульская*",[1]итого!$3:$100,COLUMN([1]итого!AY:AY),0)</f>
        <v>284977</v>
      </c>
      <c r="AZ18" s="6">
        <f t="array" ref="AZ18">VLOOKUP("*Тульская*",[1]итого!$3:$100,COLUMN([1]итого!AZ:AZ),0)</f>
        <v>289252</v>
      </c>
      <c r="BA18" s="6">
        <f t="array" ref="BA18">VLOOKUP("*Тульская*",[1]итого!$3:$100,COLUMN([1]итого!BA:BA),0)</f>
        <v>292858</v>
      </c>
      <c r="BB18" s="6">
        <f t="array" ref="BB18">VLOOKUP("*Тульская*",[1]итого!$3:$100,COLUMN([1]итого!BB:BB),0)</f>
        <v>295738</v>
      </c>
      <c r="BC18" s="6">
        <f t="array" ref="BC18">VLOOKUP("*Тульская*",[1]итого!$3:$100,COLUMN([1]итого!BC:BC),0)</f>
        <v>300772</v>
      </c>
      <c r="BD18" s="6">
        <f t="array" ref="BD18">VLOOKUP("*Тульская*",[1]итого!$3:$100,COLUMN([1]итого!BD:BD),0)</f>
        <v>316621</v>
      </c>
      <c r="BE18" s="6">
        <f t="array" ref="BE18">VLOOKUP("*Тульская*",[1]итого!$3:$100,COLUMN([1]итого!BE:BE),0)</f>
        <v>315622</v>
      </c>
      <c r="BF18" s="6">
        <f t="array" ref="BF18">VLOOKUP("*Тульская*",[1]итого!$3:$100,COLUMN([1]итого!BF:BF),0)</f>
        <v>325135</v>
      </c>
      <c r="BG18" s="6">
        <f t="array" ref="BG18">VLOOKUP("*Тульская*",[1]итого!$3:$100,COLUMN([1]итого!BG:BG),0)</f>
        <v>331937</v>
      </c>
      <c r="BH18" s="6">
        <f t="array" ref="BH18">VLOOKUP("*Тульская*",[1]итого!$3:$100,COLUMN([1]итого!BH:BH),0)</f>
        <v>340516</v>
      </c>
      <c r="BI18" s="6">
        <f t="array" ref="BI18">VLOOKUP("*Тульская*",[1]итого!$3:$100,COLUMN([1]итого!BI:BI),0)</f>
        <v>346555</v>
      </c>
      <c r="BJ18" s="6">
        <f t="array" ref="BJ18">VLOOKUP("*Тульская*",[1]итого!$3:$100,COLUMN([1]итого!BJ:BJ),0)</f>
        <v>357064</v>
      </c>
      <c r="BK18" s="6">
        <f t="array" ref="BK18">VLOOKUP("*Тульская*",[1]итого!$3:$100,COLUMN([1]итого!BK:BK),0)</f>
        <v>360771</v>
      </c>
      <c r="BL18" s="6">
        <f t="array" ref="BL18">VLOOKUP("*Тульская*",[1]итого!$3:$100,COLUMN([1]итого!BL:BL),0)</f>
        <v>366296</v>
      </c>
      <c r="BM18" s="6">
        <f t="array" ref="BM18">VLOOKUP("*Тульская*",[1]итого!$3:$100,COLUMN([1]итого!BM:BM),0)</f>
        <v>371246</v>
      </c>
      <c r="BN18" s="6">
        <f t="array" ref="BN18">VLOOKUP("*Тульская*",[1]итого!$3:$100,COLUMN([1]итого!BN:BN),0)</f>
        <v>377466</v>
      </c>
      <c r="BO18" s="6">
        <f t="array" ref="BO18">VLOOKUP("*Тульская*",[1]итого!$3:$100,COLUMN([1]итого!BO:BO),0)</f>
        <v>378494</v>
      </c>
      <c r="BP18" s="6">
        <f t="array" ref="BP18">VLOOKUP("*Тульская*",[1]итого!$3:$100,COLUMN([1]итого!BP:BP),0)</f>
        <v>403016</v>
      </c>
      <c r="BQ18" s="6">
        <f t="array" ref="BQ18">VLOOKUP("*Тульская*",[1]итого!$3:$100,COLUMN([1]итого!BQ:BQ),0)</f>
        <v>383541</v>
      </c>
      <c r="BR18" s="6">
        <f t="array" ref="BR18">VLOOKUP("*Тульская*",[1]итого!$3:$100,COLUMN([1]итого!BR:BR),0)</f>
        <v>398405</v>
      </c>
      <c r="BS18" s="6">
        <f t="array" ref="BS18">VLOOKUP("*Тульская*",[1]итого!$3:$100,COLUMN([1]итого!BS:BS),0)</f>
        <v>406294</v>
      </c>
      <c r="BT18" s="6">
        <f t="array" ref="BT18">VLOOKUP("*Тульская*",[1]итого!$3:$100,COLUMN([1]итого!BT:BT),0)</f>
        <v>419273</v>
      </c>
      <c r="BU18" s="6">
        <f t="array" ref="BU18">VLOOKUP("*Тульская*",[1]итого!$3:$100,COLUMN([1]итого!BU:BU),0)</f>
        <v>419100</v>
      </c>
      <c r="BV18" s="6">
        <f t="array" ref="BV18">VLOOKUP("*Тульская*",[1]итого!$3:$100,COLUMN([1]итого!BV:BV),0)</f>
        <v>429539</v>
      </c>
      <c r="BW18" s="6">
        <f t="array" ref="BW18">VLOOKUP("*Тульская*",[1]итого!$3:$100,COLUMN([1]итого!BW:BW),0)</f>
        <v>434649</v>
      </c>
      <c r="BX18" s="6">
        <f t="array" ref="BX18">VLOOKUP("*Тульская*",[1]итого!$3:$100,COLUMN([1]итого!BX:BX),0)</f>
        <v>437887</v>
      </c>
      <c r="BY18" s="6">
        <f t="array" ref="BY18">VLOOKUP("*Тульская*",[1]итого!$3:$100,COLUMN([1]итого!BY:BY),0)</f>
        <v>442132</v>
      </c>
      <c r="BZ18" s="6">
        <f t="array" ref="BZ18">VLOOKUP("*Тульская*",[1]итого!$3:$100,COLUMN([1]итого!BZ:BZ),0)</f>
        <v>447155</v>
      </c>
      <c r="CA18" s="6">
        <f t="array" ref="CA18">VLOOKUP("*Тульская*",[1]итого!$3:$100,COLUMN([1]итого!CA:CA),0)</f>
        <v>449751</v>
      </c>
      <c r="CB18" s="6">
        <f t="array" ref="CB18">VLOOKUP("*Тульская*",[1]итого!$3:$100,COLUMN([1]итого!CB:CB),0)</f>
        <v>482055</v>
      </c>
    </row>
    <row r="19" spans="1:80" x14ac:dyDescent="0.25">
      <c r="A19" s="5" t="s">
        <v>17</v>
      </c>
      <c r="B19" s="6">
        <f t="array" ref="B19">VLOOKUP("*Ярославская*",[1]итого!$3:$100,COLUMN([1]итого!B:B),0)</f>
        <v>211094</v>
      </c>
      <c r="C19" s="6">
        <f t="array" ref="C19">VLOOKUP("*Ярославская*",[1]итого!$3:$100,COLUMN([1]итого!C:C),0)</f>
        <v>210891</v>
      </c>
      <c r="D19" s="6">
        <f t="array" ref="D19">VLOOKUP("*Ярославская*",[1]итого!$3:$100,COLUMN([1]итого!D:D),0)</f>
        <v>212231</v>
      </c>
      <c r="E19" s="6">
        <f t="array" ref="E19">VLOOKUP("*Ярославская*",[1]итого!$3:$100,COLUMN([1]итого!E:E),0)</f>
        <v>213091</v>
      </c>
      <c r="F19" s="6">
        <f t="array" ref="F19">VLOOKUP("*Ярославская*",[1]итого!$3:$100,COLUMN([1]итого!F:F),0)</f>
        <v>212808</v>
      </c>
      <c r="G19" s="6">
        <f t="array" ref="G19">VLOOKUP("*Ярославская*",[1]итого!$3:$100,COLUMN([1]итого!G:G),0)</f>
        <v>213626</v>
      </c>
      <c r="H19" s="6">
        <f t="array" ref="H19">VLOOKUP("*Ярославская*",[1]итого!$3:$100,COLUMN([1]итого!H:H),0)</f>
        <v>220622</v>
      </c>
      <c r="I19" s="6">
        <f t="array" ref="I19">VLOOKUP("*Ярославская*",[1]итого!$3:$100,COLUMN([1]итого!I:I),0)</f>
        <v>217241</v>
      </c>
      <c r="J19" s="6">
        <f t="array" ref="J19">VLOOKUP("*Ярославская*",[1]итого!$3:$100,COLUMN([1]итого!J:J),0)</f>
        <v>220235</v>
      </c>
      <c r="K19" s="6">
        <f t="array" ref="K19">VLOOKUP("*Ярославская*",[1]итого!$3:$100,COLUMN([1]итого!K:K),0)</f>
        <v>224966</v>
      </c>
      <c r="L19" s="6">
        <f t="array" ref="L19">VLOOKUP("*Ярославская*",[1]итого!$3:$100,COLUMN([1]итого!L:L),0)</f>
        <v>223151</v>
      </c>
      <c r="M19" s="6">
        <f t="array" ref="M19">VLOOKUP("*Ярославская*",[1]итого!$3:$100,COLUMN([1]итого!M:M),0)</f>
        <v>221931</v>
      </c>
      <c r="N19" s="6">
        <f t="array" ref="N19">VLOOKUP("*Ярославская*",[1]итого!$3:$100,COLUMN([1]итого!N:N),0)</f>
        <v>225057</v>
      </c>
      <c r="O19" s="6">
        <f t="array" ref="O19">VLOOKUP("*Ярославская*",[1]итого!$3:$100,COLUMN([1]итого!O:O),0)</f>
        <v>227890</v>
      </c>
      <c r="P19" s="6">
        <f t="array" ref="P19">VLOOKUP("*Ярославская*",[1]итого!$3:$100,COLUMN([1]итого!P:P),0)</f>
        <v>228130</v>
      </c>
      <c r="Q19" s="6">
        <f t="array" ref="Q19">VLOOKUP("*Ярославская*",[1]итого!$3:$100,COLUMN([1]итого!Q:Q),0)</f>
        <v>230246</v>
      </c>
      <c r="R19" s="6">
        <f t="array" ref="R19">VLOOKUP("*Ярославская*",[1]итого!$3:$100,COLUMN([1]итого!R:R),0)</f>
        <v>227533</v>
      </c>
      <c r="S19" s="6">
        <f t="array" ref="S19">VLOOKUP("*Ярославская*",[1]итого!$3:$100,COLUMN([1]итого!S:S),0)</f>
        <v>226411</v>
      </c>
      <c r="T19" s="6">
        <f t="array" ref="T19">VLOOKUP("*Ярославская*",[1]итого!$3:$100,COLUMN([1]итого!T:T),0)</f>
        <v>231965</v>
      </c>
      <c r="U19" s="6">
        <f t="array" ref="U19">VLOOKUP("*Ярославская*",[1]итого!$3:$100,COLUMN([1]итого!U:U),0)</f>
        <v>229556</v>
      </c>
      <c r="V19" s="6">
        <f t="array" ref="V19">VLOOKUP("*Ярославская*",[1]итого!$3:$100,COLUMN([1]итого!V:V),0)</f>
        <v>229388</v>
      </c>
      <c r="W19" s="6">
        <f t="array" ref="W19">VLOOKUP("*Ярославская*",[1]итого!$3:$100,COLUMN([1]итого!W:W),0)</f>
        <v>224023</v>
      </c>
      <c r="X19" s="6">
        <f t="array" ref="X19">VLOOKUP("*Ярославская*",[1]итого!$3:$100,COLUMN([1]итого!X:X),0)</f>
        <v>228537</v>
      </c>
      <c r="Y19" s="6">
        <f t="array" ref="Y19">VLOOKUP("*Ярославская*",[1]итого!$3:$100,COLUMN([1]итого!Y:Y),0)</f>
        <v>225214</v>
      </c>
      <c r="Z19" s="6">
        <f t="array" ref="Z19">VLOOKUP("*Ярославская*",[1]итого!$3:$100,COLUMN([1]итого!Z:Z),0)</f>
        <v>225426</v>
      </c>
      <c r="AA19" s="6">
        <f t="array" ref="AA19">VLOOKUP("*Ярославская*",[1]итого!$3:$100,COLUMN([1]итого!AA:AA),0)</f>
        <v>226747</v>
      </c>
      <c r="AB19" s="6">
        <f t="array" ref="AB19">VLOOKUP("*Ярославская*",[1]итого!$3:$100,COLUMN([1]итого!AB:AB),0)</f>
        <v>227723</v>
      </c>
      <c r="AC19" s="6">
        <f t="array" ref="AC19">VLOOKUP("*Ярославская*",[1]итого!$3:$100,COLUMN([1]итого!AC:AC),0)</f>
        <v>231627</v>
      </c>
      <c r="AD19" s="6">
        <f t="array" ref="AD19">VLOOKUP("*Ярославская*",[1]итого!$3:$100,COLUMN([1]итого!AD:AD),0)</f>
        <v>237859</v>
      </c>
      <c r="AE19" s="6">
        <f t="array" ref="AE19">VLOOKUP("*Ярославская*",[1]итого!$3:$100,COLUMN([1]итого!AE:AE),0)</f>
        <v>241080</v>
      </c>
      <c r="AF19" s="6">
        <f t="array" ref="AF19">VLOOKUP("*Ярославская*",[1]итого!$3:$100,COLUMN([1]итого!AF:AF),0)</f>
        <v>250315</v>
      </c>
      <c r="AG19" s="6">
        <f t="array" ref="AG19">VLOOKUP("*Ярославская*",[1]итого!$3:$100,COLUMN([1]итого!AG:AG),0)</f>
        <v>249781</v>
      </c>
      <c r="AH19" s="6">
        <f t="array" ref="AH19">VLOOKUP("*Ярославская*",[1]итого!$3:$100,COLUMN([1]итого!AH:AH),0)</f>
        <v>245580</v>
      </c>
      <c r="AI19" s="6">
        <f t="array" ref="AI19">VLOOKUP("*Ярославская*",[1]итого!$3:$100,COLUMN([1]итого!AI:AI),0)</f>
        <v>247532</v>
      </c>
      <c r="AJ19" s="6">
        <f t="array" ref="AJ19">VLOOKUP("*Ярославская*",[1]итого!$3:$100,COLUMN([1]итого!AJ:AJ),0)</f>
        <v>250706</v>
      </c>
      <c r="AK19" s="6">
        <f t="array" ref="AK19">VLOOKUP("*Ярославская*",[1]итого!$3:$100,COLUMN([1]итого!AK:AK),0)</f>
        <v>250952</v>
      </c>
      <c r="AL19" s="6">
        <f t="array" ref="AL19">VLOOKUP("*Ярославская*",[1]итого!$3:$100,COLUMN([1]итого!AL:AL),0)</f>
        <v>251793</v>
      </c>
      <c r="AM19" s="6">
        <f t="array" ref="AM19">VLOOKUP("*Ярославская*",[1]итого!$3:$100,COLUMN([1]итого!AM:AM),0)</f>
        <v>257175</v>
      </c>
      <c r="AN19" s="6">
        <f t="array" ref="AN19">VLOOKUP("*Ярославская*",[1]итого!$3:$100,COLUMN([1]итого!AN:AN),0)</f>
        <v>257929</v>
      </c>
      <c r="AO19" s="6">
        <f t="array" ref="AO19">VLOOKUP("*Ярославская*",[1]итого!$3:$100,COLUMN([1]итого!AO:AO),0)</f>
        <v>256121</v>
      </c>
      <c r="AP19" s="6">
        <f t="array" ref="AP19">VLOOKUP("*Ярославская*",[1]итого!$3:$100,COLUMN([1]итого!AP:AP),0)</f>
        <v>257470</v>
      </c>
      <c r="AQ19" s="6">
        <f t="array" ref="AQ19">VLOOKUP("*Ярославская*",[1]итого!$3:$100,COLUMN([1]итого!AQ:AQ),0)</f>
        <v>259552</v>
      </c>
      <c r="AR19" s="6">
        <f t="array" ref="AR19">VLOOKUP("*Ярославская*",[1]итого!$3:$100,COLUMN([1]итого!AR:AR),0)</f>
        <v>279659</v>
      </c>
      <c r="AS19" s="6">
        <f t="array" ref="AS19">VLOOKUP("*Ярославская*",[1]итого!$3:$100,COLUMN([1]итого!AS:AS),0)</f>
        <v>272327</v>
      </c>
      <c r="AT19" s="6">
        <f t="array" ref="AT19">VLOOKUP("*Ярославская*",[1]итого!$3:$100,COLUMN([1]итого!AT:AT),0)</f>
        <v>281242</v>
      </c>
      <c r="AU19" s="6">
        <f t="array" ref="AU19">VLOOKUP("*Ярославская*",[1]итого!$3:$100,COLUMN([1]итого!AU:AU),0)</f>
        <v>283122</v>
      </c>
      <c r="AV19" s="6">
        <f t="array" ref="AV19">VLOOKUP("*Ярославская*",[1]итого!$3:$100,COLUMN([1]итого!AV:AV),0)</f>
        <v>287502</v>
      </c>
      <c r="AW19" s="6">
        <f t="array" ref="AW19">VLOOKUP("*Ярославская*",[1]итого!$3:$100,COLUMN([1]итого!AW:AW),0)</f>
        <v>291387</v>
      </c>
      <c r="AX19" s="6">
        <f t="array" ref="AX19">VLOOKUP("*Ярославская*",[1]итого!$3:$100,COLUMN([1]итого!AX:AX),0)</f>
        <v>297183</v>
      </c>
      <c r="AY19" s="6">
        <f t="array" ref="AY19">VLOOKUP("*Ярославская*",[1]итого!$3:$100,COLUMN([1]итого!AY:AY),0)</f>
        <v>300411</v>
      </c>
      <c r="AZ19" s="6">
        <f t="array" ref="AZ19">VLOOKUP("*Ярославская*",[1]итого!$3:$100,COLUMN([1]итого!AZ:AZ),0)</f>
        <v>303717</v>
      </c>
      <c r="BA19" s="6">
        <f t="array" ref="BA19">VLOOKUP("*Ярославская*",[1]итого!$3:$100,COLUMN([1]итого!BA:BA),0)</f>
        <v>307058</v>
      </c>
      <c r="BB19" s="6">
        <f t="array" ref="BB19">VLOOKUP("*Ярославская*",[1]итого!$3:$100,COLUMN([1]итого!BB:BB),0)</f>
        <v>310349</v>
      </c>
      <c r="BC19" s="6">
        <f t="array" ref="BC19">VLOOKUP("*Ярославская*",[1]итого!$3:$100,COLUMN([1]итого!BC:BC),0)</f>
        <v>316375</v>
      </c>
      <c r="BD19" s="6">
        <f t="array" ref="BD19">VLOOKUP("*Ярославская*",[1]итого!$3:$100,COLUMN([1]итого!BD:BD),0)</f>
        <v>329941</v>
      </c>
      <c r="BE19" s="6">
        <f t="array" ref="BE19">VLOOKUP("*Ярославская*",[1]итого!$3:$100,COLUMN([1]итого!BE:BE),0)</f>
        <v>332376</v>
      </c>
      <c r="BF19" s="6">
        <f t="array" ref="BF19">VLOOKUP("*Ярославская*",[1]итого!$3:$100,COLUMN([1]итого!BF:BF),0)</f>
        <v>340594</v>
      </c>
      <c r="BG19" s="6">
        <f t="array" ref="BG19">VLOOKUP("*Ярославская*",[1]итого!$3:$100,COLUMN([1]итого!BG:BG),0)</f>
        <v>346465</v>
      </c>
      <c r="BH19" s="6">
        <f t="array" ref="BH19">VLOOKUP("*Ярославская*",[1]итого!$3:$100,COLUMN([1]итого!BH:BH),0)</f>
        <v>352799</v>
      </c>
      <c r="BI19" s="6">
        <f t="array" ref="BI19">VLOOKUP("*Ярославская*",[1]итого!$3:$100,COLUMN([1]итого!BI:BI),0)</f>
        <v>360466</v>
      </c>
      <c r="BJ19" s="6">
        <f t="array" ref="BJ19">VLOOKUP("*Ярославская*",[1]итого!$3:$100,COLUMN([1]итого!BJ:BJ),0)</f>
        <v>367988</v>
      </c>
      <c r="BK19" s="6">
        <f t="array" ref="BK19">VLOOKUP("*Ярославская*",[1]итого!$3:$100,COLUMN([1]итого!BK:BK),0)</f>
        <v>371384</v>
      </c>
      <c r="BL19" s="6">
        <f t="array" ref="BL19">VLOOKUP("*Ярославская*",[1]итого!$3:$100,COLUMN([1]итого!BL:BL),0)</f>
        <v>376413</v>
      </c>
      <c r="BM19" s="6">
        <f t="array" ref="BM19">VLOOKUP("*Ярославская*",[1]итого!$3:$100,COLUMN([1]итого!BM:BM),0)</f>
        <v>382310</v>
      </c>
      <c r="BN19" s="6">
        <f t="array" ref="BN19">VLOOKUP("*Ярославская*",[1]итого!$3:$100,COLUMN([1]итого!BN:BN),0)</f>
        <v>387966</v>
      </c>
      <c r="BO19" s="6">
        <f t="array" ref="BO19">VLOOKUP("*Ярославская*",[1]итого!$3:$100,COLUMN([1]итого!BO:BO),0)</f>
        <v>389991</v>
      </c>
      <c r="BP19" s="6">
        <f t="array" ref="BP19">VLOOKUP("*Ярославская*",[1]итого!$3:$100,COLUMN([1]итого!BP:BP),0)</f>
        <v>408633</v>
      </c>
      <c r="BQ19" s="6">
        <f t="array" ref="BQ19">VLOOKUP("*Ярославская*",[1]итого!$3:$100,COLUMN([1]итого!BQ:BQ),0)</f>
        <v>397816</v>
      </c>
      <c r="BR19" s="6">
        <f t="array" ref="BR19">VLOOKUP("*Ярославская*",[1]итого!$3:$100,COLUMN([1]итого!BR:BR),0)</f>
        <v>410214</v>
      </c>
      <c r="BS19" s="6">
        <f t="array" ref="BS19">VLOOKUP("*Ярославская*",[1]итого!$3:$100,COLUMN([1]итого!BS:BS),0)</f>
        <v>416774</v>
      </c>
      <c r="BT19" s="6">
        <f t="array" ref="BT19">VLOOKUP("*Ярославская*",[1]итого!$3:$100,COLUMN([1]итого!BT:BT),0)</f>
        <v>426936</v>
      </c>
      <c r="BU19" s="6">
        <f t="array" ref="BU19">VLOOKUP("*Ярославская*",[1]итого!$3:$100,COLUMN([1]итого!BU:BU),0)</f>
        <v>428659</v>
      </c>
      <c r="BV19" s="6">
        <f t="array" ref="BV19">VLOOKUP("*Ярославская*",[1]итого!$3:$100,COLUMN([1]итого!BV:BV),0)</f>
        <v>438029</v>
      </c>
      <c r="BW19" s="6">
        <f t="array" ref="BW19">VLOOKUP("*Ярославская*",[1]итого!$3:$100,COLUMN([1]итого!BW:BW),0)</f>
        <v>444134</v>
      </c>
      <c r="BX19" s="6">
        <f t="array" ref="BX19">VLOOKUP("*Ярославская*",[1]итого!$3:$100,COLUMN([1]итого!BX:BX),0)</f>
        <v>445785</v>
      </c>
      <c r="BY19" s="6">
        <f t="array" ref="BY19">VLOOKUP("*Ярославская*",[1]итого!$3:$100,COLUMN([1]итого!BY:BY),0)</f>
        <v>451457</v>
      </c>
      <c r="BZ19" s="6">
        <f t="array" ref="BZ19">VLOOKUP("*Ярославская*",[1]итого!$3:$100,COLUMN([1]итого!BZ:BZ),0)</f>
        <v>456161</v>
      </c>
      <c r="CA19" s="6">
        <f t="array" ref="CA19">VLOOKUP("*Ярославская*",[1]итого!$3:$100,COLUMN([1]итого!CA:CA),0)</f>
        <v>456954</v>
      </c>
      <c r="CB19" s="6">
        <f t="array" ref="CB19">VLOOKUP("*Ярославская*",[1]итого!$3:$100,COLUMN([1]итого!CB:CB),0)</f>
        <v>482140</v>
      </c>
    </row>
    <row r="20" spans="1:80" x14ac:dyDescent="0.25">
      <c r="A20" s="5" t="s">
        <v>18</v>
      </c>
      <c r="B20" s="6">
        <f t="array" ref="B20">VLOOKUP("*Москва*",[1]итого!$3:$100,COLUMN([1]итого!B:B),0)</f>
        <v>10190601</v>
      </c>
      <c r="C20" s="6">
        <f t="array" ref="C20">VLOOKUP("*Москва*",[1]итого!$3:$100,COLUMN([1]итого!C:C),0)</f>
        <v>10256297</v>
      </c>
      <c r="D20" s="6">
        <f t="array" ref="D20">VLOOKUP("*Москва*",[1]итого!$3:$100,COLUMN([1]итого!D:D),0)</f>
        <v>10477241</v>
      </c>
      <c r="E20" s="6">
        <f t="array" ref="E20">VLOOKUP("*Москва*",[1]итого!$3:$100,COLUMN([1]итого!E:E),0)</f>
        <v>10345871</v>
      </c>
      <c r="F20" s="6">
        <f t="array" ref="F20">VLOOKUP("*Москва*",[1]итого!$3:$100,COLUMN([1]итого!F:F),0)</f>
        <v>10355702</v>
      </c>
      <c r="G20" s="6">
        <f t="array" ref="G20">VLOOKUP("*Москва*",[1]итого!$3:$100,COLUMN([1]итого!G:G),0)</f>
        <v>10412615</v>
      </c>
      <c r="H20" s="6">
        <f t="array" ref="H20">VLOOKUP("*Москва*",[1]итого!$3:$100,COLUMN([1]итого!H:H),0)</f>
        <v>10702550</v>
      </c>
      <c r="I20" s="6">
        <f t="array" ref="I20">VLOOKUP("*Москва*",[1]итого!$3:$100,COLUMN([1]итого!I:I),0)</f>
        <v>10600685</v>
      </c>
      <c r="J20" s="6">
        <f t="array" ref="J20">VLOOKUP("*Москва*",[1]итого!$3:$100,COLUMN([1]итого!J:J),0)</f>
        <v>10790585</v>
      </c>
      <c r="K20" s="6">
        <f t="array" ref="K20">VLOOKUP("*Москва*",[1]итого!$3:$100,COLUMN([1]итого!K:K),0)</f>
        <v>11323349</v>
      </c>
      <c r="L20" s="6">
        <f t="array" ref="L20">VLOOKUP("*Москва*",[1]итого!$3:$100,COLUMN([1]итого!L:L),0)</f>
        <v>11278450</v>
      </c>
      <c r="M20" s="6">
        <f t="array" ref="M20">VLOOKUP("*Москва*",[1]итого!$3:$100,COLUMN([1]итого!M:M),0)</f>
        <v>11062272</v>
      </c>
      <c r="N20" s="6">
        <f t="array" ref="N20">VLOOKUP("*Москва*",[1]итого!$3:$100,COLUMN([1]итого!N:N),0)</f>
        <v>11083915</v>
      </c>
      <c r="O20" s="6">
        <f t="array" ref="O20">VLOOKUP("*Москва*",[1]итого!$3:$100,COLUMN([1]итого!O:O),0)</f>
        <v>11330217</v>
      </c>
      <c r="P20" s="6">
        <f t="array" ref="P20">VLOOKUP("*Москва*",[1]итого!$3:$100,COLUMN([1]итого!P:P),0)</f>
        <v>11374749</v>
      </c>
      <c r="Q20" s="6">
        <f t="array" ref="Q20">VLOOKUP("*Москва*",[1]итого!$3:$100,COLUMN([1]итого!Q:Q),0)</f>
        <v>11632848</v>
      </c>
      <c r="R20" s="6">
        <f t="array" ref="R20">VLOOKUP("*Москва*",[1]итого!$3:$100,COLUMN([1]итого!R:R),0)</f>
        <v>11543375</v>
      </c>
      <c r="S20" s="6">
        <f t="array" ref="S20">VLOOKUP("*Москва*",[1]итого!$3:$100,COLUMN([1]итого!S:S),0)</f>
        <v>11404455</v>
      </c>
      <c r="T20" s="6">
        <f t="array" ref="T20">VLOOKUP("*Москва*",[1]итого!$3:$100,COLUMN([1]итого!T:T),0)</f>
        <v>11978759</v>
      </c>
      <c r="U20" s="6">
        <f t="array" ref="U20">VLOOKUP("*Москва*",[1]итого!$3:$100,COLUMN([1]итого!U:U),0)</f>
        <v>11785984</v>
      </c>
      <c r="V20" s="6">
        <f t="array" ref="V20">VLOOKUP("*Москва*",[1]итого!$3:$100,COLUMN([1]итого!V:V),0)</f>
        <v>11648556</v>
      </c>
      <c r="W20" s="6">
        <f t="array" ref="W20">VLOOKUP("*Москва*",[1]итого!$3:$100,COLUMN([1]итого!W:W),0)</f>
        <v>11735545</v>
      </c>
      <c r="X20" s="6">
        <f t="array" ref="X20">VLOOKUP("*Москва*",[1]итого!$3:$100,COLUMN([1]итого!X:X),0)</f>
        <v>11981006</v>
      </c>
      <c r="Y20" s="6">
        <f t="array" ref="Y20">VLOOKUP("*Москва*",[1]итого!$3:$100,COLUMN([1]итого!Y:Y),0)</f>
        <v>11760824</v>
      </c>
      <c r="Z20" s="6">
        <f t="array" ref="Z20">VLOOKUP("*Москва*",[1]итого!$3:$100,COLUMN([1]итого!Z:Z),0)</f>
        <v>11722095</v>
      </c>
      <c r="AA20" s="6">
        <f t="array" ref="AA20">VLOOKUP("*Москва*",[1]итого!$3:$100,COLUMN([1]итого!AA:AA),0)</f>
        <v>11871790</v>
      </c>
      <c r="AB20" s="6">
        <f t="array" ref="AB20">VLOOKUP("*Москва*",[1]итого!$3:$100,COLUMN([1]итого!AB:AB),0)</f>
        <v>11898873</v>
      </c>
      <c r="AC20" s="6">
        <f t="array" ref="AC20">VLOOKUP("*Москва*",[1]итого!$3:$100,COLUMN([1]итого!AC:AC),0)</f>
        <v>11893743</v>
      </c>
      <c r="AD20" s="6">
        <f t="array" ref="AD20">VLOOKUP("*Москва*",[1]итого!$3:$100,COLUMN([1]итого!AD:AD),0)</f>
        <v>11877542</v>
      </c>
      <c r="AE20" s="6">
        <f t="array" ref="AE20">VLOOKUP("*Москва*",[1]итого!$3:$100,COLUMN([1]итого!AE:AE),0)</f>
        <v>12091122</v>
      </c>
      <c r="AF20" s="6">
        <f t="array" ref="AF20">VLOOKUP("*Москва*",[1]итого!$3:$100,COLUMN([1]итого!AF:AF),0)</f>
        <v>12631750</v>
      </c>
      <c r="AG20" s="6">
        <f t="array" ref="AG20">VLOOKUP("*Москва*",[1]итого!$3:$100,COLUMN([1]итого!AG:AG),0)</f>
        <v>12573425</v>
      </c>
      <c r="AH20" s="6">
        <f t="array" ref="AH20">VLOOKUP("*Москва*",[1]итого!$3:$100,COLUMN([1]итого!AH:AH),0)</f>
        <v>12214224</v>
      </c>
      <c r="AI20" s="6">
        <f t="array" ref="AI20">VLOOKUP("*Москва*",[1]итого!$3:$100,COLUMN([1]итого!AI:AI),0)</f>
        <v>11965171</v>
      </c>
      <c r="AJ20" s="6">
        <f t="array" ref="AJ20">VLOOKUP("*Москва*",[1]итого!$3:$100,COLUMN([1]итого!AJ:AJ),0)</f>
        <v>11741462</v>
      </c>
      <c r="AK20" s="6">
        <f t="array" ref="AK20">VLOOKUP("*Москва*",[1]итого!$3:$100,COLUMN([1]итого!AK:AK),0)</f>
        <v>11411590</v>
      </c>
      <c r="AL20" s="6">
        <f t="array" ref="AL20">VLOOKUP("*Москва*",[1]итого!$3:$100,COLUMN([1]итого!AL:AL),0)</f>
        <v>11024382</v>
      </c>
      <c r="AM20" s="6">
        <f t="array" ref="AM20">VLOOKUP("*Москва*",[1]итого!$3:$100,COLUMN([1]итого!AM:AM),0)</f>
        <v>11500538</v>
      </c>
      <c r="AN20" s="6">
        <f t="array" ref="AN20">VLOOKUP("*Москва*",[1]итого!$3:$100,COLUMN([1]итого!AN:AN),0)</f>
        <v>11430506</v>
      </c>
      <c r="AO20" s="6">
        <f t="array" ref="AO20">VLOOKUP("*Москва*",[1]итого!$3:$100,COLUMN([1]итого!AO:AO),0)</f>
        <v>11059751</v>
      </c>
      <c r="AP20" s="6">
        <f t="array" ref="AP20">VLOOKUP("*Москва*",[1]итого!$3:$100,COLUMN([1]итого!AP:AP),0)</f>
        <v>11190133</v>
      </c>
      <c r="AQ20" s="6">
        <f t="array" ref="AQ20">VLOOKUP("*Москва*",[1]итого!$3:$100,COLUMN([1]итого!AQ:AQ),0)</f>
        <v>11248154</v>
      </c>
      <c r="AR20" s="6">
        <f t="array" ref="AR20">VLOOKUP("*Москва*",[1]итого!$3:$100,COLUMN([1]итого!AR:AR),0)</f>
        <v>12435709</v>
      </c>
      <c r="AS20" s="6">
        <f t="array" ref="AS20">VLOOKUP("*Москва*",[1]итого!$3:$100,COLUMN([1]итого!AS:AS),0)</f>
        <v>12233560</v>
      </c>
      <c r="AT20" s="6">
        <f t="array" ref="AT20">VLOOKUP("*Москва*",[1]итого!$3:$100,COLUMN([1]итого!AT:AT),0)</f>
        <v>12514746</v>
      </c>
      <c r="AU20" s="6">
        <f t="array" ref="AU20">VLOOKUP("*Москва*",[1]итого!$3:$100,COLUMN([1]итого!AU:AU),0)</f>
        <v>12601439</v>
      </c>
      <c r="AV20" s="6">
        <f t="array" ref="AV20">VLOOKUP("*Москва*",[1]итого!$3:$100,COLUMN([1]итого!AV:AV),0)</f>
        <v>12883169</v>
      </c>
      <c r="AW20" s="6">
        <f t="array" ref="AW20">VLOOKUP("*Москва*",[1]итого!$3:$100,COLUMN([1]итого!AW:AW),0)</f>
        <v>13006172</v>
      </c>
      <c r="AX20" s="6">
        <f t="array" ref="AX20">VLOOKUP("*Москва*",[1]итого!$3:$100,COLUMN([1]итого!AX:AX),0)</f>
        <v>13371604</v>
      </c>
      <c r="AY20" s="6">
        <f t="array" ref="AY20">VLOOKUP("*Москва*",[1]итого!$3:$100,COLUMN([1]итого!AY:AY),0)</f>
        <v>13627234</v>
      </c>
      <c r="AZ20" s="6">
        <f t="array" ref="AZ20">VLOOKUP("*Москва*",[1]итого!$3:$100,COLUMN([1]итого!AZ:AZ),0)</f>
        <v>13897202</v>
      </c>
      <c r="BA20" s="6">
        <f t="array" ref="BA20">VLOOKUP("*Москва*",[1]итого!$3:$100,COLUMN([1]итого!BA:BA),0)</f>
        <v>14003493</v>
      </c>
      <c r="BB20" s="6">
        <f t="array" ref="BB20">VLOOKUP("*Москва*",[1]итого!$3:$100,COLUMN([1]итого!BB:BB),0)</f>
        <v>14116956</v>
      </c>
      <c r="BC20" s="6">
        <f t="array" ref="BC20">VLOOKUP("*Москва*",[1]итого!$3:$100,COLUMN([1]итого!BC:BC),0)</f>
        <v>14311478</v>
      </c>
      <c r="BD20" s="6">
        <f t="array" ref="BD20">VLOOKUP("*Москва*",[1]итого!$3:$100,COLUMN([1]итого!BD:BD),0)</f>
        <v>15416064</v>
      </c>
      <c r="BE20" s="6">
        <f t="array" ref="BE20">VLOOKUP("*Москва*",[1]итого!$3:$100,COLUMN([1]итого!BE:BE),0)</f>
        <v>15367882</v>
      </c>
      <c r="BF20" s="6">
        <f t="array" ref="BF20">VLOOKUP("*Москва*",[1]итого!$3:$100,COLUMN([1]итого!BF:BF),0)</f>
        <v>15752386</v>
      </c>
      <c r="BG20" s="6">
        <f t="array" ref="BG20">VLOOKUP("*Москва*",[1]итого!$3:$100,COLUMN([1]итого!BG:BG),0)</f>
        <v>16105613</v>
      </c>
      <c r="BH20" s="6">
        <f t="array" ref="BH20">VLOOKUP("*Москва*",[1]итого!$3:$100,COLUMN([1]итого!BH:BH),0)</f>
        <v>16474905</v>
      </c>
      <c r="BI20" s="6">
        <f t="array" ref="BI20">VLOOKUP("*Москва*",[1]итого!$3:$100,COLUMN([1]итого!BI:BI),0)</f>
        <v>16778963</v>
      </c>
      <c r="BJ20" s="6">
        <f t="array" ref="BJ20">VLOOKUP("*Москва*",[1]итого!$3:$100,COLUMN([1]итого!BJ:BJ),0)</f>
        <v>16851383</v>
      </c>
      <c r="BK20" s="6">
        <f t="array" ref="BK20">VLOOKUP("*Москва*",[1]итого!$3:$100,COLUMN([1]итого!BK:BK),0)</f>
        <v>17194087</v>
      </c>
      <c r="BL20" s="6">
        <f t="array" ref="BL20">VLOOKUP("*Москва*",[1]итого!$3:$100,COLUMN([1]итого!BL:BL),0)</f>
        <v>17545355</v>
      </c>
      <c r="BM20" s="6">
        <f t="array" ref="BM20">VLOOKUP("*Москва*",[1]итого!$3:$100,COLUMN([1]итого!BM:BM),0)</f>
        <v>17877651</v>
      </c>
      <c r="BN20" s="6">
        <f t="array" ref="BN20">VLOOKUP("*Москва*",[1]итого!$3:$100,COLUMN([1]итого!BN:BN),0)</f>
        <v>18257360</v>
      </c>
      <c r="BO20" s="6">
        <f t="array" ref="BO20">VLOOKUP("*Москва*",[1]итого!$3:$100,COLUMN([1]итого!BO:BO),0)</f>
        <v>19171495</v>
      </c>
      <c r="BP20" s="6">
        <f t="array" ref="BP20">VLOOKUP("*Москва*",[1]итого!$3:$100,COLUMN([1]итого!BP:BP),0)</f>
        <v>20275323</v>
      </c>
      <c r="BQ20" s="6">
        <f t="array" ref="BQ20">VLOOKUP("*Москва*",[1]итого!$3:$100,COLUMN([1]итого!BQ:BQ),0)</f>
        <v>20749001</v>
      </c>
      <c r="BR20" s="6">
        <f t="array" ref="BR20">VLOOKUP("*Москва*",[1]итого!$3:$100,COLUMN([1]итого!BR:BR),0)</f>
        <v>20386601</v>
      </c>
      <c r="BS20" s="6">
        <f t="array" ref="BS20">VLOOKUP("*Москва*",[1]итого!$3:$100,COLUMN([1]итого!BS:BS),0)</f>
        <v>20059750</v>
      </c>
      <c r="BT20" s="6">
        <f t="array" ref="BT20">VLOOKUP("*Москва*",[1]итого!$3:$100,COLUMN([1]итого!BT:BT),0)</f>
        <v>20383117</v>
      </c>
      <c r="BU20" s="6">
        <f t="array" ref="BU20">VLOOKUP("*Москва*",[1]итого!$3:$100,COLUMN([1]итого!BU:BU),0)</f>
        <v>20268104</v>
      </c>
      <c r="BV20" s="6">
        <f t="array" ref="BV20">VLOOKUP("*Москва*",[1]итого!$3:$100,COLUMN([1]итого!BV:BV),0)</f>
        <v>20321817</v>
      </c>
      <c r="BW20" s="6">
        <f t="array" ref="BW20">VLOOKUP("*Москва*",[1]итого!$3:$100,COLUMN([1]итого!BW:BW),0)</f>
        <v>20548938</v>
      </c>
      <c r="BX20" s="6">
        <f t="array" ref="BX20">VLOOKUP("*Москва*",[1]итого!$3:$100,COLUMN([1]итого!BX:BX),0)</f>
        <v>20353152</v>
      </c>
      <c r="BY20" s="6">
        <f t="array" ref="BY20">VLOOKUP("*Москва*",[1]итого!$3:$100,COLUMN([1]итого!BY:BY),0)</f>
        <v>20222852</v>
      </c>
      <c r="BZ20" s="6">
        <f t="array" ref="BZ20">VLOOKUP("*Москва*",[1]итого!$3:$100,COLUMN([1]итого!BZ:BZ),0)</f>
        <v>20608396</v>
      </c>
      <c r="CA20" s="6">
        <f t="array" ref="CA20">VLOOKUP("*Москва*",[1]итого!$3:$100,COLUMN([1]итого!CA:CA),0)</f>
        <v>20484710</v>
      </c>
      <c r="CB20" s="6">
        <f t="array" ref="CB20">VLOOKUP("*Москва*",[1]итого!$3:$100,COLUMN([1]итого!CB:CB),0)</f>
        <v>21399843</v>
      </c>
    </row>
    <row r="21" spans="1:80" x14ac:dyDescent="0.25">
      <c r="A21" s="5" t="s">
        <v>19</v>
      </c>
      <c r="B21" s="6">
        <f t="array" ref="B21">VLOOKUP("*Карелия*",[1]итого!$3:$100,COLUMN([1]итого!B:B),0)</f>
        <v>85529</v>
      </c>
      <c r="C21" s="6">
        <f t="array" ref="C21">VLOOKUP("*Карелия*",[1]итого!$3:$100,COLUMN([1]итого!C:C),0)</f>
        <v>85463</v>
      </c>
      <c r="D21" s="6">
        <f t="array" ref="D21">VLOOKUP("*Карелия*",[1]итого!$3:$100,COLUMN([1]итого!D:D),0)</f>
        <v>85531</v>
      </c>
      <c r="E21" s="6">
        <f t="array" ref="E21">VLOOKUP("*Карелия*",[1]итого!$3:$100,COLUMN([1]итого!E:E),0)</f>
        <v>85689</v>
      </c>
      <c r="F21" s="6">
        <f t="array" ref="F21">VLOOKUP("*Карелия*",[1]итого!$3:$100,COLUMN([1]итого!F:F),0)</f>
        <v>85553</v>
      </c>
      <c r="G21" s="6">
        <f t="array" ref="G21">VLOOKUP("*Карелия*",[1]итого!$3:$100,COLUMN([1]итого!G:G),0)</f>
        <v>86004</v>
      </c>
      <c r="H21" s="6">
        <f t="array" ref="H21">VLOOKUP("*Карелия*",[1]итого!$3:$100,COLUMN([1]итого!H:H),0)</f>
        <v>89146</v>
      </c>
      <c r="I21" s="6">
        <f t="array" ref="I21">VLOOKUP("*Карелия*",[1]итого!$3:$100,COLUMN([1]итого!I:I),0)</f>
        <v>87744</v>
      </c>
      <c r="J21" s="6">
        <f t="array" ref="J21">VLOOKUP("*Карелия*",[1]итого!$3:$100,COLUMN([1]итого!J:J),0)</f>
        <v>89040</v>
      </c>
      <c r="K21" s="6">
        <f t="array" ref="K21">VLOOKUP("*Карелия*",[1]итого!$3:$100,COLUMN([1]итого!K:K),0)</f>
        <v>91960</v>
      </c>
      <c r="L21" s="6">
        <f t="array" ref="L21">VLOOKUP("*Карелия*",[1]итого!$3:$100,COLUMN([1]итого!L:L),0)</f>
        <v>90694</v>
      </c>
      <c r="M21" s="6">
        <f t="array" ref="M21">VLOOKUP("*Карелия*",[1]итого!$3:$100,COLUMN([1]итого!M:M),0)</f>
        <v>90155</v>
      </c>
      <c r="N21" s="6">
        <f t="array" ref="N21">VLOOKUP("*Карелия*",[1]итого!$3:$100,COLUMN([1]итого!N:N),0)</f>
        <v>93041</v>
      </c>
      <c r="O21" s="6">
        <f t="array" ref="O21">VLOOKUP("*Карелия*",[1]итого!$3:$100,COLUMN([1]итого!O:O),0)</f>
        <v>93760</v>
      </c>
      <c r="P21" s="6">
        <f t="array" ref="P21">VLOOKUP("*Карелия*",[1]итого!$3:$100,COLUMN([1]итого!P:P),0)</f>
        <v>93602</v>
      </c>
      <c r="Q21" s="6">
        <f t="array" ref="Q21">VLOOKUP("*Карелия*",[1]итого!$3:$100,COLUMN([1]итого!Q:Q),0)</f>
        <v>94193</v>
      </c>
      <c r="R21" s="6">
        <f t="array" ref="R21">VLOOKUP("*Карелия*",[1]итого!$3:$100,COLUMN([1]итого!R:R),0)</f>
        <v>93503</v>
      </c>
      <c r="S21" s="6">
        <f t="array" ref="S21">VLOOKUP("*Карелия*",[1]итого!$3:$100,COLUMN([1]итого!S:S),0)</f>
        <v>93348</v>
      </c>
      <c r="T21" s="6">
        <f t="array" ref="T21">VLOOKUP("*Карелия*",[1]итого!$3:$100,COLUMN([1]итого!T:T),0)</f>
        <v>97046</v>
      </c>
      <c r="U21" s="6">
        <f t="array" ref="U21">VLOOKUP("*Карелия*",[1]итого!$3:$100,COLUMN([1]итого!U:U),0)</f>
        <v>95020</v>
      </c>
      <c r="V21" s="6">
        <f t="array" ref="V21">VLOOKUP("*Карелия*",[1]итого!$3:$100,COLUMN([1]итого!V:V),0)</f>
        <v>95714</v>
      </c>
      <c r="W21" s="6">
        <f t="array" ref="W21">VLOOKUP("*Карелия*",[1]итого!$3:$100,COLUMN([1]итого!W:W),0)</f>
        <v>95966</v>
      </c>
      <c r="X21" s="6">
        <f t="array" ref="X21">VLOOKUP("*Карелия*",[1]итого!$3:$100,COLUMN([1]итого!X:X),0)</f>
        <v>100637</v>
      </c>
      <c r="Y21" s="6">
        <f t="array" ref="Y21">VLOOKUP("*Карелия*",[1]итого!$3:$100,COLUMN([1]итого!Y:Y),0)</f>
        <v>97067</v>
      </c>
      <c r="Z21" s="6">
        <f t="array" ref="Z21">VLOOKUP("*Карелия*",[1]итого!$3:$100,COLUMN([1]итого!Z:Z),0)</f>
        <v>96992</v>
      </c>
      <c r="AA21" s="6">
        <f t="array" ref="AA21">VLOOKUP("*Карелия*",[1]итого!$3:$100,COLUMN([1]итого!AA:AA),0)</f>
        <v>97128</v>
      </c>
      <c r="AB21" s="6">
        <f t="array" ref="AB21">VLOOKUP("*Карелия*",[1]итого!$3:$100,COLUMN([1]итого!AB:AB),0)</f>
        <v>96536</v>
      </c>
      <c r="AC21" s="6">
        <f t="array" ref="AC21">VLOOKUP("*Карелия*",[1]итого!$3:$100,COLUMN([1]итого!AC:AC),0)</f>
        <v>97762</v>
      </c>
      <c r="AD21" s="6">
        <f t="array" ref="AD21">VLOOKUP("*Карелия*",[1]итого!$3:$100,COLUMN([1]итого!AD:AD),0)</f>
        <v>98317</v>
      </c>
      <c r="AE21" s="6">
        <f t="array" ref="AE21">VLOOKUP("*Карелия*",[1]итого!$3:$100,COLUMN([1]итого!AE:AE),0)</f>
        <v>99476</v>
      </c>
      <c r="AF21" s="6">
        <f t="array" ref="AF21">VLOOKUP("*Карелия*",[1]итого!$3:$100,COLUMN([1]итого!AF:AF),0)</f>
        <v>103082</v>
      </c>
      <c r="AG21" s="6">
        <f t="array" ref="AG21">VLOOKUP("*Карелия*",[1]итого!$3:$100,COLUMN([1]итого!AG:AG),0)</f>
        <v>100966</v>
      </c>
      <c r="AH21" s="6">
        <f t="array" ref="AH21">VLOOKUP("*Карелия*",[1]итого!$3:$100,COLUMN([1]итого!AH:AH),0)</f>
        <v>100197</v>
      </c>
      <c r="AI21" s="6">
        <f t="array" ref="AI21">VLOOKUP("*Карелия*",[1]итого!$3:$100,COLUMN([1]итого!AI:AI),0)</f>
        <v>99311</v>
      </c>
      <c r="AJ21" s="6">
        <f t="array" ref="AJ21">VLOOKUP("*Карелия*",[1]итого!$3:$100,COLUMN([1]итого!AJ:AJ),0)</f>
        <v>101324</v>
      </c>
      <c r="AK21" s="6">
        <f t="array" ref="AK21">VLOOKUP("*Карелия*",[1]итого!$3:$100,COLUMN([1]итого!AK:AK),0)</f>
        <v>101385</v>
      </c>
      <c r="AL21" s="6">
        <f t="array" ref="AL21">VLOOKUP("*Карелия*",[1]итого!$3:$100,COLUMN([1]итого!AL:AL),0)</f>
        <v>103100</v>
      </c>
      <c r="AM21" s="6">
        <f t="array" ref="AM21">VLOOKUP("*Карелия*",[1]итого!$3:$100,COLUMN([1]итого!AM:AM),0)</f>
        <v>104362</v>
      </c>
      <c r="AN21" s="6">
        <f t="array" ref="AN21">VLOOKUP("*Карелия*",[1]итого!$3:$100,COLUMN([1]итого!AN:AN),0)</f>
        <v>104616</v>
      </c>
      <c r="AO21" s="6">
        <f t="array" ref="AO21">VLOOKUP("*Карелия*",[1]итого!$3:$100,COLUMN([1]итого!AO:AO),0)</f>
        <v>104465</v>
      </c>
      <c r="AP21" s="6">
        <f t="array" ref="AP21">VLOOKUP("*Карелия*",[1]итого!$3:$100,COLUMN([1]итого!AP:AP),0)</f>
        <v>103929</v>
      </c>
      <c r="AQ21" s="6">
        <f t="array" ref="AQ21">VLOOKUP("*Карелия*",[1]итого!$3:$100,COLUMN([1]итого!AQ:AQ),0)</f>
        <v>105262</v>
      </c>
      <c r="AR21" s="6">
        <f t="array" ref="AR21">VLOOKUP("*Карелия*",[1]итого!$3:$100,COLUMN([1]итого!AR:AR),0)</f>
        <v>113967</v>
      </c>
      <c r="AS21" s="6">
        <f t="array" ref="AS21">VLOOKUP("*Карелия*",[1]итого!$3:$100,COLUMN([1]итого!AS:AS),0)</f>
        <v>108710</v>
      </c>
      <c r="AT21" s="6">
        <f t="array" ref="AT21">VLOOKUP("*Карелия*",[1]итого!$3:$100,COLUMN([1]итого!AT:AT),0)</f>
        <v>112251</v>
      </c>
      <c r="AU21" s="6">
        <f t="array" ref="AU21">VLOOKUP("*Карелия*",[1]итого!$3:$100,COLUMN([1]итого!AU:AU),0)</f>
        <v>113534</v>
      </c>
      <c r="AV21" s="6">
        <f t="array" ref="AV21">VLOOKUP("*Карелия*",[1]итого!$3:$100,COLUMN([1]итого!AV:AV),0)</f>
        <v>115202</v>
      </c>
      <c r="AW21" s="6">
        <f t="array" ref="AW21">VLOOKUP("*Карелия*",[1]итого!$3:$100,COLUMN([1]итого!AW:AW),0)</f>
        <v>116760</v>
      </c>
      <c r="AX21" s="6">
        <f t="array" ref="AX21">VLOOKUP("*Карелия*",[1]итого!$3:$100,COLUMN([1]итого!AX:AX),0)</f>
        <v>120145</v>
      </c>
      <c r="AY21" s="6">
        <f t="array" ref="AY21">VLOOKUP("*Карелия*",[1]итого!$3:$100,COLUMN([1]итого!AY:AY),0)</f>
        <v>121290</v>
      </c>
      <c r="AZ21" s="6">
        <f t="array" ref="AZ21">VLOOKUP("*Карелия*",[1]итого!$3:$100,COLUMN([1]итого!AZ:AZ),0)</f>
        <v>121838</v>
      </c>
      <c r="BA21" s="6">
        <f t="array" ref="BA21">VLOOKUP("*Карелия*",[1]итого!$3:$100,COLUMN([1]итого!BA:BA),0)</f>
        <v>122488</v>
      </c>
      <c r="BB21" s="6">
        <f t="array" ref="BB21">VLOOKUP("*Карелия*",[1]итого!$3:$100,COLUMN([1]итого!BB:BB),0)</f>
        <v>123321</v>
      </c>
      <c r="BC21" s="6">
        <f t="array" ref="BC21">VLOOKUP("*Карелия*",[1]итого!$3:$100,COLUMN([1]итого!BC:BC),0)</f>
        <v>125079</v>
      </c>
      <c r="BD21" s="6">
        <f t="array" ref="BD21">VLOOKUP("*Карелия*",[1]итого!$3:$100,COLUMN([1]итого!BD:BD),0)</f>
        <v>133028</v>
      </c>
      <c r="BE21" s="6">
        <f t="array" ref="BE21">VLOOKUP("*Карелия*",[1]итого!$3:$100,COLUMN([1]итого!BE:BE),0)</f>
        <v>132543</v>
      </c>
      <c r="BF21" s="6">
        <f t="array" ref="BF21">VLOOKUP("*Карелия*",[1]итого!$3:$100,COLUMN([1]итого!BF:BF),0)</f>
        <v>136271</v>
      </c>
      <c r="BG21" s="6">
        <f t="array" ref="BG21">VLOOKUP("*Карелия*",[1]итого!$3:$100,COLUMN([1]итого!BG:BG),0)</f>
        <v>138491</v>
      </c>
      <c r="BH21" s="6">
        <f t="array" ref="BH21">VLOOKUP("*Карелия*",[1]итого!$3:$100,COLUMN([1]итого!BH:BH),0)</f>
        <v>140828</v>
      </c>
      <c r="BI21" s="6">
        <f t="array" ref="BI21">VLOOKUP("*Карелия*",[1]итого!$3:$100,COLUMN([1]итого!BI:BI),0)</f>
        <v>145291</v>
      </c>
      <c r="BJ21" s="6">
        <f t="array" ref="BJ21">VLOOKUP("*Карелия*",[1]итого!$3:$100,COLUMN([1]итого!BJ:BJ),0)</f>
        <v>147041</v>
      </c>
      <c r="BK21" s="6">
        <f t="array" ref="BK21">VLOOKUP("*Карелия*",[1]итого!$3:$100,COLUMN([1]итого!BK:BK),0)</f>
        <v>147903</v>
      </c>
      <c r="BL21" s="6">
        <f t="array" ref="BL21">VLOOKUP("*Карелия*",[1]итого!$3:$100,COLUMN([1]итого!BL:BL),0)</f>
        <v>150630</v>
      </c>
      <c r="BM21" s="6">
        <f t="array" ref="BM21">VLOOKUP("*Карелия*",[1]итого!$3:$100,COLUMN([1]итого!BM:BM),0)</f>
        <v>152502</v>
      </c>
      <c r="BN21" s="6">
        <f t="array" ref="BN21">VLOOKUP("*Карелия*",[1]итого!$3:$100,COLUMN([1]итого!BN:BN),0)</f>
        <v>154173</v>
      </c>
      <c r="BO21" s="6">
        <f t="array" ref="BO21">VLOOKUP("*Карелия*",[1]итого!$3:$100,COLUMN([1]итого!BO:BO),0)</f>
        <v>154131</v>
      </c>
      <c r="BP21" s="6">
        <f t="array" ref="BP21">VLOOKUP("*Карелия*",[1]итого!$3:$100,COLUMN([1]итого!BP:BP),0)</f>
        <v>161867</v>
      </c>
      <c r="BQ21" s="6">
        <f t="array" ref="BQ21">VLOOKUP("*Карелия*",[1]итого!$3:$100,COLUMN([1]итого!BQ:BQ),0)</f>
        <v>159757</v>
      </c>
      <c r="BR21" s="6">
        <f t="array" ref="BR21">VLOOKUP("*Карелия*",[1]итого!$3:$100,COLUMN([1]итого!BR:BR),0)</f>
        <v>165114</v>
      </c>
      <c r="BS21" s="6">
        <f t="array" ref="BS21">VLOOKUP("*Карелия*",[1]итого!$3:$100,COLUMN([1]итого!BS:BS),0)</f>
        <v>168168</v>
      </c>
      <c r="BT21" s="6">
        <f t="array" ref="BT21">VLOOKUP("*Карелия*",[1]итого!$3:$100,COLUMN([1]итого!BT:BT),0)</f>
        <v>173144</v>
      </c>
      <c r="BU21" s="6">
        <f t="array" ref="BU21">VLOOKUP("*Карелия*",[1]итого!$3:$100,COLUMN([1]итого!BU:BU),0)</f>
        <v>173912</v>
      </c>
      <c r="BV21" s="6">
        <f t="array" ref="BV21">VLOOKUP("*Карелия*",[1]итого!$3:$100,COLUMN([1]итого!BV:BV),0)</f>
        <v>177978</v>
      </c>
      <c r="BW21" s="6">
        <f t="array" ref="BW21">VLOOKUP("*Карелия*",[1]итого!$3:$100,COLUMN([1]итого!BW:BW),0)</f>
        <v>181392</v>
      </c>
      <c r="BX21" s="6">
        <f t="array" ref="BX21">VLOOKUP("*Карелия*",[1]итого!$3:$100,COLUMN([1]итого!BX:BX),0)</f>
        <v>182303</v>
      </c>
      <c r="BY21" s="6">
        <f t="array" ref="BY21">VLOOKUP("*Карелия*",[1]итого!$3:$100,COLUMN([1]итого!BY:BY),0)</f>
        <v>183894</v>
      </c>
      <c r="BZ21" s="6">
        <f t="array" ref="BZ21">VLOOKUP("*Карелия*",[1]итого!$3:$100,COLUMN([1]итого!BZ:BZ),0)</f>
        <v>186282</v>
      </c>
      <c r="CA21" s="6">
        <f t="array" ref="CA21">VLOOKUP("*Карелия*",[1]итого!$3:$100,COLUMN([1]итого!CA:CA),0)</f>
        <v>187376</v>
      </c>
      <c r="CB21" s="6">
        <f t="array" ref="CB21">VLOOKUP("*Карелия*",[1]итого!$3:$100,COLUMN([1]итого!CB:CB),0)</f>
        <v>199505</v>
      </c>
    </row>
    <row r="22" spans="1:80" x14ac:dyDescent="0.25">
      <c r="A22" s="5" t="s">
        <v>20</v>
      </c>
      <c r="B22" s="6">
        <f t="array" ref="B22">VLOOKUP("*Коми*",[1]итого!$3:$100,COLUMN([1]итого!B:B),0)</f>
        <v>133739</v>
      </c>
      <c r="C22" s="6">
        <f t="array" ref="C22">VLOOKUP("*Коми*",[1]итого!$3:$100,COLUMN([1]итого!C:C),0)</f>
        <v>131829</v>
      </c>
      <c r="D22" s="6">
        <f t="array" ref="D22">VLOOKUP("*Коми*",[1]итого!$3:$100,COLUMN([1]итого!D:D),0)</f>
        <v>131389</v>
      </c>
      <c r="E22" s="6">
        <f t="array" ref="E22">VLOOKUP("*Коми*",[1]итого!$3:$100,COLUMN([1]итого!E:E),0)</f>
        <v>130728</v>
      </c>
      <c r="F22" s="6">
        <f t="array" ref="F22">VLOOKUP("*Коми*",[1]итого!$3:$100,COLUMN([1]итого!F:F),0)</f>
        <v>129621</v>
      </c>
      <c r="G22" s="6">
        <f t="array" ref="G22">VLOOKUP("*Коми*",[1]итого!$3:$100,COLUMN([1]итого!G:G),0)</f>
        <v>130423</v>
      </c>
      <c r="H22" s="6">
        <f t="array" ref="H22">VLOOKUP("*Коми*",[1]итого!$3:$100,COLUMN([1]итого!H:H),0)</f>
        <v>135711</v>
      </c>
      <c r="I22" s="6">
        <f t="array" ref="I22">VLOOKUP("*Коми*",[1]итого!$3:$100,COLUMN([1]итого!I:I),0)</f>
        <v>133104</v>
      </c>
      <c r="J22" s="6">
        <f t="array" ref="J22">VLOOKUP("*Коми*",[1]итого!$3:$100,COLUMN([1]итого!J:J),0)</f>
        <v>135585</v>
      </c>
      <c r="K22" s="6">
        <f t="array" ref="K22">VLOOKUP("*Коми*",[1]итого!$3:$100,COLUMN([1]итого!K:K),0)</f>
        <v>137311</v>
      </c>
      <c r="L22" s="6">
        <f t="array" ref="L22">VLOOKUP("*Коми*",[1]итого!$3:$100,COLUMN([1]итого!L:L),0)</f>
        <v>139275</v>
      </c>
      <c r="M22" s="6">
        <f t="array" ref="M22">VLOOKUP("*Коми*",[1]итого!$3:$100,COLUMN([1]итого!M:M),0)</f>
        <v>141975</v>
      </c>
      <c r="N22" s="6">
        <f t="array" ref="N22">VLOOKUP("*Коми*",[1]итого!$3:$100,COLUMN([1]итого!N:N),0)</f>
        <v>145741</v>
      </c>
      <c r="O22" s="6">
        <f t="array" ref="O22">VLOOKUP("*Коми*",[1]итого!$3:$100,COLUMN([1]итого!O:O),0)</f>
        <v>145289</v>
      </c>
      <c r="P22" s="6">
        <f t="array" ref="P22">VLOOKUP("*Коми*",[1]итого!$3:$100,COLUMN([1]итого!P:P),0)</f>
        <v>143969</v>
      </c>
      <c r="Q22" s="6">
        <f t="array" ref="Q22">VLOOKUP("*Коми*",[1]итого!$3:$100,COLUMN([1]итого!Q:Q),0)</f>
        <v>143659</v>
      </c>
      <c r="R22" s="6">
        <f t="array" ref="R22">VLOOKUP("*Коми*",[1]итого!$3:$100,COLUMN([1]итого!R:R),0)</f>
        <v>141149</v>
      </c>
      <c r="S22" s="6">
        <f t="array" ref="S22">VLOOKUP("*Коми*",[1]итого!$3:$100,COLUMN([1]итого!S:S),0)</f>
        <v>140804</v>
      </c>
      <c r="T22" s="6">
        <f t="array" ref="T22">VLOOKUP("*Коми*",[1]итого!$3:$100,COLUMN([1]итого!T:T),0)</f>
        <v>145060</v>
      </c>
      <c r="U22" s="6">
        <f t="array" ref="U22">VLOOKUP("*Коми*",[1]итого!$3:$100,COLUMN([1]итого!U:U),0)</f>
        <v>142615</v>
      </c>
      <c r="V22" s="6">
        <f t="array" ref="V22">VLOOKUP("*Коми*",[1]итого!$3:$100,COLUMN([1]итого!V:V),0)</f>
        <v>144039</v>
      </c>
      <c r="W22" s="6">
        <f t="array" ref="W22">VLOOKUP("*Коми*",[1]итого!$3:$100,COLUMN([1]итого!W:W),0)</f>
        <v>144078</v>
      </c>
      <c r="X22" s="6">
        <f t="array" ref="X22">VLOOKUP("*Коми*",[1]итого!$3:$100,COLUMN([1]итого!X:X),0)</f>
        <v>147491</v>
      </c>
      <c r="Y22" s="6">
        <f t="array" ref="Y22">VLOOKUP("*Коми*",[1]итого!$3:$100,COLUMN([1]итого!Y:Y),0)</f>
        <v>148394</v>
      </c>
      <c r="Z22" s="6">
        <f t="array" ref="Z22">VLOOKUP("*Коми*",[1]итого!$3:$100,COLUMN([1]итого!Z:Z),0)</f>
        <v>148284</v>
      </c>
      <c r="AA22" s="6">
        <f t="array" ref="AA22">VLOOKUP("*Коми*",[1]итого!$3:$100,COLUMN([1]итого!AA:AA),0)</f>
        <v>147551</v>
      </c>
      <c r="AB22" s="6">
        <f t="array" ref="AB22">VLOOKUP("*Коми*",[1]итого!$3:$100,COLUMN([1]итого!AB:AB),0)</f>
        <v>146546</v>
      </c>
      <c r="AC22" s="6">
        <f t="array" ref="AC22">VLOOKUP("*Коми*",[1]итого!$3:$100,COLUMN([1]итого!AC:AC),0)</f>
        <v>147083</v>
      </c>
      <c r="AD22" s="6">
        <f t="array" ref="AD22">VLOOKUP("*Коми*",[1]итого!$3:$100,COLUMN([1]итого!AD:AD),0)</f>
        <v>145881</v>
      </c>
      <c r="AE22" s="6">
        <f t="array" ref="AE22">VLOOKUP("*Коми*",[1]итого!$3:$100,COLUMN([1]итого!AE:AE),0)</f>
        <v>147694</v>
      </c>
      <c r="AF22" s="6">
        <f t="array" ref="AF22">VLOOKUP("*Коми*",[1]итого!$3:$100,COLUMN([1]итого!AF:AF),0)</f>
        <v>153885</v>
      </c>
      <c r="AG22" s="6">
        <f t="array" ref="AG22">VLOOKUP("*Коми*",[1]итого!$3:$100,COLUMN([1]итого!AG:AG),0)</f>
        <v>150574</v>
      </c>
      <c r="AH22" s="6">
        <f t="array" ref="AH22">VLOOKUP("*Коми*",[1]итого!$3:$100,COLUMN([1]итого!AH:AH),0)</f>
        <v>150304</v>
      </c>
      <c r="AI22" s="6">
        <f t="array" ref="AI22">VLOOKUP("*Коми*",[1]итого!$3:$100,COLUMN([1]итого!AI:AI),0)</f>
        <v>150089</v>
      </c>
      <c r="AJ22" s="6">
        <f t="array" ref="AJ22">VLOOKUP("*Коми*",[1]итого!$3:$100,COLUMN([1]итого!AJ:AJ),0)</f>
        <v>153633</v>
      </c>
      <c r="AK22" s="6">
        <f t="array" ref="AK22">VLOOKUP("*Коми*",[1]итого!$3:$100,COLUMN([1]итого!AK:AK),0)</f>
        <v>154993</v>
      </c>
      <c r="AL22" s="6">
        <f t="array" ref="AL22">VLOOKUP("*Коми*",[1]итого!$3:$100,COLUMN([1]итого!AL:AL),0)</f>
        <v>157281</v>
      </c>
      <c r="AM22" s="6">
        <f t="array" ref="AM22">VLOOKUP("*Коми*",[1]итого!$3:$100,COLUMN([1]итого!AM:AM),0)</f>
        <v>157065</v>
      </c>
      <c r="AN22" s="6">
        <f t="array" ref="AN22">VLOOKUP("*Коми*",[1]итого!$3:$100,COLUMN([1]итого!AN:AN),0)</f>
        <v>155868</v>
      </c>
      <c r="AO22" s="6">
        <f t="array" ref="AO22">VLOOKUP("*Коми*",[1]итого!$3:$100,COLUMN([1]итого!AO:AO),0)</f>
        <v>155313</v>
      </c>
      <c r="AP22" s="6">
        <f t="array" ref="AP22">VLOOKUP("*Коми*",[1]итого!$3:$100,COLUMN([1]итого!AP:AP),0)</f>
        <v>154989</v>
      </c>
      <c r="AQ22" s="6">
        <f t="array" ref="AQ22">VLOOKUP("*Коми*",[1]итого!$3:$100,COLUMN([1]итого!AQ:AQ),0)</f>
        <v>156820</v>
      </c>
      <c r="AR22" s="6">
        <f t="array" ref="AR22">VLOOKUP("*Коми*",[1]итого!$3:$100,COLUMN([1]итого!AR:AR),0)</f>
        <v>167844</v>
      </c>
      <c r="AS22" s="6">
        <f t="array" ref="AS22">VLOOKUP("*Коми*",[1]итого!$3:$100,COLUMN([1]итого!AS:AS),0)</f>
        <v>163215</v>
      </c>
      <c r="AT22" s="6">
        <f t="array" ref="AT22">VLOOKUP("*Коми*",[1]итого!$3:$100,COLUMN([1]итого!AT:AT),0)</f>
        <v>169055</v>
      </c>
      <c r="AU22" s="6">
        <f t="array" ref="AU22">VLOOKUP("*Коми*",[1]итого!$3:$100,COLUMN([1]итого!AU:AU),0)</f>
        <v>170713</v>
      </c>
      <c r="AV22" s="6">
        <f t="array" ref="AV22">VLOOKUP("*Коми*",[1]итого!$3:$100,COLUMN([1]итого!AV:AV),0)</f>
        <v>173136</v>
      </c>
      <c r="AW22" s="6">
        <f t="array" ref="AW22">VLOOKUP("*Коми*",[1]итого!$3:$100,COLUMN([1]итого!AW:AW),0)</f>
        <v>176693</v>
      </c>
      <c r="AX22" s="6">
        <f t="array" ref="AX22">VLOOKUP("*Коми*",[1]итого!$3:$100,COLUMN([1]итого!AX:AX),0)</f>
        <v>181183</v>
      </c>
      <c r="AY22" s="6">
        <f t="array" ref="AY22">VLOOKUP("*Коми*",[1]итого!$3:$100,COLUMN([1]итого!AY:AY),0)</f>
        <v>181798</v>
      </c>
      <c r="AZ22" s="6">
        <f t="array" ref="AZ22">VLOOKUP("*Коми*",[1]итого!$3:$100,COLUMN([1]итого!AZ:AZ),0)</f>
        <v>181660</v>
      </c>
      <c r="BA22" s="6">
        <f t="array" ref="BA22">VLOOKUP("*Коми*",[1]итого!$3:$100,COLUMN([1]итого!BA:BA),0)</f>
        <v>181303</v>
      </c>
      <c r="BB22" s="6">
        <f t="array" ref="BB22">VLOOKUP("*Коми*",[1]итого!$3:$100,COLUMN([1]итого!BB:BB),0)</f>
        <v>181305</v>
      </c>
      <c r="BC22" s="6">
        <f t="array" ref="BC22">VLOOKUP("*Коми*",[1]итого!$3:$100,COLUMN([1]итого!BC:BC),0)</f>
        <v>183212</v>
      </c>
      <c r="BD22" s="6">
        <f t="array" ref="BD22">VLOOKUP("*Коми*",[1]итого!$3:$100,COLUMN([1]итого!BD:BD),0)</f>
        <v>193055</v>
      </c>
      <c r="BE22" s="6">
        <f t="array" ref="BE22">VLOOKUP("*Коми*",[1]итого!$3:$100,COLUMN([1]итого!BE:BE),0)</f>
        <v>192646</v>
      </c>
      <c r="BF22" s="6">
        <f t="array" ref="BF22">VLOOKUP("*Коми*",[1]итого!$3:$100,COLUMN([1]итого!BF:BF),0)</f>
        <v>198690</v>
      </c>
      <c r="BG22" s="6">
        <f t="array" ref="BG22">VLOOKUP("*Коми*",[1]итого!$3:$100,COLUMN([1]итого!BG:BG),0)</f>
        <v>202298</v>
      </c>
      <c r="BH22" s="6">
        <f t="array" ref="BH22">VLOOKUP("*Коми*",[1]итого!$3:$100,COLUMN([1]итого!BH:BH),0)</f>
        <v>206479</v>
      </c>
      <c r="BI22" s="6">
        <f t="array" ref="BI22">VLOOKUP("*Коми*",[1]итого!$3:$100,COLUMN([1]итого!BI:BI),0)</f>
        <v>215842</v>
      </c>
      <c r="BJ22" s="6">
        <f t="array" ref="BJ22">VLOOKUP("*Коми*",[1]итого!$3:$100,COLUMN([1]итого!BJ:BJ),0)</f>
        <v>217118</v>
      </c>
      <c r="BK22" s="6">
        <f t="array" ref="BK22">VLOOKUP("*Коми*",[1]итого!$3:$100,COLUMN([1]итого!BK:BK),0)</f>
        <v>215300</v>
      </c>
      <c r="BL22" s="6">
        <f t="array" ref="BL22">VLOOKUP("*Коми*",[1]итого!$3:$100,COLUMN([1]итого!BL:BL),0)</f>
        <v>215450</v>
      </c>
      <c r="BM22" s="6">
        <f t="array" ref="BM22">VLOOKUP("*Коми*",[1]итого!$3:$100,COLUMN([1]итого!BM:BM),0)</f>
        <v>214992</v>
      </c>
      <c r="BN22" s="6">
        <f t="array" ref="BN22">VLOOKUP("*Коми*",[1]итого!$3:$100,COLUMN([1]итого!BN:BN),0)</f>
        <v>215664</v>
      </c>
      <c r="BO22" s="6">
        <f t="array" ref="BO22">VLOOKUP("*Коми*",[1]итого!$3:$100,COLUMN([1]итого!BO:BO),0)</f>
        <v>215700</v>
      </c>
      <c r="BP22" s="6">
        <f t="array" ref="BP22">VLOOKUP("*Коми*",[1]итого!$3:$100,COLUMN([1]итого!BP:BP),0)</f>
        <v>229194</v>
      </c>
      <c r="BQ22" s="6">
        <f t="array" ref="BQ22">VLOOKUP("*Коми*",[1]итого!$3:$100,COLUMN([1]итого!BQ:BQ),0)</f>
        <v>227827</v>
      </c>
      <c r="BR22" s="6">
        <f t="array" ref="BR22">VLOOKUP("*Коми*",[1]итого!$3:$100,COLUMN([1]итого!BR:BR),0)</f>
        <v>234967</v>
      </c>
      <c r="BS22" s="6">
        <f t="array" ref="BS22">VLOOKUP("*Коми*",[1]итого!$3:$100,COLUMN([1]итого!BS:BS),0)</f>
        <v>238958</v>
      </c>
      <c r="BT22" s="6">
        <f t="array" ref="BT22">VLOOKUP("*Коми*",[1]итого!$3:$100,COLUMN([1]итого!BT:BT),0)</f>
        <v>246105</v>
      </c>
      <c r="BU22" s="6">
        <f t="array" ref="BU22">VLOOKUP("*Коми*",[1]итого!$3:$100,COLUMN([1]итого!BU:BU),0)</f>
        <v>249792</v>
      </c>
      <c r="BV22" s="6">
        <f t="array" ref="BV22">VLOOKUP("*Коми*",[1]итого!$3:$100,COLUMN([1]итого!BV:BV),0)</f>
        <v>255734</v>
      </c>
      <c r="BW22" s="6">
        <f t="array" ref="BW22">VLOOKUP("*Коми*",[1]итого!$3:$100,COLUMN([1]итого!BW:BW),0)</f>
        <v>259419</v>
      </c>
      <c r="BX22" s="6">
        <f t="array" ref="BX22">VLOOKUP("*Коми*",[1]итого!$3:$100,COLUMN([1]итого!BX:BX),0)</f>
        <v>259122</v>
      </c>
      <c r="BY22" s="6">
        <f t="array" ref="BY22">VLOOKUP("*Коми*",[1]итого!$3:$100,COLUMN([1]итого!BY:BY),0)</f>
        <v>260325</v>
      </c>
      <c r="BZ22" s="6">
        <f t="array" ref="BZ22">VLOOKUP("*Коми*",[1]итого!$3:$100,COLUMN([1]итого!BZ:BZ),0)</f>
        <v>263303</v>
      </c>
      <c r="CA22" s="6">
        <f t="array" ref="CA22">VLOOKUP("*Коми*",[1]итого!$3:$100,COLUMN([1]итого!CA:CA),0)</f>
        <v>263386</v>
      </c>
      <c r="CB22" s="6">
        <f t="array" ref="CB22">VLOOKUP("*Коми*",[1]итого!$3:$100,COLUMN([1]итого!CB:CB),0)</f>
        <v>279580</v>
      </c>
    </row>
    <row r="23" spans="1:80" x14ac:dyDescent="0.25">
      <c r="A23" s="5" t="s">
        <v>21</v>
      </c>
      <c r="B23" s="6">
        <f t="array" ref="B23">VLOOKUP("*Архангельская*",[1]итого!$3:$100,COLUMN([1]итого!B:B),0)</f>
        <v>184152</v>
      </c>
      <c r="C23" s="6">
        <f t="array" ref="C23">VLOOKUP("*Архангельская*",[1]итого!$3:$100,COLUMN([1]итого!C:C),0)</f>
        <v>183524</v>
      </c>
      <c r="D23" s="6">
        <f t="array" ref="D23">VLOOKUP("*Архангельская*",[1]итого!$3:$100,COLUMN([1]итого!D:D),0)</f>
        <v>183574</v>
      </c>
      <c r="E23" s="6">
        <f t="array" ref="E23">VLOOKUP("*Архангельская*",[1]итого!$3:$100,COLUMN([1]итого!E:E),0)</f>
        <v>184188</v>
      </c>
      <c r="F23" s="6">
        <f t="array" ref="F23">VLOOKUP("*Архангельская*",[1]итого!$3:$100,COLUMN([1]итого!F:F),0)</f>
        <v>183573</v>
      </c>
      <c r="G23" s="6">
        <f t="array" ref="G23">VLOOKUP("*Архангельская*",[1]итого!$3:$100,COLUMN([1]итого!G:G),0)</f>
        <v>183420</v>
      </c>
      <c r="H23" s="6">
        <f t="array" ref="H23">VLOOKUP("*Архангельская*",[1]итого!$3:$100,COLUMN([1]итого!H:H),0)</f>
        <v>191216</v>
      </c>
      <c r="I23" s="6">
        <f t="array" ref="I23">VLOOKUP("*Архангельская*",[1]итого!$3:$100,COLUMN([1]итого!I:I),0)</f>
        <v>187903</v>
      </c>
      <c r="J23" s="6">
        <f t="array" ref="J23">VLOOKUP("*Архангельская*",[1]итого!$3:$100,COLUMN([1]итого!J:J),0)</f>
        <v>190233</v>
      </c>
      <c r="K23" s="6">
        <f t="array" ref="K23">VLOOKUP("*Архангельская*",[1]итого!$3:$100,COLUMN([1]итого!K:K),0)</f>
        <v>193181</v>
      </c>
      <c r="L23" s="6">
        <f t="array" ref="L23">VLOOKUP("*Архангельская*",[1]итого!$3:$100,COLUMN([1]итого!L:L),0)</f>
        <v>194462</v>
      </c>
      <c r="M23" s="6">
        <f t="array" ref="M23">VLOOKUP("*Архангельская*",[1]итого!$3:$100,COLUMN([1]итого!M:M),0)</f>
        <v>195952</v>
      </c>
      <c r="N23" s="6">
        <f t="array" ref="N23">VLOOKUP("*Архангельская*",[1]итого!$3:$100,COLUMN([1]итого!N:N),0)</f>
        <v>201184</v>
      </c>
      <c r="O23" s="6">
        <f t="array" ref="O23">VLOOKUP("*Архангельская*",[1]итого!$3:$100,COLUMN([1]итого!O:O),0)</f>
        <v>201142</v>
      </c>
      <c r="P23" s="6">
        <f t="array" ref="P23">VLOOKUP("*Архангельская*",[1]итого!$3:$100,COLUMN([1]итого!P:P),0)</f>
        <v>198759</v>
      </c>
      <c r="Q23" s="6">
        <f t="array" ref="Q23">VLOOKUP("*Архангельская*",[1]итого!$3:$100,COLUMN([1]итого!Q:Q),0)</f>
        <v>198715</v>
      </c>
      <c r="R23" s="6">
        <f t="array" ref="R23">VLOOKUP("*Архангельская*",[1]итого!$3:$100,COLUMN([1]итого!R:R),0)</f>
        <v>195325</v>
      </c>
      <c r="S23" s="6">
        <f t="array" ref="S23">VLOOKUP("*Архангельская*",[1]итого!$3:$100,COLUMN([1]итого!S:S),0)</f>
        <v>194614</v>
      </c>
      <c r="T23" s="6">
        <f t="array" ref="T23">VLOOKUP("*Архангельская*",[1]итого!$3:$100,COLUMN([1]итого!T:T),0)</f>
        <v>203441</v>
      </c>
      <c r="U23" s="6">
        <f t="array" ref="U23">VLOOKUP("*Архангельская*",[1]итого!$3:$100,COLUMN([1]итого!U:U),0)</f>
        <v>198143</v>
      </c>
      <c r="V23" s="6">
        <f t="array" ref="V23">VLOOKUP("*Архангельская*",[1]итого!$3:$100,COLUMN([1]итого!V:V),0)</f>
        <v>199869</v>
      </c>
      <c r="W23" s="6">
        <f t="array" ref="W23">VLOOKUP("*Архангельская*",[1]итого!$3:$100,COLUMN([1]итого!W:W),0)</f>
        <v>200560</v>
      </c>
      <c r="X23" s="6">
        <f t="array" ref="X23">VLOOKUP("*Архангельская*",[1]итого!$3:$100,COLUMN([1]итого!X:X),0)</f>
        <v>205891</v>
      </c>
      <c r="Y23" s="6">
        <f t="array" ref="Y23">VLOOKUP("*Архангельская*",[1]итого!$3:$100,COLUMN([1]итого!Y:Y),0)</f>
        <v>204182</v>
      </c>
      <c r="Z23" s="6">
        <f t="array" ref="Z23">VLOOKUP("*Архангельская*",[1]итого!$3:$100,COLUMN([1]итого!Z:Z),0)</f>
        <v>205185</v>
      </c>
      <c r="AA23" s="6">
        <f t="array" ref="AA23">VLOOKUP("*Архангельская*",[1]итого!$3:$100,COLUMN([1]итого!AA:AA),0)</f>
        <v>204767</v>
      </c>
      <c r="AB23" s="6">
        <f t="array" ref="AB23">VLOOKUP("*Архангельская*",[1]итого!$3:$100,COLUMN([1]итого!AB:AB),0)</f>
        <v>204174</v>
      </c>
      <c r="AC23" s="6">
        <f t="array" ref="AC23">VLOOKUP("*Архангельская*",[1]итого!$3:$100,COLUMN([1]итого!AC:AC),0)</f>
        <v>206687</v>
      </c>
      <c r="AD23" s="6">
        <f t="array" ref="AD23">VLOOKUP("*Архангельская*",[1]итого!$3:$100,COLUMN([1]итого!AD:AD),0)</f>
        <v>206810</v>
      </c>
      <c r="AE23" s="6">
        <f t="array" ref="AE23">VLOOKUP("*Архангельская*",[1]итого!$3:$100,COLUMN([1]итого!AE:AE),0)</f>
        <v>209078</v>
      </c>
      <c r="AF23" s="6">
        <f t="array" ref="AF23">VLOOKUP("*Архангельская*",[1]итого!$3:$100,COLUMN([1]итого!AF:AF),0)</f>
        <v>218022</v>
      </c>
      <c r="AG23" s="6">
        <f t="array" ref="AG23">VLOOKUP("*Архангельская*",[1]итого!$3:$100,COLUMN([1]итого!AG:AG),0)</f>
        <v>212753</v>
      </c>
      <c r="AH23" s="6">
        <f t="array" ref="AH23">VLOOKUP("*Архангельская*",[1]итого!$3:$100,COLUMN([1]итого!AH:AH),0)</f>
        <v>212305</v>
      </c>
      <c r="AI23" s="6">
        <f t="array" ref="AI23">VLOOKUP("*Архангельская*",[1]итого!$3:$100,COLUMN([1]итого!AI:AI),0)</f>
        <v>210833</v>
      </c>
      <c r="AJ23" s="6">
        <f t="array" ref="AJ23">VLOOKUP("*Архангельская*",[1]итого!$3:$100,COLUMN([1]итого!AJ:AJ),0)</f>
        <v>216265</v>
      </c>
      <c r="AK23" s="6">
        <f t="array" ref="AK23">VLOOKUP("*Архангельская*",[1]итого!$3:$100,COLUMN([1]итого!AK:AK),0)</f>
        <v>217993</v>
      </c>
      <c r="AL23" s="6">
        <f t="array" ref="AL23">VLOOKUP("*Архангельская*",[1]итого!$3:$100,COLUMN([1]итого!AL:AL),0)</f>
        <v>222162</v>
      </c>
      <c r="AM23" s="6">
        <f t="array" ref="AM23">VLOOKUP("*Архангельская*",[1]итого!$3:$100,COLUMN([1]итого!AM:AM),0)</f>
        <v>224300</v>
      </c>
      <c r="AN23" s="6">
        <f t="array" ref="AN23">VLOOKUP("*Архангельская*",[1]итого!$3:$100,COLUMN([1]итого!AN:AN),0)</f>
        <v>223470</v>
      </c>
      <c r="AO23" s="6">
        <f t="array" ref="AO23">VLOOKUP("*Архангельская*",[1]итого!$3:$100,COLUMN([1]итого!AO:AO),0)</f>
        <v>223166</v>
      </c>
      <c r="AP23" s="6">
        <f t="array" ref="AP23">VLOOKUP("*Архангельская*",[1]итого!$3:$100,COLUMN([1]итого!AP:AP),0)</f>
        <v>223669</v>
      </c>
      <c r="AQ23" s="6">
        <f t="array" ref="AQ23">VLOOKUP("*Архангельская*",[1]итого!$3:$100,COLUMN([1]итого!AQ:AQ),0)</f>
        <v>226007</v>
      </c>
      <c r="AR23" s="6">
        <f t="array" ref="AR23">VLOOKUP("*Архангельская*",[1]итого!$3:$100,COLUMN([1]итого!AR:AR),0)</f>
        <v>241978</v>
      </c>
      <c r="AS23" s="6">
        <f t="array" ref="AS23">VLOOKUP("*Архангельская*",[1]итого!$3:$100,COLUMN([1]итого!AS:AS),0)</f>
        <v>233181</v>
      </c>
      <c r="AT23" s="6">
        <f t="array" ref="AT23">VLOOKUP("*Архангельская*",[1]итого!$3:$100,COLUMN([1]итого!AT:AT),0)</f>
        <v>240197</v>
      </c>
      <c r="AU23" s="6">
        <f t="array" ref="AU23">VLOOKUP("*Архангельская*",[1]итого!$3:$100,COLUMN([1]итого!AU:AU),0)</f>
        <v>242922</v>
      </c>
      <c r="AV23" s="6">
        <f t="array" ref="AV23">VLOOKUP("*Архангельская*",[1]итого!$3:$100,COLUMN([1]итого!AV:AV),0)</f>
        <v>246511</v>
      </c>
      <c r="AW23" s="6">
        <f t="array" ref="AW23">VLOOKUP("*Архангельская*",[1]итого!$3:$100,COLUMN([1]итого!AW:AW),0)</f>
        <v>249398</v>
      </c>
      <c r="AX23" s="6">
        <f t="array" ref="AX23">VLOOKUP("*Архангельская*",[1]итого!$3:$100,COLUMN([1]итого!AX:AX),0)</f>
        <v>257232</v>
      </c>
      <c r="AY23" s="6">
        <f t="array" ref="AY23">VLOOKUP("*Архангельская*",[1]итого!$3:$100,COLUMN([1]итого!AY:AY),0)</f>
        <v>259087</v>
      </c>
      <c r="AZ23" s="6">
        <f t="array" ref="AZ23">VLOOKUP("*Архангельская*",[1]итого!$3:$100,COLUMN([1]итого!AZ:AZ),0)</f>
        <v>259274</v>
      </c>
      <c r="BA23" s="6">
        <f t="array" ref="BA23">VLOOKUP("*Архангельская*",[1]итого!$3:$100,COLUMN([1]итого!BA:BA),0)</f>
        <v>260839</v>
      </c>
      <c r="BB23" s="6">
        <f t="array" ref="BB23">VLOOKUP("*Архангельская*",[1]итого!$3:$100,COLUMN([1]итого!BB:BB),0)</f>
        <v>263343</v>
      </c>
      <c r="BC23" s="6">
        <f t="array" ref="BC23">VLOOKUP("*Архангельская*",[1]итого!$3:$100,COLUMN([1]итого!BC:BC),0)</f>
        <v>266626</v>
      </c>
      <c r="BD23" s="6">
        <f t="array" ref="BD23">VLOOKUP("*Архангельская*",[1]итого!$3:$100,COLUMN([1]итого!BD:BD),0)</f>
        <v>283281</v>
      </c>
      <c r="BE23" s="6">
        <f t="array" ref="BE23">VLOOKUP("*Архангельская*",[1]итого!$3:$100,COLUMN([1]итого!BE:BE),0)</f>
        <v>280273</v>
      </c>
      <c r="BF23" s="6">
        <f t="array" ref="BF23">VLOOKUP("*Архангельская*",[1]итого!$3:$100,COLUMN([1]итого!BF:BF),0)</f>
        <v>288466</v>
      </c>
      <c r="BG23" s="6">
        <f t="array" ref="BG23">VLOOKUP("*Архангельская*",[1]итого!$3:$100,COLUMN([1]итого!BG:BG),0)</f>
        <v>292927</v>
      </c>
      <c r="BH23" s="6">
        <f t="array" ref="BH23">VLOOKUP("*Архангельская*",[1]итого!$3:$100,COLUMN([1]итого!BH:BH),0)</f>
        <v>298012</v>
      </c>
      <c r="BI23" s="6">
        <f t="array" ref="BI23">VLOOKUP("*Архангельская*",[1]итого!$3:$100,COLUMN([1]итого!BI:BI),0)</f>
        <v>307826</v>
      </c>
      <c r="BJ23" s="6">
        <f t="array" ref="BJ23">VLOOKUP("*Архангельская*",[1]итого!$3:$100,COLUMN([1]итого!BJ:BJ),0)</f>
        <v>312882</v>
      </c>
      <c r="BK23" s="6">
        <f t="array" ref="BK23">VLOOKUP("*Архангельская*",[1]итого!$3:$100,COLUMN([1]итого!BK:BK),0)</f>
        <v>314653</v>
      </c>
      <c r="BL23" s="6">
        <f t="array" ref="BL23">VLOOKUP("*Архангельская*",[1]итого!$3:$100,COLUMN([1]итого!BL:BL),0)</f>
        <v>313786</v>
      </c>
      <c r="BM23" s="6">
        <f t="array" ref="BM23">VLOOKUP("*Архангельская*",[1]итого!$3:$100,COLUMN([1]итого!BM:BM),0)</f>
        <v>315188</v>
      </c>
      <c r="BN23" s="6">
        <f t="array" ref="BN23">VLOOKUP("*Архангельская*",[1]итого!$3:$100,COLUMN([1]итого!BN:BN),0)</f>
        <v>317423</v>
      </c>
      <c r="BO23" s="6">
        <f t="array" ref="BO23">VLOOKUP("*Архангельская*",[1]итого!$3:$100,COLUMN([1]итого!BO:BO),0)</f>
        <v>315618</v>
      </c>
      <c r="BP23" s="6">
        <f t="array" ref="BP23">VLOOKUP("*Архангельская*",[1]итого!$3:$100,COLUMN([1]итого!BP:BP),0)</f>
        <v>334183</v>
      </c>
      <c r="BQ23" s="6">
        <f t="array" ref="BQ23">VLOOKUP("*Архангельская*",[1]итого!$3:$100,COLUMN([1]итого!BQ:BQ),0)</f>
        <v>321279</v>
      </c>
      <c r="BR23" s="6">
        <f t="array" ref="BR23">VLOOKUP("*Архангельская*",[1]итого!$3:$100,COLUMN([1]итого!BR:BR),0)</f>
        <v>329427</v>
      </c>
      <c r="BS23" s="6">
        <f t="array" ref="BS23">VLOOKUP("*Архангельская*",[1]итого!$3:$100,COLUMN([1]итого!BS:BS),0)</f>
        <v>336902</v>
      </c>
      <c r="BT23" s="6">
        <f t="array" ref="BT23">VLOOKUP("*Архангельская*",[1]итого!$3:$100,COLUMN([1]итого!BT:BT),0)</f>
        <v>346724</v>
      </c>
      <c r="BU23" s="6">
        <f t="array" ref="BU23">VLOOKUP("*Архангельская*",[1]итого!$3:$100,COLUMN([1]итого!BU:BU),0)</f>
        <v>350465</v>
      </c>
      <c r="BV23" s="6">
        <f t="array" ref="BV23">VLOOKUP("*Архангельская*",[1]итого!$3:$100,COLUMN([1]итого!BV:BV),0)</f>
        <v>359777</v>
      </c>
      <c r="BW23" s="6">
        <f t="array" ref="BW23">VLOOKUP("*Архангельская*",[1]итого!$3:$100,COLUMN([1]итого!BW:BW),0)</f>
        <v>365736</v>
      </c>
      <c r="BX23" s="6">
        <f t="array" ref="BX23">VLOOKUP("*Архангельская*",[1]итого!$3:$100,COLUMN([1]итого!BX:BX),0)</f>
        <v>367235</v>
      </c>
      <c r="BY23" s="6">
        <f t="array" ref="BY23">VLOOKUP("*Архангельская*",[1]итого!$3:$100,COLUMN([1]итого!BY:BY),0)</f>
        <v>366097</v>
      </c>
      <c r="BZ23" s="6">
        <f t="array" ref="BZ23">VLOOKUP("*Архангельская*",[1]итого!$3:$100,COLUMN([1]итого!BZ:BZ),0)</f>
        <v>370537</v>
      </c>
      <c r="CA23" s="6">
        <f t="array" ref="CA23">VLOOKUP("*Архангельская*",[1]итого!$3:$100,COLUMN([1]итого!CA:CA),0)</f>
        <v>372970</v>
      </c>
      <c r="CB23" s="6">
        <f t="array" ref="CB23">VLOOKUP("*Архангельская*",[1]итого!$3:$100,COLUMN([1]итого!CB:CB),0)</f>
        <v>394623</v>
      </c>
    </row>
    <row r="24" spans="1:80" ht="31.5" x14ac:dyDescent="0.25">
      <c r="A24" s="7" t="s">
        <v>22</v>
      </c>
      <c r="B24" s="6">
        <f t="array" ref="B24">VLOOKUP("*Ненецкий*",[1]итого!$3:$100,COLUMN([1]итого!B:B),0)</f>
        <v>9166</v>
      </c>
      <c r="C24" s="6">
        <f t="array" ref="C24">VLOOKUP("*Ненецкий*",[1]итого!$3:$100,COLUMN([1]итого!C:C),0)</f>
        <v>8908</v>
      </c>
      <c r="D24" s="6">
        <f t="array" ref="D24">VLOOKUP("*Ненецкий*",[1]итого!$3:$100,COLUMN([1]итого!D:D),0)</f>
        <v>8643</v>
      </c>
      <c r="E24" s="6">
        <f t="array" ref="E24">VLOOKUP("*Ненецкий*",[1]итого!$3:$100,COLUMN([1]итого!E:E),0)</f>
        <v>8553</v>
      </c>
      <c r="F24" s="6">
        <f t="array" ref="F24">VLOOKUP("*Ненецкий*",[1]итого!$3:$100,COLUMN([1]итого!F:F),0)</f>
        <v>8516</v>
      </c>
      <c r="G24" s="6">
        <f t="array" ref="G24">VLOOKUP("*Ненецкий*",[1]итого!$3:$100,COLUMN([1]итого!G:G),0)</f>
        <v>8686</v>
      </c>
      <c r="H24" s="6">
        <f t="array" ref="H24">VLOOKUP("*Ненецкий*",[1]итого!$3:$100,COLUMN([1]итого!H:H),0)</f>
        <v>9295</v>
      </c>
      <c r="I24" s="6">
        <f t="array" ref="I24">VLOOKUP("*Ненецкий*",[1]итого!$3:$100,COLUMN([1]итого!I:I),0)</f>
        <v>9111</v>
      </c>
      <c r="J24" s="6">
        <f t="array" ref="J24">VLOOKUP("*Ненецкий*",[1]итого!$3:$100,COLUMN([1]итого!J:J),0)</f>
        <v>9202</v>
      </c>
      <c r="K24" s="6">
        <f t="array" ref="K24">VLOOKUP("*Ненецкий*",[1]итого!$3:$100,COLUMN([1]итого!K:K),0)</f>
        <v>9141</v>
      </c>
      <c r="L24" s="6">
        <f t="array" ref="L24">VLOOKUP("*Ненецкий*",[1]итого!$3:$100,COLUMN([1]итого!L:L),0)</f>
        <v>9445</v>
      </c>
      <c r="M24" s="6">
        <f t="array" ref="M24">VLOOKUP("*Ненецкий*",[1]итого!$3:$100,COLUMN([1]итого!M:M),0)</f>
        <v>9650</v>
      </c>
      <c r="N24" s="6">
        <f t="array" ref="N24">VLOOKUP("*Ненецкий*",[1]итого!$3:$100,COLUMN([1]итого!N:N),0)</f>
        <v>10113</v>
      </c>
      <c r="O24" s="6">
        <f t="array" ref="O24">VLOOKUP("*Ненецкий*",[1]итого!$3:$100,COLUMN([1]итого!O:O),0)</f>
        <v>9813</v>
      </c>
      <c r="P24" s="6">
        <f t="array" ref="P24">VLOOKUP("*Ненецкий*",[1]итого!$3:$100,COLUMN([1]итого!P:P),0)</f>
        <v>9511</v>
      </c>
      <c r="Q24" s="6">
        <f t="array" ref="Q24">VLOOKUP("*Ненецкий*",[1]итого!$3:$100,COLUMN([1]итого!Q:Q),0)</f>
        <v>9430</v>
      </c>
      <c r="R24" s="6">
        <f t="array" ref="R24">VLOOKUP("*Ненецкий*",[1]итого!$3:$100,COLUMN([1]итого!R:R),0)</f>
        <v>9327</v>
      </c>
      <c r="S24" s="6">
        <f t="array" ref="S24">VLOOKUP("*Ненецкий*",[1]итого!$3:$100,COLUMN([1]итого!S:S),0)</f>
        <v>9866</v>
      </c>
      <c r="T24" s="6">
        <f t="array" ref="T24">VLOOKUP("*Ненецкий*",[1]итого!$3:$100,COLUMN([1]итого!T:T),0)</f>
        <v>10788</v>
      </c>
      <c r="U24" s="6">
        <f t="array" ref="U24">VLOOKUP("*Ненецкий*",[1]итого!$3:$100,COLUMN([1]итого!U:U),0)</f>
        <v>10668</v>
      </c>
      <c r="V24" s="6">
        <f t="array" ref="V24">VLOOKUP("*Ненецкий*",[1]итого!$3:$100,COLUMN([1]итого!V:V),0)</f>
        <v>10875</v>
      </c>
      <c r="W24" s="6">
        <f t="array" ref="W24">VLOOKUP("*Ненецкий*",[1]итого!$3:$100,COLUMN([1]итого!W:W),0)</f>
        <v>10984</v>
      </c>
      <c r="X24" s="6">
        <f t="array" ref="X24">VLOOKUP("*Ненецкий*",[1]итого!$3:$100,COLUMN([1]итого!X:X),0)</f>
        <v>11333</v>
      </c>
      <c r="Y24" s="6">
        <f t="array" ref="Y24">VLOOKUP("*Ненецкий*",[1]итого!$3:$100,COLUMN([1]итого!Y:Y),0)</f>
        <v>11511</v>
      </c>
      <c r="Z24" s="6">
        <f t="array" ref="Z24">VLOOKUP("*Ненецкий*",[1]итого!$3:$100,COLUMN([1]итого!Z:Z),0)</f>
        <v>11777</v>
      </c>
      <c r="AA24" s="6">
        <f t="array" ref="AA24">VLOOKUP("*Ненецкий*",[1]итого!$3:$100,COLUMN([1]итого!AA:AA),0)</f>
        <v>11622</v>
      </c>
      <c r="AB24" s="6">
        <f t="array" ref="AB24">VLOOKUP("*Ненецкий*",[1]итого!$3:$100,COLUMN([1]итого!AB:AB),0)</f>
        <v>11423</v>
      </c>
      <c r="AC24" s="6">
        <f t="array" ref="AC24">VLOOKUP("*Ненецкий*",[1]итого!$3:$100,COLUMN([1]итого!AC:AC),0)</f>
        <v>11585</v>
      </c>
      <c r="AD24" s="6">
        <f t="array" ref="AD24">VLOOKUP("*Ненецкий*",[1]итого!$3:$100,COLUMN([1]итого!AD:AD),0)</f>
        <v>11841</v>
      </c>
      <c r="AE24" s="6">
        <f t="array" ref="AE24">VLOOKUP("*Ненецкий*",[1]итого!$3:$100,COLUMN([1]итого!AE:AE),0)</f>
        <v>12078</v>
      </c>
      <c r="AF24" s="6">
        <f t="array" ref="AF24">VLOOKUP("*Ненецкий*",[1]итого!$3:$100,COLUMN([1]итого!AF:AF),0)</f>
        <v>12810</v>
      </c>
      <c r="AG24" s="6">
        <f t="array" ref="AG24">VLOOKUP("*Ненецкий*",[1]итого!$3:$100,COLUMN([1]итого!AG:AG),0)</f>
        <v>12526</v>
      </c>
      <c r="AH24" s="6">
        <f t="array" ref="AH24">VLOOKUP("*Ненецкий*",[1]итого!$3:$100,COLUMN([1]итого!AH:AH),0)</f>
        <v>12575</v>
      </c>
      <c r="AI24" s="6">
        <f t="array" ref="AI24">VLOOKUP("*Ненецкий*",[1]итого!$3:$100,COLUMN([1]итого!AI:AI),0)</f>
        <v>12034</v>
      </c>
      <c r="AJ24" s="6">
        <f t="array" ref="AJ24">VLOOKUP("*Ненецкий*",[1]итого!$3:$100,COLUMN([1]итого!AJ:AJ),0)</f>
        <v>12492</v>
      </c>
      <c r="AK24" s="6">
        <f t="array" ref="AK24">VLOOKUP("*Ненецкий*",[1]итого!$3:$100,COLUMN([1]итого!AK:AK),0)</f>
        <v>13167</v>
      </c>
      <c r="AL24" s="6">
        <f t="array" ref="AL24">VLOOKUP("*Ненецкий*",[1]итого!$3:$100,COLUMN([1]итого!AL:AL),0)</f>
        <v>15639</v>
      </c>
      <c r="AM24" s="6">
        <f t="array" ref="AM24">VLOOKUP("*Ненецкий*",[1]итого!$3:$100,COLUMN([1]итого!AM:AM),0)</f>
        <v>16148</v>
      </c>
      <c r="AN24" s="6">
        <f t="array" ref="AN24">VLOOKUP("*Ненецкий*",[1]итого!$3:$100,COLUMN([1]итого!AN:AN),0)</f>
        <v>16333</v>
      </c>
      <c r="AO24" s="6">
        <f t="array" ref="AO24">VLOOKUP("*Ненецкий*",[1]итого!$3:$100,COLUMN([1]итого!AO:AO),0)</f>
        <v>16908</v>
      </c>
      <c r="AP24" s="6">
        <f t="array" ref="AP24">VLOOKUP("*Ненецкий*",[1]итого!$3:$100,COLUMN([1]итого!AP:AP),0)</f>
        <v>17557</v>
      </c>
      <c r="AQ24" s="6">
        <f t="array" ref="AQ24">VLOOKUP("*Ненецкий*",[1]итого!$3:$100,COLUMN([1]итого!AQ:AQ),0)</f>
        <v>18074</v>
      </c>
      <c r="AR24" s="6">
        <f t="array" ref="AR24">VLOOKUP("*Ненецкий*",[1]итого!$3:$100,COLUMN([1]итого!AR:AR),0)</f>
        <v>19925</v>
      </c>
      <c r="AS24" s="6">
        <f t="array" ref="AS24">VLOOKUP("*Ненецкий*",[1]итого!$3:$100,COLUMN([1]итого!AS:AS),0)</f>
        <v>19843</v>
      </c>
      <c r="AT24" s="6">
        <f t="array" ref="AT24">VLOOKUP("*Ненецкий*",[1]итого!$3:$100,COLUMN([1]итого!AT:AT),0)</f>
        <v>21006</v>
      </c>
      <c r="AU24" s="6">
        <f t="array" ref="AU24">VLOOKUP("*Ненецкий*",[1]итого!$3:$100,COLUMN([1]итого!AU:AU),0)</f>
        <v>21695</v>
      </c>
      <c r="AV24" s="6">
        <f t="array" ref="AV24">VLOOKUP("*Ненецкий*",[1]итого!$3:$100,COLUMN([1]итого!AV:AV),0)</f>
        <v>22267</v>
      </c>
      <c r="AW24" s="6">
        <f t="array" ref="AW24">VLOOKUP("*Ненецкий*",[1]итого!$3:$100,COLUMN([1]итого!AW:AW),0)</f>
        <v>22928</v>
      </c>
      <c r="AX24" s="6">
        <f t="array" ref="AX24">VLOOKUP("*Ненецкий*",[1]итого!$3:$100,COLUMN([1]итого!AX:AX),0)</f>
        <v>24045</v>
      </c>
      <c r="AY24" s="6">
        <f t="array" ref="AY24">VLOOKUP("*Ненецкий*",[1]итого!$3:$100,COLUMN([1]итого!AY:AY),0)</f>
        <v>24163</v>
      </c>
      <c r="AZ24" s="6">
        <f t="array" ref="AZ24">VLOOKUP("*Ненецкий*",[1]итого!$3:$100,COLUMN([1]итого!AZ:AZ),0)</f>
        <v>23153</v>
      </c>
      <c r="BA24" s="6">
        <f t="array" ref="BA24">VLOOKUP("*Ненецкий*",[1]итого!$3:$100,COLUMN([1]итого!BA:BA),0)</f>
        <v>22443</v>
      </c>
      <c r="BB24" s="6">
        <f t="array" ref="BB24">VLOOKUP("*Ненецкий*",[1]итого!$3:$100,COLUMN([1]итого!BB:BB),0)</f>
        <v>21819</v>
      </c>
      <c r="BC24" s="6">
        <f t="array" ref="BC24">VLOOKUP("*Ненецкий*",[1]итого!$3:$100,COLUMN([1]итого!BC:BC),0)</f>
        <v>21163</v>
      </c>
      <c r="BD24" s="6">
        <f t="array" ref="BD24">VLOOKUP("*Ненецкий*",[1]итого!$3:$100,COLUMN([1]итого!BD:BD),0)</f>
        <v>22296</v>
      </c>
      <c r="BE24" s="6">
        <f t="array" ref="BE24">VLOOKUP("*Ненецкий*",[1]итого!$3:$100,COLUMN([1]итого!BE:BE),0)</f>
        <v>22129</v>
      </c>
      <c r="BF24" s="6">
        <f t="array" ref="BF24">VLOOKUP("*Ненецкий*",[1]итого!$3:$100,COLUMN([1]итого!BF:BF),0)</f>
        <v>22387</v>
      </c>
      <c r="BG24" s="6">
        <f t="array" ref="BG24">VLOOKUP("*Ненецкий*",[1]итого!$3:$100,COLUMN([1]итого!BG:BG),0)</f>
        <v>22318</v>
      </c>
      <c r="BH24" s="6">
        <f t="array" ref="BH24">VLOOKUP("*Ненецкий*",[1]итого!$3:$100,COLUMN([1]итого!BH:BH),0)</f>
        <v>22106</v>
      </c>
      <c r="BI24" s="6">
        <f t="array" ref="BI24">VLOOKUP("*Ненецкий*",[1]итого!$3:$100,COLUMN([1]итого!BI:BI),0)</f>
        <v>22484</v>
      </c>
      <c r="BJ24" s="6">
        <f t="array" ref="BJ24">VLOOKUP("*Ненецкий*",[1]итого!$3:$100,COLUMN([1]итого!BJ:BJ),0)</f>
        <v>22304</v>
      </c>
      <c r="BK24" s="6">
        <f t="array" ref="BK24">VLOOKUP("*Ненецкий*",[1]итого!$3:$100,COLUMN([1]итого!BK:BK),0)</f>
        <v>21613</v>
      </c>
      <c r="BL24" s="6">
        <f t="array" ref="BL24">VLOOKUP("*Ненецкий*",[1]итого!$3:$100,COLUMN([1]итого!BL:BL),0)</f>
        <v>20891</v>
      </c>
      <c r="BM24" s="6">
        <f t="array" ref="BM24">VLOOKUP("*Ненецкий*",[1]итого!$3:$100,COLUMN([1]итого!BM:BM),0)</f>
        <v>20229</v>
      </c>
      <c r="BN24" s="6">
        <f t="array" ref="BN24">VLOOKUP("*Ненецкий*",[1]итого!$3:$100,COLUMN([1]итого!BN:BN),0)</f>
        <v>19784</v>
      </c>
      <c r="BO24" s="6">
        <f t="array" ref="BO24">VLOOKUP("*Ненецкий*",[1]итого!$3:$100,COLUMN([1]итого!BO:BO),0)</f>
        <v>19206</v>
      </c>
      <c r="BP24" s="6">
        <f t="array" ref="BP24">VLOOKUP("*Ненецкий*",[1]итого!$3:$100,COLUMN([1]итого!BP:BP),0)</f>
        <v>20458</v>
      </c>
      <c r="BQ24" s="6">
        <f t="array" ref="BQ24">VLOOKUP("*Ненецкий*",[1]итого!$3:$100,COLUMN([1]итого!BQ:BQ),0)</f>
        <v>20271</v>
      </c>
      <c r="BR24" s="6">
        <f t="array" ref="BR24">VLOOKUP("*Ненецкий*",[1]итого!$3:$100,COLUMN([1]итого!BR:BR),0)</f>
        <v>20601</v>
      </c>
      <c r="BS24" s="6">
        <f t="array" ref="BS24">VLOOKUP("*Ненецкий*",[1]итого!$3:$100,COLUMN([1]итого!BS:BS),0)</f>
        <v>20490</v>
      </c>
      <c r="BT24" s="6">
        <f t="array" ref="BT24">VLOOKUP("*Ненецкий*",[1]итого!$3:$100,COLUMN([1]итого!BT:BT),0)</f>
        <v>21131</v>
      </c>
      <c r="BU24" s="6">
        <f t="array" ref="BU24">VLOOKUP("*Ненецкий*",[1]итого!$3:$100,COLUMN([1]итого!BU:BU),0)</f>
        <v>21155</v>
      </c>
      <c r="BV24" s="6">
        <f t="array" ref="BV24">VLOOKUP("*Ненецкий*",[1]итого!$3:$100,COLUMN([1]итого!BV:BV),0)</f>
        <v>21452</v>
      </c>
      <c r="BW24" s="6">
        <f t="array" ref="BW24">VLOOKUP("*Ненецкий*",[1]итого!$3:$100,COLUMN([1]итого!BW:BW),0)</f>
        <v>21303</v>
      </c>
      <c r="BX24" s="6">
        <f t="array" ref="BX24">VLOOKUP("*Ненецкий*",[1]итого!$3:$100,COLUMN([1]итого!BX:BX),0)</f>
        <v>20795</v>
      </c>
      <c r="BY24" s="6">
        <f t="array" ref="BY24">VLOOKUP("*Ненецкий*",[1]итого!$3:$100,COLUMN([1]итого!BY:BY),0)</f>
        <v>20753</v>
      </c>
      <c r="BZ24" s="6">
        <f t="array" ref="BZ24">VLOOKUP("*Ненецкий*",[1]итого!$3:$100,COLUMN([1]итого!BZ:BZ),0)</f>
        <v>21008</v>
      </c>
      <c r="CA24" s="6">
        <f t="array" ref="CA24">VLOOKUP("*Ненецкий*",[1]итого!$3:$100,COLUMN([1]итого!CA:CA),0)</f>
        <v>21118</v>
      </c>
      <c r="CB24" s="6">
        <f t="array" ref="CB24">VLOOKUP("*Ненецкий*",[1]итого!$3:$100,COLUMN([1]итого!CB:CB),0)</f>
        <v>22379</v>
      </c>
    </row>
    <row r="25" spans="1:80" ht="31.5" x14ac:dyDescent="0.25">
      <c r="A25" s="7" t="s">
        <v>23</v>
      </c>
      <c r="B25" s="6">
        <f t="array" ref="B25">VLOOKUP("*Архангельская область без*",[1]итого!$3:$100,COLUMN([1]итого!B:B),0)</f>
        <v>174986</v>
      </c>
      <c r="C25" s="6">
        <f t="array" ref="C25">VLOOKUP("*Архангельская область без*",[1]итого!$3:$100,COLUMN([1]итого!C:C),0)</f>
        <v>174617</v>
      </c>
      <c r="D25" s="6">
        <f t="array" ref="D25">VLOOKUP("*Архангельская область без*",[1]итого!$3:$100,COLUMN([1]итого!D:D),0)</f>
        <v>174931</v>
      </c>
      <c r="E25" s="6">
        <f t="array" ref="E25">VLOOKUP("*Архангельская область без*",[1]итого!$3:$100,COLUMN([1]итого!E:E),0)</f>
        <v>175636</v>
      </c>
      <c r="F25" s="6">
        <f t="array" ref="F25">VLOOKUP("*Архангельская область без*",[1]итого!$3:$100,COLUMN([1]итого!F:F),0)</f>
        <v>175057</v>
      </c>
      <c r="G25" s="6">
        <f t="array" ref="G25">VLOOKUP("*Архангельская область без*",[1]итого!$3:$100,COLUMN([1]итого!G:G),0)</f>
        <v>174734</v>
      </c>
      <c r="H25" s="6">
        <f t="array" ref="H25">VLOOKUP("*Архангельская область без*",[1]итого!$3:$100,COLUMN([1]итого!H:H),0)</f>
        <v>181921</v>
      </c>
      <c r="I25" s="6">
        <f t="array" ref="I25">VLOOKUP("*Архангельская область без*",[1]итого!$3:$100,COLUMN([1]итого!I:I),0)</f>
        <v>178792</v>
      </c>
      <c r="J25" s="6">
        <f t="array" ref="J25">VLOOKUP("*Архангельская область без*",[1]итого!$3:$100,COLUMN([1]итого!J:J),0)</f>
        <v>181031</v>
      </c>
      <c r="K25" s="6">
        <f t="array" ref="K25">VLOOKUP("*Архангельская область без*",[1]итого!$3:$100,COLUMN([1]итого!K:K),0)</f>
        <v>184040</v>
      </c>
      <c r="L25" s="6">
        <f t="array" ref="L25">VLOOKUP("*Архангельская область без*",[1]итого!$3:$100,COLUMN([1]итого!L:L),0)</f>
        <v>185016</v>
      </c>
      <c r="M25" s="6">
        <f t="array" ref="M25">VLOOKUP("*Архангельская область без*",[1]итого!$3:$100,COLUMN([1]итого!M:M),0)</f>
        <v>186302</v>
      </c>
      <c r="N25" s="6">
        <f t="array" ref="N25">VLOOKUP("*Архангельская область без*",[1]итого!$3:$100,COLUMN([1]итого!N:N),0)</f>
        <v>191071</v>
      </c>
      <c r="O25" s="6">
        <f t="array" ref="O25">VLOOKUP("*Архангельская область без*",[1]итого!$3:$100,COLUMN([1]итого!O:O),0)</f>
        <v>191328</v>
      </c>
      <c r="P25" s="6">
        <f t="array" ref="P25">VLOOKUP("*Архангельская область без*",[1]итого!$3:$100,COLUMN([1]итого!P:P),0)</f>
        <v>189248</v>
      </c>
      <c r="Q25" s="6">
        <f t="array" ref="Q25">VLOOKUP("*Архангельская область без*",[1]итого!$3:$100,COLUMN([1]итого!Q:Q),0)</f>
        <v>189286</v>
      </c>
      <c r="R25" s="6">
        <f t="array" ref="R25">VLOOKUP("*Архангельская область без*",[1]итого!$3:$100,COLUMN([1]итого!R:R),0)</f>
        <v>185998</v>
      </c>
      <c r="S25" s="6">
        <f t="array" ref="S25">VLOOKUP("*Архангельская область без*",[1]итого!$3:$100,COLUMN([1]итого!S:S),0)</f>
        <v>184748</v>
      </c>
      <c r="T25" s="6">
        <f t="array" ref="T25">VLOOKUP("*Архангельская область без*",[1]итого!$3:$100,COLUMN([1]итого!T:T),0)</f>
        <v>192653</v>
      </c>
      <c r="U25" s="6">
        <f t="array" ref="U25">VLOOKUP("*Архангельская область без*",[1]итого!$3:$100,COLUMN([1]итого!U:U),0)</f>
        <v>187476</v>
      </c>
      <c r="V25" s="6">
        <f t="array" ref="V25">VLOOKUP("*Архангельская область без*",[1]итого!$3:$100,COLUMN([1]итого!V:V),0)</f>
        <v>188994</v>
      </c>
      <c r="W25" s="6">
        <f t="array" ref="W25">VLOOKUP("*Архангельская область без*",[1]итого!$3:$100,COLUMN([1]итого!W:W),0)</f>
        <v>189576</v>
      </c>
      <c r="X25" s="6">
        <f t="array" ref="X25">VLOOKUP("*Архангельская область без*",[1]итого!$3:$100,COLUMN([1]итого!X:X),0)</f>
        <v>194558</v>
      </c>
      <c r="Y25" s="6">
        <f t="array" ref="Y25">VLOOKUP("*Архангельская область без*",[1]итого!$3:$100,COLUMN([1]итого!Y:Y),0)</f>
        <v>192671</v>
      </c>
      <c r="Z25" s="6">
        <f t="array" ref="Z25">VLOOKUP("*Архангельская область без*",[1]итого!$3:$100,COLUMN([1]итого!Z:Z),0)</f>
        <v>193408</v>
      </c>
      <c r="AA25" s="6">
        <f t="array" ref="AA25">VLOOKUP("*Архангельская область без*",[1]итого!$3:$100,COLUMN([1]итого!AA:AA),0)</f>
        <v>193145</v>
      </c>
      <c r="AB25" s="6">
        <f t="array" ref="AB25">VLOOKUP("*Архангельская область без*",[1]итого!$3:$100,COLUMN([1]итого!AB:AB),0)</f>
        <v>192751</v>
      </c>
      <c r="AC25" s="6">
        <f t="array" ref="AC25">VLOOKUP("*Архангельская область без*",[1]итого!$3:$100,COLUMN([1]итого!AC:AC),0)</f>
        <v>195102</v>
      </c>
      <c r="AD25" s="6">
        <f t="array" ref="AD25">VLOOKUP("*Архангельская область без*",[1]итого!$3:$100,COLUMN([1]итого!AD:AD),0)</f>
        <v>194969</v>
      </c>
      <c r="AE25" s="6">
        <f t="array" ref="AE25">VLOOKUP("*Архангельская область без*",[1]итого!$3:$100,COLUMN([1]итого!AE:AE),0)</f>
        <v>196999</v>
      </c>
      <c r="AF25" s="6">
        <f t="array" ref="AF25">VLOOKUP("*Архангельская область без*",[1]итого!$3:$100,COLUMN([1]итого!AF:AF),0)</f>
        <v>205211</v>
      </c>
      <c r="AG25" s="6">
        <f t="array" ref="AG25">VLOOKUP("*Архангельская область без*",[1]итого!$3:$100,COLUMN([1]итого!AG:AG),0)</f>
        <v>200227</v>
      </c>
      <c r="AH25" s="6">
        <f t="array" ref="AH25">VLOOKUP("*Архангельская область без*",[1]итого!$3:$100,COLUMN([1]итого!AH:AH),0)</f>
        <v>199730</v>
      </c>
      <c r="AI25" s="6">
        <f t="array" ref="AI25">VLOOKUP("*Архангельская область без*",[1]итого!$3:$100,COLUMN([1]итого!AI:AI),0)</f>
        <v>198799</v>
      </c>
      <c r="AJ25" s="6">
        <f t="array" ref="AJ25">VLOOKUP("*Архангельская область без*",[1]итого!$3:$100,COLUMN([1]итого!AJ:AJ),0)</f>
        <v>203773</v>
      </c>
      <c r="AK25" s="6">
        <f t="array" ref="AK25">VLOOKUP("*Архангельская область без*",[1]итого!$3:$100,COLUMN([1]итого!AK:AK),0)</f>
        <v>204826</v>
      </c>
      <c r="AL25" s="6">
        <f t="array" ref="AL25">VLOOKUP("*Архангельская область без*",[1]итого!$3:$100,COLUMN([1]итого!AL:AL),0)</f>
        <v>206523</v>
      </c>
      <c r="AM25" s="6">
        <f t="array" ref="AM25">VLOOKUP("*Архангельская область без*",[1]итого!$3:$100,COLUMN([1]итого!AM:AM),0)</f>
        <v>208152</v>
      </c>
      <c r="AN25" s="6">
        <f t="array" ref="AN25">VLOOKUP("*Архангельская область без*",[1]итого!$3:$100,COLUMN([1]итого!AN:AN),0)</f>
        <v>207137</v>
      </c>
      <c r="AO25" s="6">
        <f t="array" ref="AO25">VLOOKUP("*Архангельская область без*",[1]итого!$3:$100,COLUMN([1]итого!AO:AO),0)</f>
        <v>206258</v>
      </c>
      <c r="AP25" s="6">
        <f t="array" ref="AP25">VLOOKUP("*Архангельская область без*",[1]итого!$3:$100,COLUMN([1]итого!AP:AP),0)</f>
        <v>206112</v>
      </c>
      <c r="AQ25" s="6">
        <f t="array" ref="AQ25">VLOOKUP("*Архангельская область без*",[1]итого!$3:$100,COLUMN([1]итого!AQ:AQ),0)</f>
        <v>207933</v>
      </c>
      <c r="AR25" s="6">
        <f t="array" ref="AR25">VLOOKUP("*Архангельская область без*",[1]итого!$3:$100,COLUMN([1]итого!AR:AR),0)</f>
        <v>222054</v>
      </c>
      <c r="AS25" s="6">
        <f t="array" ref="AS25">VLOOKUP("*Архангельская область без*",[1]итого!$3:$100,COLUMN([1]итого!AS:AS),0)</f>
        <v>213338</v>
      </c>
      <c r="AT25" s="6">
        <f t="array" ref="AT25">VLOOKUP("*Архангельская область без*",[1]итого!$3:$100,COLUMN([1]итого!AT:AT),0)</f>
        <v>219191</v>
      </c>
      <c r="AU25" s="6">
        <f t="array" ref="AU25">VLOOKUP("*Архангельская область без*",[1]итого!$3:$100,COLUMN([1]итого!AU:AU),0)</f>
        <v>221227</v>
      </c>
      <c r="AV25" s="6">
        <f t="array" ref="AV25">VLOOKUP("*Архангельская область без*",[1]итого!$3:$100,COLUMN([1]итого!AV:AV),0)</f>
        <v>224244</v>
      </c>
      <c r="AW25" s="6">
        <f t="array" ref="AW25">VLOOKUP("*Архангельская область без*",[1]итого!$3:$100,COLUMN([1]итого!AW:AW),0)</f>
        <v>226471</v>
      </c>
      <c r="AX25" s="6">
        <f t="array" ref="AX25">VLOOKUP("*Архангельская область без*",[1]итого!$3:$100,COLUMN([1]итого!AX:AX),0)</f>
        <v>233187</v>
      </c>
      <c r="AY25" s="6">
        <f t="array" ref="AY25">VLOOKUP("*Архангельская область без*",[1]итого!$3:$100,COLUMN([1]итого!AY:AY),0)</f>
        <v>234925</v>
      </c>
      <c r="AZ25" s="6">
        <f t="array" ref="AZ25">VLOOKUP("*Архангельская область без*",[1]итого!$3:$100,COLUMN([1]итого!AZ:AZ),0)</f>
        <v>236121</v>
      </c>
      <c r="BA25" s="6">
        <f t="array" ref="BA25">VLOOKUP("*Архангельская область без*",[1]итого!$3:$100,COLUMN([1]итого!BA:BA),0)</f>
        <v>238396</v>
      </c>
      <c r="BB25" s="6">
        <f t="array" ref="BB25">VLOOKUP("*Архангельская область без*",[1]итого!$3:$100,COLUMN([1]итого!BB:BB),0)</f>
        <v>241524</v>
      </c>
      <c r="BC25" s="6">
        <f t="array" ref="BC25">VLOOKUP("*Архангельская область без*",[1]итого!$3:$100,COLUMN([1]итого!BC:BC),0)</f>
        <v>245463</v>
      </c>
      <c r="BD25" s="6">
        <f t="array" ref="BD25">VLOOKUP("*Архангельская область без*",[1]итого!$3:$100,COLUMN([1]итого!BD:BD),0)</f>
        <v>260985</v>
      </c>
      <c r="BE25" s="6">
        <f t="array" ref="BE25">VLOOKUP("*Архангельская область без*",[1]итого!$3:$100,COLUMN([1]итого!BE:BE),0)</f>
        <v>258144</v>
      </c>
      <c r="BF25" s="6">
        <f t="array" ref="BF25">VLOOKUP("*Архангельская область без*",[1]итого!$3:$100,COLUMN([1]итого!BF:BF),0)</f>
        <v>266079</v>
      </c>
      <c r="BG25" s="6">
        <f t="array" ref="BG25">VLOOKUP("*Архангельская область без*",[1]итого!$3:$100,COLUMN([1]итого!BG:BG),0)</f>
        <v>270609</v>
      </c>
      <c r="BH25" s="6">
        <f t="array" ref="BH25">VLOOKUP("*Архангельская область без*",[1]итого!$3:$100,COLUMN([1]итого!BH:BH),0)</f>
        <v>275906</v>
      </c>
      <c r="BI25" s="6">
        <f t="array" ref="BI25">VLOOKUP("*Архангельская область без*",[1]итого!$3:$100,COLUMN([1]итого!BI:BI),0)</f>
        <v>285342</v>
      </c>
      <c r="BJ25" s="6">
        <f t="array" ref="BJ25">VLOOKUP("*Архангельская область без*",[1]итого!$3:$100,COLUMN([1]итого!BJ:BJ),0)</f>
        <v>290578</v>
      </c>
      <c r="BK25" s="6">
        <f t="array" ref="BK25">VLOOKUP("*Архангельская область без*",[1]итого!$3:$100,COLUMN([1]итого!BK:BK),0)</f>
        <v>293040</v>
      </c>
      <c r="BL25" s="6">
        <f t="array" ref="BL25">VLOOKUP("*Архангельская область без*",[1]итого!$3:$100,COLUMN([1]итого!BL:BL),0)</f>
        <v>292896</v>
      </c>
      <c r="BM25" s="6">
        <f t="array" ref="BM25">VLOOKUP("*Архангельская область без*",[1]итого!$3:$100,COLUMN([1]итого!BM:BM),0)</f>
        <v>294959</v>
      </c>
      <c r="BN25" s="6">
        <f t="array" ref="BN25">VLOOKUP("*Архангельская область без*",[1]итого!$3:$100,COLUMN([1]итого!BN:BN),0)</f>
        <v>297638</v>
      </c>
      <c r="BO25" s="6">
        <f t="array" ref="BO25">VLOOKUP("*Архангельская область без*",[1]итого!$3:$100,COLUMN([1]итого!BO:BO),0)</f>
        <v>296412</v>
      </c>
      <c r="BP25" s="6">
        <f t="array" ref="BP25">VLOOKUP("*Архангельская область без*",[1]итого!$3:$100,COLUMN([1]итого!BP:BP),0)</f>
        <v>313725</v>
      </c>
      <c r="BQ25" s="6">
        <f t="array" ref="BQ25">VLOOKUP("*Архангельская область без*",[1]итого!$3:$100,COLUMN([1]итого!BQ:BQ),0)</f>
        <v>301008</v>
      </c>
      <c r="BR25" s="6">
        <f t="array" ref="BR25">VLOOKUP("*Архангельская область без*",[1]итого!$3:$100,COLUMN([1]итого!BR:BR),0)</f>
        <v>308826</v>
      </c>
      <c r="BS25" s="6">
        <f t="array" ref="BS25">VLOOKUP("*Архангельская область без*",[1]итого!$3:$100,COLUMN([1]итого!BS:BS),0)</f>
        <v>316411</v>
      </c>
      <c r="BT25" s="6">
        <f t="array" ref="BT25">VLOOKUP("*Архангельская область без*",[1]итого!$3:$100,COLUMN([1]итого!BT:BT),0)</f>
        <v>325592</v>
      </c>
      <c r="BU25" s="6">
        <f t="array" ref="BU25">VLOOKUP("*Архангельская область без*",[1]итого!$3:$100,COLUMN([1]итого!BU:BU),0)</f>
        <v>329310</v>
      </c>
      <c r="BV25" s="6">
        <f t="array" ref="BV25">VLOOKUP("*Архангельская область без*",[1]итого!$3:$100,COLUMN([1]итого!BV:BV),0)</f>
        <v>338325</v>
      </c>
      <c r="BW25" s="6">
        <f t="array" ref="BW25">VLOOKUP("*Архангельская область без*",[1]итого!$3:$100,COLUMN([1]итого!BW:BW),0)</f>
        <v>344433</v>
      </c>
      <c r="BX25" s="6">
        <f t="array" ref="BX25">VLOOKUP("*Архангельская область без*",[1]итого!$3:$100,COLUMN([1]итого!BX:BX),0)</f>
        <v>346439</v>
      </c>
      <c r="BY25" s="6">
        <f t="array" ref="BY25">VLOOKUP("*Архангельская область без*",[1]итого!$3:$100,COLUMN([1]итого!BY:BY),0)</f>
        <v>345343</v>
      </c>
      <c r="BZ25" s="6">
        <f t="array" ref="BZ25">VLOOKUP("*Архангельская область без*",[1]итого!$3:$100,COLUMN([1]итого!BZ:BZ),0)</f>
        <v>349529</v>
      </c>
      <c r="CA25" s="6">
        <f t="array" ref="CA25">VLOOKUP("*Архангельская область без*",[1]итого!$3:$100,COLUMN([1]итого!CA:CA),0)</f>
        <v>351852</v>
      </c>
      <c r="CB25" s="6">
        <f t="array" ref="CB25">VLOOKUP("*Архангельская область без*",[1]итого!$3:$100,COLUMN([1]итого!CB:CB),0)</f>
        <v>372244</v>
      </c>
    </row>
    <row r="26" spans="1:80" x14ac:dyDescent="0.25">
      <c r="A26" s="5" t="s">
        <v>24</v>
      </c>
      <c r="B26" s="6">
        <f t="array" ref="B26">VLOOKUP("*Вологодская*",[1]итого!$3:$100,COLUMN([1]итого!B:B),0)</f>
        <v>166662</v>
      </c>
      <c r="C26" s="6">
        <f t="array" ref="C26">VLOOKUP("*Вологодская*",[1]итого!$3:$100,COLUMN([1]итого!C:C),0)</f>
        <v>166220</v>
      </c>
      <c r="D26" s="6">
        <f t="array" ref="D26">VLOOKUP("*Вологодская*",[1]итого!$3:$100,COLUMN([1]итого!D:D),0)</f>
        <v>167409</v>
      </c>
      <c r="E26" s="6">
        <f t="array" ref="E26">VLOOKUP("*Вологодская*",[1]итого!$3:$100,COLUMN([1]итого!E:E),0)</f>
        <v>168137</v>
      </c>
      <c r="F26" s="6">
        <f t="array" ref="F26">VLOOKUP("*Вологодская*",[1]итого!$3:$100,COLUMN([1]итого!F:F),0)</f>
        <v>167680</v>
      </c>
      <c r="G26" s="6">
        <f t="array" ref="G26">VLOOKUP("*Вологодская*",[1]итого!$3:$100,COLUMN([1]итого!G:G),0)</f>
        <v>168093</v>
      </c>
      <c r="H26" s="6">
        <f t="array" ref="H26">VLOOKUP("*Вологодская*",[1]итого!$3:$100,COLUMN([1]итого!H:H),0)</f>
        <v>173619</v>
      </c>
      <c r="I26" s="6">
        <f t="array" ref="I26">VLOOKUP("*Вологодская*",[1]итого!$3:$100,COLUMN([1]итого!I:I),0)</f>
        <v>169328</v>
      </c>
      <c r="J26" s="6">
        <f t="array" ref="J26">VLOOKUP("*Вологодская*",[1]итого!$3:$100,COLUMN([1]итого!J:J),0)</f>
        <v>172274</v>
      </c>
      <c r="K26" s="6">
        <f t="array" ref="K26">VLOOKUP("*Вологодская*",[1]итого!$3:$100,COLUMN([1]итого!K:K),0)</f>
        <v>173608</v>
      </c>
      <c r="L26" s="6">
        <f t="array" ref="L26">VLOOKUP("*Вологодская*",[1]итого!$3:$100,COLUMN([1]итого!L:L),0)</f>
        <v>174173</v>
      </c>
      <c r="M26" s="6">
        <f t="array" ref="M26">VLOOKUP("*Вологодская*",[1]итого!$3:$100,COLUMN([1]итого!M:M),0)</f>
        <v>173009</v>
      </c>
      <c r="N26" s="6">
        <f t="array" ref="N26">VLOOKUP("*Вологодская*",[1]итого!$3:$100,COLUMN([1]итого!N:N),0)</f>
        <v>177928</v>
      </c>
      <c r="O26" s="6">
        <f t="array" ref="O26">VLOOKUP("*Вологодская*",[1]итого!$3:$100,COLUMN([1]итого!O:O),0)</f>
        <v>180491</v>
      </c>
      <c r="P26" s="6">
        <f t="array" ref="P26">VLOOKUP("*Вологодская*",[1]итого!$3:$100,COLUMN([1]итого!P:P),0)</f>
        <v>176795</v>
      </c>
      <c r="Q26" s="6">
        <f t="array" ref="Q26">VLOOKUP("*Вологодская*",[1]итого!$3:$100,COLUMN([1]итого!Q:Q),0)</f>
        <v>177232</v>
      </c>
      <c r="R26" s="6">
        <f t="array" ref="R26">VLOOKUP("*Вологодская*",[1]итого!$3:$100,COLUMN([1]итого!R:R),0)</f>
        <v>175619</v>
      </c>
      <c r="S26" s="6">
        <f t="array" ref="S26">VLOOKUP("*Вологодская*",[1]итого!$3:$100,COLUMN([1]итого!S:S),0)</f>
        <v>173657</v>
      </c>
      <c r="T26" s="6">
        <f t="array" ref="T26">VLOOKUP("*Вологодская*",[1]итого!$3:$100,COLUMN([1]итого!T:T),0)</f>
        <v>179153</v>
      </c>
      <c r="U26" s="6">
        <f t="array" ref="U26">VLOOKUP("*Вологодская*",[1]итого!$3:$100,COLUMN([1]итого!U:U),0)</f>
        <v>175156</v>
      </c>
      <c r="V26" s="6">
        <f t="array" ref="V26">VLOOKUP("*Вологодская*",[1]итого!$3:$100,COLUMN([1]итого!V:V),0)</f>
        <v>177264</v>
      </c>
      <c r="W26" s="6">
        <f t="array" ref="W26">VLOOKUP("*Вологодская*",[1]итого!$3:$100,COLUMN([1]итого!W:W),0)</f>
        <v>176601</v>
      </c>
      <c r="X26" s="6">
        <f t="array" ref="X26">VLOOKUP("*Вологодская*",[1]итого!$3:$100,COLUMN([1]итого!X:X),0)</f>
        <v>178676</v>
      </c>
      <c r="Y26" s="6">
        <f t="array" ref="Y26">VLOOKUP("*Вологодская*",[1]итого!$3:$100,COLUMN([1]итого!Y:Y),0)</f>
        <v>177456</v>
      </c>
      <c r="Z26" s="6">
        <f t="array" ref="Z26">VLOOKUP("*Вологодская*",[1]итого!$3:$100,COLUMN([1]итого!Z:Z),0)</f>
        <v>179309</v>
      </c>
      <c r="AA26" s="6">
        <f t="array" ref="AA26">VLOOKUP("*Вологодская*",[1]итого!$3:$100,COLUMN([1]итого!AA:AA),0)</f>
        <v>180163</v>
      </c>
      <c r="AB26" s="6">
        <f t="array" ref="AB26">VLOOKUP("*Вологодская*",[1]итого!$3:$100,COLUMN([1]итого!AB:AB),0)</f>
        <v>180407</v>
      </c>
      <c r="AC26" s="6">
        <f t="array" ref="AC26">VLOOKUP("*Вологодская*",[1]итого!$3:$100,COLUMN([1]итого!AC:AC),0)</f>
        <v>183558</v>
      </c>
      <c r="AD26" s="6">
        <f t="array" ref="AD26">VLOOKUP("*Вологодская*",[1]итого!$3:$100,COLUMN([1]итого!AD:AD),0)</f>
        <v>183254</v>
      </c>
      <c r="AE26" s="6">
        <f t="array" ref="AE26">VLOOKUP("*Вологодская*",[1]итого!$3:$100,COLUMN([1]итого!AE:AE),0)</f>
        <v>183748</v>
      </c>
      <c r="AF26" s="6">
        <f t="array" ref="AF26">VLOOKUP("*Вологодская*",[1]итого!$3:$100,COLUMN([1]итого!AF:AF),0)</f>
        <v>189327</v>
      </c>
      <c r="AG26" s="6">
        <f t="array" ref="AG26">VLOOKUP("*Вологодская*",[1]итого!$3:$100,COLUMN([1]итого!AG:AG),0)</f>
        <v>187171</v>
      </c>
      <c r="AH26" s="6">
        <f t="array" ref="AH26">VLOOKUP("*Вологодская*",[1]итого!$3:$100,COLUMN([1]итого!AH:AH),0)</f>
        <v>188800</v>
      </c>
      <c r="AI26" s="6">
        <f t="array" ref="AI26">VLOOKUP("*Вологодская*",[1]итого!$3:$100,COLUMN([1]итого!AI:AI),0)</f>
        <v>191315</v>
      </c>
      <c r="AJ26" s="6">
        <f t="array" ref="AJ26">VLOOKUP("*Вологодская*",[1]итого!$3:$100,COLUMN([1]итого!AJ:AJ),0)</f>
        <v>196096</v>
      </c>
      <c r="AK26" s="6">
        <f t="array" ref="AK26">VLOOKUP("*Вологодская*",[1]итого!$3:$100,COLUMN([1]итого!AK:AK),0)</f>
        <v>197597</v>
      </c>
      <c r="AL26" s="6">
        <f t="array" ref="AL26">VLOOKUP("*Вологодская*",[1]итого!$3:$100,COLUMN([1]итого!AL:AL),0)</f>
        <v>196758</v>
      </c>
      <c r="AM26" s="6">
        <f t="array" ref="AM26">VLOOKUP("*Вологодская*",[1]итого!$3:$100,COLUMN([1]итого!AM:AM),0)</f>
        <v>199335</v>
      </c>
      <c r="AN26" s="6">
        <f t="array" ref="AN26">VLOOKUP("*Вологодская*",[1]итого!$3:$100,COLUMN([1]итого!AN:AN),0)</f>
        <v>198257</v>
      </c>
      <c r="AO26" s="6">
        <f t="array" ref="AO26">VLOOKUP("*Вологодская*",[1]итого!$3:$100,COLUMN([1]итого!AO:AO),0)</f>
        <v>196087</v>
      </c>
      <c r="AP26" s="6">
        <f t="array" ref="AP26">VLOOKUP("*Вологодская*",[1]итого!$3:$100,COLUMN([1]итого!AP:AP),0)</f>
        <v>195420</v>
      </c>
      <c r="AQ26" s="6">
        <f t="array" ref="AQ26">VLOOKUP("*Вологодская*",[1]итого!$3:$100,COLUMN([1]итого!AQ:AQ),0)</f>
        <v>196782</v>
      </c>
      <c r="AR26" s="6">
        <f t="array" ref="AR26">VLOOKUP("*Вологодская*",[1]итого!$3:$100,COLUMN([1]итого!AR:AR),0)</f>
        <v>209862</v>
      </c>
      <c r="AS26" s="6">
        <f t="array" ref="AS26">VLOOKUP("*Вологодская*",[1]итого!$3:$100,COLUMN([1]итого!AS:AS),0)</f>
        <v>203493</v>
      </c>
      <c r="AT26" s="6">
        <f t="array" ref="AT26">VLOOKUP("*Вологодская*",[1]итого!$3:$100,COLUMN([1]итого!AT:AT),0)</f>
        <v>211204</v>
      </c>
      <c r="AU26" s="6">
        <f t="array" ref="AU26">VLOOKUP("*Вологодская*",[1]итого!$3:$100,COLUMN([1]итого!AU:AU),0)</f>
        <v>215111</v>
      </c>
      <c r="AV26" s="6">
        <f t="array" ref="AV26">VLOOKUP("*Вологодская*",[1]итого!$3:$100,COLUMN([1]итого!AV:AV),0)</f>
        <v>215944</v>
      </c>
      <c r="AW26" s="6">
        <f t="array" ref="AW26">VLOOKUP("*Вологодская*",[1]итого!$3:$100,COLUMN([1]итого!AW:AW),0)</f>
        <v>218159</v>
      </c>
      <c r="AX26" s="6">
        <f t="array" ref="AX26">VLOOKUP("*Вологодская*",[1]итого!$3:$100,COLUMN([1]итого!AX:AX),0)</f>
        <v>224196</v>
      </c>
      <c r="AY26" s="6">
        <f t="array" ref="AY26">VLOOKUP("*Вологодская*",[1]итого!$3:$100,COLUMN([1]итого!AY:AY),0)</f>
        <v>226997</v>
      </c>
      <c r="AZ26" s="6">
        <f t="array" ref="AZ26">VLOOKUP("*Вологодская*",[1]итого!$3:$100,COLUMN([1]итого!AZ:AZ),0)</f>
        <v>227516</v>
      </c>
      <c r="BA26" s="6">
        <f t="array" ref="BA26">VLOOKUP("*Вологодская*",[1]итого!$3:$100,COLUMN([1]итого!BA:BA),0)</f>
        <v>231665</v>
      </c>
      <c r="BB26" s="6">
        <f t="array" ref="BB26">VLOOKUP("*Вологодская*",[1]итого!$3:$100,COLUMN([1]итого!BB:BB),0)</f>
        <v>231945</v>
      </c>
      <c r="BC26" s="6">
        <f t="array" ref="BC26">VLOOKUP("*Вологодская*",[1]итого!$3:$100,COLUMN([1]итого!BC:BC),0)</f>
        <v>235929</v>
      </c>
      <c r="BD26" s="6">
        <f t="array" ref="BD26">VLOOKUP("*Вологодская*",[1]итого!$3:$100,COLUMN([1]итого!BD:BD),0)</f>
        <v>250062</v>
      </c>
      <c r="BE26" s="6">
        <f t="array" ref="BE26">VLOOKUP("*Вологодская*",[1]итого!$3:$100,COLUMN([1]итого!BE:BE),0)</f>
        <v>252246</v>
      </c>
      <c r="BF26" s="6">
        <f t="array" ref="BF26">VLOOKUP("*Вологодская*",[1]итого!$3:$100,COLUMN([1]итого!BF:BF),0)</f>
        <v>259903</v>
      </c>
      <c r="BG26" s="6">
        <f t="array" ref="BG26">VLOOKUP("*Вологодская*",[1]итого!$3:$100,COLUMN([1]итого!BG:BG),0)</f>
        <v>267019</v>
      </c>
      <c r="BH26" s="6">
        <f t="array" ref="BH26">VLOOKUP("*Вологодская*",[1]итого!$3:$100,COLUMN([1]итого!BH:BH),0)</f>
        <v>271739</v>
      </c>
      <c r="BI26" s="6">
        <f t="array" ref="BI26">VLOOKUP("*Вологодская*",[1]итого!$3:$100,COLUMN([1]итого!BI:BI),0)</f>
        <v>281254</v>
      </c>
      <c r="BJ26" s="6">
        <f t="array" ref="BJ26">VLOOKUP("*Вологодская*",[1]итого!$3:$100,COLUMN([1]итого!BJ:BJ),0)</f>
        <v>290861</v>
      </c>
      <c r="BK26" s="6">
        <f t="array" ref="BK26">VLOOKUP("*Вологодская*",[1]итого!$3:$100,COLUMN([1]итого!BK:BK),0)</f>
        <v>295145</v>
      </c>
      <c r="BL26" s="6">
        <f t="array" ref="BL26">VLOOKUP("*Вологодская*",[1]итого!$3:$100,COLUMN([1]итого!BL:BL),0)</f>
        <v>300465</v>
      </c>
      <c r="BM26" s="6">
        <f t="array" ref="BM26">VLOOKUP("*Вологодская*",[1]итого!$3:$100,COLUMN([1]итого!BM:BM),0)</f>
        <v>303701</v>
      </c>
      <c r="BN26" s="6">
        <f t="array" ref="BN26">VLOOKUP("*Вологодская*",[1]итого!$3:$100,COLUMN([1]итого!BN:BN),0)</f>
        <v>307691</v>
      </c>
      <c r="BO26" s="6">
        <f t="array" ref="BO26">VLOOKUP("*Вологодская*",[1]итого!$3:$100,COLUMN([1]итого!BO:BO),0)</f>
        <v>307530</v>
      </c>
      <c r="BP26" s="6">
        <f t="array" ref="BP26">VLOOKUP("*Вологодская*",[1]итого!$3:$100,COLUMN([1]итого!BP:BP),0)</f>
        <v>323900</v>
      </c>
      <c r="BQ26" s="6">
        <f t="array" ref="BQ26">VLOOKUP("*Вологодская*",[1]итого!$3:$100,COLUMN([1]итого!BQ:BQ),0)</f>
        <v>312902</v>
      </c>
      <c r="BR26" s="6">
        <f t="array" ref="BR26">VLOOKUP("*Вологодская*",[1]итого!$3:$100,COLUMN([1]итого!BR:BR),0)</f>
        <v>326583</v>
      </c>
      <c r="BS26" s="6">
        <f t="array" ref="BS26">VLOOKUP("*Вологодская*",[1]итого!$3:$100,COLUMN([1]итого!BS:BS),0)</f>
        <v>335536</v>
      </c>
      <c r="BT26" s="6">
        <f t="array" ref="BT26">VLOOKUP("*Вологодская*",[1]итого!$3:$100,COLUMN([1]итого!BT:BT),0)</f>
        <v>343585</v>
      </c>
      <c r="BU26" s="6">
        <f t="array" ref="BU26">VLOOKUP("*Вологодская*",[1]итого!$3:$100,COLUMN([1]итого!BU:BU),0)</f>
        <v>346845</v>
      </c>
      <c r="BV26" s="6">
        <f t="array" ref="BV26">VLOOKUP("*Вологодская*",[1]итого!$3:$100,COLUMN([1]итого!BV:BV),0)</f>
        <v>354127</v>
      </c>
      <c r="BW26" s="6">
        <f t="array" ref="BW26">VLOOKUP("*Вологодская*",[1]итого!$3:$100,COLUMN([1]итого!BW:BW),0)</f>
        <v>360798</v>
      </c>
      <c r="BX26" s="6">
        <f t="array" ref="BX26">VLOOKUP("*Вологодская*",[1]итого!$3:$100,COLUMN([1]итого!BX:BX),0)</f>
        <v>364074</v>
      </c>
      <c r="BY26" s="6">
        <f t="array" ref="BY26">VLOOKUP("*Вологодская*",[1]итого!$3:$100,COLUMN([1]итого!BY:BY),0)</f>
        <v>367018</v>
      </c>
      <c r="BZ26" s="6">
        <f t="array" ref="BZ26">VLOOKUP("*Вологодская*",[1]итого!$3:$100,COLUMN([1]итого!BZ:BZ),0)</f>
        <v>367243</v>
      </c>
      <c r="CA26" s="6">
        <f t="array" ref="CA26">VLOOKUP("*Вологодская*",[1]итого!$3:$100,COLUMN([1]итого!CA:CA),0)</f>
        <v>366729</v>
      </c>
      <c r="CB26" s="6">
        <f t="array" ref="CB26">VLOOKUP("*Вологодская*",[1]итого!$3:$100,COLUMN([1]итого!CB:CB),0)</f>
        <v>385896</v>
      </c>
    </row>
    <row r="27" spans="1:80" x14ac:dyDescent="0.25">
      <c r="A27" s="5" t="s">
        <v>25</v>
      </c>
      <c r="B27" s="6">
        <f t="array" ref="B27">VLOOKUP("*Калининградская*",[1]итого!$3:$100,COLUMN([1]итого!B:B),0)</f>
        <v>179511</v>
      </c>
      <c r="C27" s="6">
        <f t="array" ref="C27">VLOOKUP("*Калининградская*",[1]итого!$3:$100,COLUMN([1]итого!C:C),0)</f>
        <v>180755</v>
      </c>
      <c r="D27" s="6">
        <f t="array" ref="D27">VLOOKUP("*Калининградская*",[1]итого!$3:$100,COLUMN([1]итого!D:D),0)</f>
        <v>184544</v>
      </c>
      <c r="E27" s="6">
        <f t="array" ref="E27">VLOOKUP("*Калининградская*",[1]итого!$3:$100,COLUMN([1]итого!E:E),0)</f>
        <v>184191</v>
      </c>
      <c r="F27" s="6">
        <f t="array" ref="F27">VLOOKUP("*Калининградская*",[1]итого!$3:$100,COLUMN([1]итого!F:F),0)</f>
        <v>184919</v>
      </c>
      <c r="G27" s="6">
        <f t="array" ref="G27">VLOOKUP("*Калининградская*",[1]итого!$3:$100,COLUMN([1]итого!G:G),0)</f>
        <v>188795</v>
      </c>
      <c r="H27" s="6">
        <f t="array" ref="H27">VLOOKUP("*Калининградская*",[1]итого!$3:$100,COLUMN([1]итого!H:H),0)</f>
        <v>193275</v>
      </c>
      <c r="I27" s="6">
        <f t="array" ref="I27">VLOOKUP("*Калининградская*",[1]итого!$3:$100,COLUMN([1]итого!I:I),0)</f>
        <v>191836</v>
      </c>
      <c r="J27" s="6">
        <f t="array" ref="J27">VLOOKUP("*Калининградская*",[1]итого!$3:$100,COLUMN([1]итого!J:J),0)</f>
        <v>194262</v>
      </c>
      <c r="K27" s="6">
        <f t="array" ref="K27">VLOOKUP("*Калининградская*",[1]итого!$3:$100,COLUMN([1]итого!K:K),0)</f>
        <v>197531</v>
      </c>
      <c r="L27" s="6">
        <f t="array" ref="L27">VLOOKUP("*Калининградская*",[1]итого!$3:$100,COLUMN([1]итого!L:L),0)</f>
        <v>197113</v>
      </c>
      <c r="M27" s="6">
        <f t="array" ref="M27">VLOOKUP("*Калининградская*",[1]итого!$3:$100,COLUMN([1]итого!M:M),0)</f>
        <v>194966</v>
      </c>
      <c r="N27" s="6">
        <f t="array" ref="N27">VLOOKUP("*Калининградская*",[1]итого!$3:$100,COLUMN([1]итого!N:N),0)</f>
        <v>199039</v>
      </c>
      <c r="O27" s="6">
        <f t="array" ref="O27">VLOOKUP("*Калининградская*",[1]итого!$3:$100,COLUMN([1]итого!O:O),0)</f>
        <v>202958</v>
      </c>
      <c r="P27" s="6">
        <f t="array" ref="P27">VLOOKUP("*Калининградская*",[1]итого!$3:$100,COLUMN([1]итого!P:P),0)</f>
        <v>205123</v>
      </c>
      <c r="Q27" s="6">
        <f t="array" ref="Q27">VLOOKUP("*Калининградская*",[1]итого!$3:$100,COLUMN([1]итого!Q:Q),0)</f>
        <v>207294</v>
      </c>
      <c r="R27" s="6">
        <f t="array" ref="R27">VLOOKUP("*Калининградская*",[1]итого!$3:$100,COLUMN([1]итого!R:R),0)</f>
        <v>208089</v>
      </c>
      <c r="S27" s="6">
        <f t="array" ref="S27">VLOOKUP("*Калининградская*",[1]итого!$3:$100,COLUMN([1]итого!S:S),0)</f>
        <v>206897</v>
      </c>
      <c r="T27" s="6">
        <f t="array" ref="T27">VLOOKUP("*Калининградская*",[1]итого!$3:$100,COLUMN([1]итого!T:T),0)</f>
        <v>214326</v>
      </c>
      <c r="U27" s="6">
        <f t="array" ref="U27">VLOOKUP("*Калининградская*",[1]итого!$3:$100,COLUMN([1]итого!U:U),0)</f>
        <v>211763</v>
      </c>
      <c r="V27" s="6">
        <f t="array" ref="V27">VLOOKUP("*Калининградская*",[1]итого!$3:$100,COLUMN([1]итого!V:V),0)</f>
        <v>211191</v>
      </c>
      <c r="W27" s="6">
        <f t="array" ref="W27">VLOOKUP("*Калининградская*",[1]итого!$3:$100,COLUMN([1]итого!W:W),0)</f>
        <v>211421</v>
      </c>
      <c r="X27" s="6">
        <f t="array" ref="X27">VLOOKUP("*Калининградская*",[1]итого!$3:$100,COLUMN([1]итого!X:X),0)</f>
        <v>213386</v>
      </c>
      <c r="Y27" s="6">
        <f t="array" ref="Y27">VLOOKUP("*Калининградская*",[1]итого!$3:$100,COLUMN([1]итого!Y:Y),0)</f>
        <v>211180</v>
      </c>
      <c r="Z27" s="6">
        <f t="array" ref="Z27">VLOOKUP("*Калининградская*",[1]итого!$3:$100,COLUMN([1]итого!Z:Z),0)</f>
        <v>211627</v>
      </c>
      <c r="AA27" s="6">
        <f t="array" ref="AA27">VLOOKUP("*Калининградская*",[1]итого!$3:$100,COLUMN([1]итого!AA:AA),0)</f>
        <v>213999</v>
      </c>
      <c r="AB27" s="6">
        <f t="array" ref="AB27">VLOOKUP("*Калининградская*",[1]итого!$3:$100,COLUMN([1]итого!AB:AB),0)</f>
        <v>214911</v>
      </c>
      <c r="AC27" s="6">
        <f t="array" ref="AC27">VLOOKUP("*Калининградская*",[1]итого!$3:$100,COLUMN([1]итого!AC:AC),0)</f>
        <v>217395</v>
      </c>
      <c r="AD27" s="6">
        <f t="array" ref="AD27">VLOOKUP("*Калининградская*",[1]итого!$3:$100,COLUMN([1]итого!AD:AD),0)</f>
        <v>217961</v>
      </c>
      <c r="AE27" s="6">
        <f t="array" ref="AE27">VLOOKUP("*Калининградская*",[1]итого!$3:$100,COLUMN([1]итого!AE:AE),0)</f>
        <v>223212</v>
      </c>
      <c r="AF27" s="6">
        <f t="array" ref="AF27">VLOOKUP("*Калининградская*",[1]итого!$3:$100,COLUMN([1]итого!AF:AF),0)</f>
        <v>232559</v>
      </c>
      <c r="AG27" s="6">
        <f t="array" ref="AG27">VLOOKUP("*Калининградская*",[1]итого!$3:$100,COLUMN([1]итого!AG:AG),0)</f>
        <v>227599</v>
      </c>
      <c r="AH27" s="6">
        <f t="array" ref="AH27">VLOOKUP("*Калининградская*",[1]итого!$3:$100,COLUMN([1]итого!AH:AH),0)</f>
        <v>222558</v>
      </c>
      <c r="AI27" s="6">
        <f t="array" ref="AI27">VLOOKUP("*Калининградская*",[1]итого!$3:$100,COLUMN([1]итого!AI:AI),0)</f>
        <v>222199</v>
      </c>
      <c r="AJ27" s="6">
        <f t="array" ref="AJ27">VLOOKUP("*Калининградская*",[1]итого!$3:$100,COLUMN([1]итого!AJ:AJ),0)</f>
        <v>226733</v>
      </c>
      <c r="AK27" s="6">
        <f t="array" ref="AK27">VLOOKUP("*Калининградская*",[1]итого!$3:$100,COLUMN([1]итого!AK:AK),0)</f>
        <v>223639</v>
      </c>
      <c r="AL27" s="6">
        <f t="array" ref="AL27">VLOOKUP("*Калининградская*",[1]итого!$3:$100,COLUMN([1]итого!AL:AL),0)</f>
        <v>220865</v>
      </c>
      <c r="AM27" s="6">
        <f t="array" ref="AM27">VLOOKUP("*Калининградская*",[1]итого!$3:$100,COLUMN([1]итого!AM:AM),0)</f>
        <v>225861</v>
      </c>
      <c r="AN27" s="6">
        <f t="array" ref="AN27">VLOOKUP("*Калининградская*",[1]итого!$3:$100,COLUMN([1]итого!AN:AN),0)</f>
        <v>226001</v>
      </c>
      <c r="AO27" s="6">
        <f t="array" ref="AO27">VLOOKUP("*Калининградская*",[1]итого!$3:$100,COLUMN([1]итого!AO:AO),0)</f>
        <v>221711</v>
      </c>
      <c r="AP27" s="6">
        <f t="array" ref="AP27">VLOOKUP("*Калининградская*",[1]итого!$3:$100,COLUMN([1]итого!AP:AP),0)</f>
        <v>221833</v>
      </c>
      <c r="AQ27" s="6">
        <f t="array" ref="AQ27">VLOOKUP("*Калининградская*",[1]итого!$3:$100,COLUMN([1]итого!AQ:AQ),0)</f>
        <v>224065</v>
      </c>
      <c r="AR27" s="6">
        <f t="array" ref="AR27">VLOOKUP("*Калининградская*",[1]итого!$3:$100,COLUMN([1]итого!AR:AR),0)</f>
        <v>245074</v>
      </c>
      <c r="AS27" s="6">
        <f t="array" ref="AS27">VLOOKUP("*Калининградская*",[1]итого!$3:$100,COLUMN([1]итого!AS:AS),0)</f>
        <v>236504</v>
      </c>
      <c r="AT27" s="6">
        <f t="array" ref="AT27">VLOOKUP("*Калининградская*",[1]итого!$3:$100,COLUMN([1]итого!AT:AT),0)</f>
        <v>243231</v>
      </c>
      <c r="AU27" s="6">
        <f t="array" ref="AU27">VLOOKUP("*Калининградская*",[1]итого!$3:$100,COLUMN([1]итого!AU:AU),0)</f>
        <v>248135</v>
      </c>
      <c r="AV27" s="6">
        <f t="array" ref="AV27">VLOOKUP("*Калининградская*",[1]итого!$3:$100,COLUMN([1]итого!AV:AV),0)</f>
        <v>255326</v>
      </c>
      <c r="AW27" s="6">
        <f t="array" ref="AW27">VLOOKUP("*Калининградская*",[1]итого!$3:$100,COLUMN([1]итого!AW:AW),0)</f>
        <v>258738</v>
      </c>
      <c r="AX27" s="6">
        <f t="array" ref="AX27">VLOOKUP("*Калининградская*",[1]итого!$3:$100,COLUMN([1]итого!AX:AX),0)</f>
        <v>267643</v>
      </c>
      <c r="AY27" s="6">
        <f t="array" ref="AY27">VLOOKUP("*Калининградская*",[1]итого!$3:$100,COLUMN([1]итого!AY:AY),0)</f>
        <v>272629</v>
      </c>
      <c r="AZ27" s="6">
        <f t="array" ref="AZ27">VLOOKUP("*Калининградская*",[1]итого!$3:$100,COLUMN([1]итого!AZ:AZ),0)</f>
        <v>279212</v>
      </c>
      <c r="BA27" s="6">
        <f t="array" ref="BA27">VLOOKUP("*Калининградская*",[1]итого!$3:$100,COLUMN([1]итого!BA:BA),0)</f>
        <v>282396</v>
      </c>
      <c r="BB27" s="6">
        <f t="array" ref="BB27">VLOOKUP("*Калининградская*",[1]итого!$3:$100,COLUMN([1]итого!BB:BB),0)</f>
        <v>285929</v>
      </c>
      <c r="BC27" s="6">
        <f t="array" ref="BC27">VLOOKUP("*Калининградская*",[1]итого!$3:$100,COLUMN([1]итого!BC:BC),0)</f>
        <v>289826</v>
      </c>
      <c r="BD27" s="6">
        <f t="array" ref="BD27">VLOOKUP("*Калининградская*",[1]итого!$3:$100,COLUMN([1]итого!BD:BD),0)</f>
        <v>305869</v>
      </c>
      <c r="BE27" s="6">
        <f t="array" ref="BE27">VLOOKUP("*Калининградская*",[1]итого!$3:$100,COLUMN([1]итого!BE:BE),0)</f>
        <v>300369</v>
      </c>
      <c r="BF27" s="6">
        <f t="array" ref="BF27">VLOOKUP("*Калининградская*",[1]итого!$3:$100,COLUMN([1]итого!BF:BF),0)</f>
        <v>308218</v>
      </c>
      <c r="BG27" s="6">
        <f t="array" ref="BG27">VLOOKUP("*Калининградская*",[1]итого!$3:$100,COLUMN([1]итого!BG:BG),0)</f>
        <v>313757</v>
      </c>
      <c r="BH27" s="6">
        <f t="array" ref="BH27">VLOOKUP("*Калининградская*",[1]итого!$3:$100,COLUMN([1]итого!BH:BH),0)</f>
        <v>319300</v>
      </c>
      <c r="BI27" s="6">
        <f t="array" ref="BI27">VLOOKUP("*Калининградская*",[1]итого!$3:$100,COLUMN([1]итого!BI:BI),0)</f>
        <v>327225</v>
      </c>
      <c r="BJ27" s="6">
        <f t="array" ref="BJ27">VLOOKUP("*Калининградская*",[1]итого!$3:$100,COLUMN([1]итого!BJ:BJ),0)</f>
        <v>332349</v>
      </c>
      <c r="BK27" s="6">
        <f t="array" ref="BK27">VLOOKUP("*Калининградская*",[1]итого!$3:$100,COLUMN([1]итого!BK:BK),0)</f>
        <v>336735</v>
      </c>
      <c r="BL27" s="6">
        <f t="array" ref="BL27">VLOOKUP("*Калининградская*",[1]итого!$3:$100,COLUMN([1]итого!BL:BL),0)</f>
        <v>346282</v>
      </c>
      <c r="BM27" s="6">
        <f t="array" ref="BM27">VLOOKUP("*Калининградская*",[1]итого!$3:$100,COLUMN([1]итого!BM:BM),0)</f>
        <v>353702</v>
      </c>
      <c r="BN27" s="6">
        <f t="array" ref="BN27">VLOOKUP("*Калининградская*",[1]итого!$3:$100,COLUMN([1]итого!BN:BN),0)</f>
        <v>359896</v>
      </c>
      <c r="BO27" s="6">
        <f t="array" ref="BO27">VLOOKUP("*Калининградская*",[1]итого!$3:$100,COLUMN([1]итого!BO:BO),0)</f>
        <v>361736</v>
      </c>
      <c r="BP27" s="6">
        <f t="array" ref="BP27">VLOOKUP("*Калининградская*",[1]итого!$3:$100,COLUMN([1]итого!BP:BP),0)</f>
        <v>388121</v>
      </c>
      <c r="BQ27" s="6">
        <f t="array" ref="BQ27">VLOOKUP("*Калининградская*",[1]итого!$3:$100,COLUMN([1]итого!BQ:BQ),0)</f>
        <v>369012</v>
      </c>
      <c r="BR27" s="6">
        <f t="array" ref="BR27">VLOOKUP("*Калининградская*",[1]итого!$3:$100,COLUMN([1]итого!BR:BR),0)</f>
        <v>376994</v>
      </c>
      <c r="BS27" s="6">
        <f t="array" ref="BS27">VLOOKUP("*Калининградская*",[1]итого!$3:$100,COLUMN([1]итого!BS:BS),0)</f>
        <v>389267</v>
      </c>
      <c r="BT27" s="6">
        <f t="array" ref="BT27">VLOOKUP("*Калининградская*",[1]итого!$3:$100,COLUMN([1]итого!BT:BT),0)</f>
        <v>399069</v>
      </c>
      <c r="BU27" s="6">
        <f t="array" ref="BU27">VLOOKUP("*Калининградская*",[1]итого!$3:$100,COLUMN([1]итого!BU:BU),0)</f>
        <v>400106</v>
      </c>
      <c r="BV27" s="6">
        <f t="array" ref="BV27">VLOOKUP("*Калининградская*",[1]итого!$3:$100,COLUMN([1]итого!BV:BV),0)</f>
        <v>415587</v>
      </c>
      <c r="BW27" s="6">
        <f t="array" ref="BW27">VLOOKUP("*Калининградская*",[1]итого!$3:$100,COLUMN([1]итого!BW:BW),0)</f>
        <v>424483</v>
      </c>
      <c r="BX27" s="6">
        <f t="array" ref="BX27">VLOOKUP("*Калининградская*",[1]итого!$3:$100,COLUMN([1]итого!BX:BX),0)</f>
        <v>426781</v>
      </c>
      <c r="BY27" s="6">
        <f t="array" ref="BY27">VLOOKUP("*Калининградская*",[1]итого!$3:$100,COLUMN([1]итого!BY:BY),0)</f>
        <v>430632</v>
      </c>
      <c r="BZ27" s="6">
        <f t="array" ref="BZ27">VLOOKUP("*Калининградская*",[1]итого!$3:$100,COLUMN([1]итого!BZ:BZ),0)</f>
        <v>434405</v>
      </c>
      <c r="CA27" s="6">
        <f t="array" ref="CA27">VLOOKUP("*Калининградская*",[1]итого!$3:$100,COLUMN([1]итого!CA:CA),0)</f>
        <v>435078</v>
      </c>
      <c r="CB27" s="6">
        <f t="array" ref="CB27">VLOOKUP("*Калининградская*",[1]итого!$3:$100,COLUMN([1]итого!CB:CB),0)</f>
        <v>459384</v>
      </c>
    </row>
    <row r="28" spans="1:80" x14ac:dyDescent="0.25">
      <c r="A28" s="5" t="s">
        <v>26</v>
      </c>
      <c r="B28" s="6">
        <f t="array" ref="B28">VLOOKUP("*Ленинградская*",[1]итого!$3:$100,COLUMN([1]итого!B:B),0)</f>
        <v>167321</v>
      </c>
      <c r="C28" s="6">
        <f t="array" ref="C28">VLOOKUP("*Ленинградская*",[1]итого!$3:$100,COLUMN([1]итого!C:C),0)</f>
        <v>167491</v>
      </c>
      <c r="D28" s="6">
        <f t="array" ref="D28">VLOOKUP("*Ленинградская*",[1]итого!$3:$100,COLUMN([1]итого!D:D),0)</f>
        <v>168619</v>
      </c>
      <c r="E28" s="6">
        <f t="array" ref="E28">VLOOKUP("*Ленинградская*",[1]итого!$3:$100,COLUMN([1]итого!E:E),0)</f>
        <v>169887</v>
      </c>
      <c r="F28" s="6">
        <f t="array" ref="F28">VLOOKUP("*Ленинградская*",[1]итого!$3:$100,COLUMN([1]итого!F:F),0)</f>
        <v>170445</v>
      </c>
      <c r="G28" s="6">
        <f t="array" ref="G28">VLOOKUP("*Ленинградская*",[1]итого!$3:$100,COLUMN([1]итого!G:G),0)</f>
        <v>171544</v>
      </c>
      <c r="H28" s="6">
        <f t="array" ref="H28">VLOOKUP("*Ленинградская*",[1]итого!$3:$100,COLUMN([1]итого!H:H),0)</f>
        <v>175856</v>
      </c>
      <c r="I28" s="6">
        <f t="array" ref="I28">VLOOKUP("*Ленинградская*",[1]итого!$3:$100,COLUMN([1]итого!I:I),0)</f>
        <v>173460</v>
      </c>
      <c r="J28" s="6">
        <f t="array" ref="J28">VLOOKUP("*Ленинградская*",[1]итого!$3:$100,COLUMN([1]итого!J:J),0)</f>
        <v>175825</v>
      </c>
      <c r="K28" s="6">
        <f t="array" ref="K28">VLOOKUP("*Ленинградская*",[1]итого!$3:$100,COLUMN([1]итого!K:K),0)</f>
        <v>176570</v>
      </c>
      <c r="L28" s="6">
        <f t="array" ref="L28">VLOOKUP("*Ленинградская*",[1]итого!$3:$100,COLUMN([1]итого!L:L),0)</f>
        <v>180594</v>
      </c>
      <c r="M28" s="6">
        <f t="array" ref="M28">VLOOKUP("*Ленинградская*",[1]итого!$3:$100,COLUMN([1]итого!M:M),0)</f>
        <v>180433</v>
      </c>
      <c r="N28" s="6">
        <f t="array" ref="N28">VLOOKUP("*Ленинградская*",[1]итого!$3:$100,COLUMN([1]итого!N:N),0)</f>
        <v>185620</v>
      </c>
      <c r="O28" s="6">
        <f t="array" ref="O28">VLOOKUP("*Ленинградская*",[1]итого!$3:$100,COLUMN([1]итого!O:O),0)</f>
        <v>185297</v>
      </c>
      <c r="P28" s="6">
        <f t="array" ref="P28">VLOOKUP("*Ленинградская*",[1]итого!$3:$100,COLUMN([1]итого!P:P),0)</f>
        <v>186186</v>
      </c>
      <c r="Q28" s="6">
        <f t="array" ref="Q28">VLOOKUP("*Ленинградская*",[1]итого!$3:$100,COLUMN([1]итого!Q:Q),0)</f>
        <v>187585</v>
      </c>
      <c r="R28" s="6">
        <f t="array" ref="R28">VLOOKUP("*Ленинградская*",[1]итого!$3:$100,COLUMN([1]итого!R:R),0)</f>
        <v>185795</v>
      </c>
      <c r="S28" s="6">
        <f t="array" ref="S28">VLOOKUP("*Ленинградская*",[1]итого!$3:$100,COLUMN([1]итого!S:S),0)</f>
        <v>186254</v>
      </c>
      <c r="T28" s="6">
        <f t="array" ref="T28">VLOOKUP("*Ленинградская*",[1]итого!$3:$100,COLUMN([1]итого!T:T),0)</f>
        <v>192831</v>
      </c>
      <c r="U28" s="6">
        <f t="array" ref="U28">VLOOKUP("*Ленинградская*",[1]итого!$3:$100,COLUMN([1]итого!U:U),0)</f>
        <v>189093</v>
      </c>
      <c r="V28" s="6">
        <f t="array" ref="V28">VLOOKUP("*Ленинградская*",[1]итого!$3:$100,COLUMN([1]итого!V:V),0)</f>
        <v>190412</v>
      </c>
      <c r="W28" s="6">
        <f t="array" ref="W28">VLOOKUP("*Ленинградская*",[1]итого!$3:$100,COLUMN([1]итого!W:W),0)</f>
        <v>191202</v>
      </c>
      <c r="X28" s="6">
        <f t="array" ref="X28">VLOOKUP("*Ленинградская*",[1]итого!$3:$100,COLUMN([1]итого!X:X),0)</f>
        <v>195935</v>
      </c>
      <c r="Y28" s="6">
        <f t="array" ref="Y28">VLOOKUP("*Ленинградская*",[1]итого!$3:$100,COLUMN([1]итого!Y:Y),0)</f>
        <v>194204</v>
      </c>
      <c r="Z28" s="6">
        <f t="array" ref="Z28">VLOOKUP("*Ленинградская*",[1]итого!$3:$100,COLUMN([1]итого!Z:Z),0)</f>
        <v>195573</v>
      </c>
      <c r="AA28" s="6">
        <f t="array" ref="AA28">VLOOKUP("*Ленинградская*",[1]итого!$3:$100,COLUMN([1]итого!AA:AA),0)</f>
        <v>196412</v>
      </c>
      <c r="AB28" s="6">
        <f t="array" ref="AB28">VLOOKUP("*Ленинградская*",[1]итого!$3:$100,COLUMN([1]итого!AB:AB),0)</f>
        <v>197175</v>
      </c>
      <c r="AC28" s="6">
        <f t="array" ref="AC28">VLOOKUP("*Ленинградская*",[1]итого!$3:$100,COLUMN([1]итого!AC:AC),0)</f>
        <v>199804</v>
      </c>
      <c r="AD28" s="6">
        <f t="array" ref="AD28">VLOOKUP("*Ленинградская*",[1]итого!$3:$100,COLUMN([1]итого!AD:AD),0)</f>
        <v>200627</v>
      </c>
      <c r="AE28" s="6">
        <f t="array" ref="AE28">VLOOKUP("*Ленинградская*",[1]итого!$3:$100,COLUMN([1]итого!AE:AE),0)</f>
        <v>202883</v>
      </c>
      <c r="AF28" s="6">
        <f t="array" ref="AF28">VLOOKUP("*Ленинградская*",[1]итого!$3:$100,COLUMN([1]итого!AF:AF),0)</f>
        <v>209429</v>
      </c>
      <c r="AG28" s="6">
        <f t="array" ref="AG28">VLOOKUP("*Ленинградская*",[1]итого!$3:$100,COLUMN([1]итого!AG:AG),0)</f>
        <v>206390</v>
      </c>
      <c r="AH28" s="6">
        <f t="array" ref="AH28">VLOOKUP("*Ленинградская*",[1]итого!$3:$100,COLUMN([1]итого!AH:AH),0)</f>
        <v>206212</v>
      </c>
      <c r="AI28" s="6">
        <f t="array" ref="AI28">VLOOKUP("*Ленинградская*",[1]итого!$3:$100,COLUMN([1]итого!AI:AI),0)</f>
        <v>207733</v>
      </c>
      <c r="AJ28" s="6">
        <f t="array" ref="AJ28">VLOOKUP("*Ленинградская*",[1]итого!$3:$100,COLUMN([1]итого!AJ:AJ),0)</f>
        <v>213388</v>
      </c>
      <c r="AK28" s="6">
        <f t="array" ref="AK28">VLOOKUP("*Ленинградская*",[1]итого!$3:$100,COLUMN([1]итого!AK:AK),0)</f>
        <v>212579</v>
      </c>
      <c r="AL28" s="6">
        <f t="array" ref="AL28">VLOOKUP("*Ленинградская*",[1]итого!$3:$100,COLUMN([1]итого!AL:AL),0)</f>
        <v>213891</v>
      </c>
      <c r="AM28" s="6">
        <f t="array" ref="AM28">VLOOKUP("*Ленинградская*",[1]итого!$3:$100,COLUMN([1]итого!AM:AM),0)</f>
        <v>216148</v>
      </c>
      <c r="AN28" s="6">
        <f t="array" ref="AN28">VLOOKUP("*Ленинградская*",[1]итого!$3:$100,COLUMN([1]итого!AN:AN),0)</f>
        <v>216056</v>
      </c>
      <c r="AO28" s="6">
        <f t="array" ref="AO28">VLOOKUP("*Ленинградская*",[1]итого!$3:$100,COLUMN([1]итого!AO:AO),0)</f>
        <v>216220</v>
      </c>
      <c r="AP28" s="6">
        <f t="array" ref="AP28">VLOOKUP("*Ленинградская*",[1]итого!$3:$100,COLUMN([1]итого!AP:AP),0)</f>
        <v>216082</v>
      </c>
      <c r="AQ28" s="6">
        <f t="array" ref="AQ28">VLOOKUP("*Ленинградская*",[1]итого!$3:$100,COLUMN([1]итого!AQ:AQ),0)</f>
        <v>217477</v>
      </c>
      <c r="AR28" s="6">
        <f t="array" ref="AR28">VLOOKUP("*Ленинградская*",[1]итого!$3:$100,COLUMN([1]итого!AR:AR),0)</f>
        <v>229936</v>
      </c>
      <c r="AS28" s="6">
        <f t="array" ref="AS28">VLOOKUP("*Ленинградская*",[1]итого!$3:$100,COLUMN([1]итого!AS:AS),0)</f>
        <v>224455</v>
      </c>
      <c r="AT28" s="6">
        <f t="array" ref="AT28">VLOOKUP("*Ленинградская*",[1]итого!$3:$100,COLUMN([1]итого!AT:AT),0)</f>
        <v>230805</v>
      </c>
      <c r="AU28" s="6">
        <f t="array" ref="AU28">VLOOKUP("*Ленинградская*",[1]итого!$3:$100,COLUMN([1]итого!AU:AU),0)</f>
        <v>233986</v>
      </c>
      <c r="AV28" s="6">
        <f t="array" ref="AV28">VLOOKUP("*Ленинградская*",[1]итого!$3:$100,COLUMN([1]итого!AV:AV),0)</f>
        <v>241765</v>
      </c>
      <c r="AW28" s="6">
        <f t="array" ref="AW28">VLOOKUP("*Ленинградская*",[1]итого!$3:$100,COLUMN([1]итого!AW:AW),0)</f>
        <v>244445</v>
      </c>
      <c r="AX28" s="6">
        <f t="array" ref="AX28">VLOOKUP("*Ленинградская*",[1]итого!$3:$100,COLUMN([1]итого!AX:AX),0)</f>
        <v>251341</v>
      </c>
      <c r="AY28" s="6">
        <f t="array" ref="AY28">VLOOKUP("*Ленинградская*",[1]итого!$3:$100,COLUMN([1]итого!AY:AY),0)</f>
        <v>254129</v>
      </c>
      <c r="AZ28" s="6">
        <f t="array" ref="AZ28">VLOOKUP("*Ленинградская*",[1]итого!$3:$100,COLUMN([1]итого!AZ:AZ),0)</f>
        <v>256315</v>
      </c>
      <c r="BA28" s="6">
        <f t="array" ref="BA28">VLOOKUP("*Ленинградская*",[1]итого!$3:$100,COLUMN([1]итого!BA:BA),0)</f>
        <v>258791</v>
      </c>
      <c r="BB28" s="6">
        <f t="array" ref="BB28">VLOOKUP("*Ленинградская*",[1]итого!$3:$100,COLUMN([1]итого!BB:BB),0)</f>
        <v>261005</v>
      </c>
      <c r="BC28" s="6">
        <f t="array" ref="BC28">VLOOKUP("*Ленинградская*",[1]итого!$3:$100,COLUMN([1]итого!BC:BC),0)</f>
        <v>265344</v>
      </c>
      <c r="BD28" s="6">
        <f t="array" ref="BD28">VLOOKUP("*Ленинградская*",[1]итого!$3:$100,COLUMN([1]итого!BD:BD),0)</f>
        <v>282168</v>
      </c>
      <c r="BE28" s="6">
        <f t="array" ref="BE28">VLOOKUP("*Ленинградская*",[1]итого!$3:$100,COLUMN([1]итого!BE:BE),0)</f>
        <v>280172</v>
      </c>
      <c r="BF28" s="6">
        <f t="array" ref="BF28">VLOOKUP("*Ленинградская*",[1]итого!$3:$100,COLUMN([1]итого!BF:BF),0)</f>
        <v>288624</v>
      </c>
      <c r="BG28" s="6">
        <f t="array" ref="BG28">VLOOKUP("*Ленинградская*",[1]итого!$3:$100,COLUMN([1]итого!BG:BG),0)</f>
        <v>294454</v>
      </c>
      <c r="BH28" s="6">
        <f t="array" ref="BH28">VLOOKUP("*Ленинградская*",[1]итого!$3:$100,COLUMN([1]итого!BH:BH),0)</f>
        <v>301302</v>
      </c>
      <c r="BI28" s="6">
        <f t="array" ref="BI28">VLOOKUP("*Ленинградская*",[1]итого!$3:$100,COLUMN([1]итого!BI:BI),0)</f>
        <v>312363</v>
      </c>
      <c r="BJ28" s="6">
        <f t="array" ref="BJ28">VLOOKUP("*Ленинградская*",[1]итого!$3:$100,COLUMN([1]итого!BJ:BJ),0)</f>
        <v>319630</v>
      </c>
      <c r="BK28" s="6">
        <f t="array" ref="BK28">VLOOKUP("*Ленинградская*",[1]итого!$3:$100,COLUMN([1]итого!BK:BK),0)</f>
        <v>320861</v>
      </c>
      <c r="BL28" s="6">
        <f t="array" ref="BL28">VLOOKUP("*Ленинградская*",[1]итого!$3:$100,COLUMN([1]итого!BL:BL),0)</f>
        <v>328242</v>
      </c>
      <c r="BM28" s="6">
        <f t="array" ref="BM28">VLOOKUP("*Ленинградская*",[1]итого!$3:$100,COLUMN([1]итого!BM:BM),0)</f>
        <v>332658</v>
      </c>
      <c r="BN28" s="6">
        <f t="array" ref="BN28">VLOOKUP("*Ленинградская*",[1]итого!$3:$100,COLUMN([1]итого!BN:BN),0)</f>
        <v>335772</v>
      </c>
      <c r="BO28" s="6">
        <f t="array" ref="BO28">VLOOKUP("*Ленинградская*",[1]итого!$3:$100,COLUMN([1]итого!BO:BO),0)</f>
        <v>340165</v>
      </c>
      <c r="BP28" s="6">
        <f t="array" ref="BP28">VLOOKUP("*Ленинградская*",[1]итого!$3:$100,COLUMN([1]итого!BP:BP),0)</f>
        <v>358711</v>
      </c>
      <c r="BQ28" s="6">
        <f t="array" ref="BQ28">VLOOKUP("*Ленинградская*",[1]итого!$3:$100,COLUMN([1]итого!BQ:BQ),0)</f>
        <v>351864</v>
      </c>
      <c r="BR28" s="6">
        <f t="array" ref="BR28">VLOOKUP("*Ленинградская*",[1]итого!$3:$100,COLUMN([1]итого!BR:BR),0)</f>
        <v>361740</v>
      </c>
      <c r="BS28" s="6">
        <f t="array" ref="BS28">VLOOKUP("*Ленинградская*",[1]итого!$3:$100,COLUMN([1]итого!BS:BS),0)</f>
        <v>369365</v>
      </c>
      <c r="BT28" s="6">
        <f t="array" ref="BT28">VLOOKUP("*Ленинградская*",[1]итого!$3:$100,COLUMN([1]итого!BT:BT),0)</f>
        <v>379265</v>
      </c>
      <c r="BU28" s="6">
        <f t="array" ref="BU28">VLOOKUP("*Ленинградская*",[1]итого!$3:$100,COLUMN([1]итого!BU:BU),0)</f>
        <v>381622</v>
      </c>
      <c r="BV28" s="6">
        <f t="array" ref="BV28">VLOOKUP("*Ленинградская*",[1]итого!$3:$100,COLUMN([1]итого!BV:BV),0)</f>
        <v>393428</v>
      </c>
      <c r="BW28" s="6">
        <f t="array" ref="BW28">VLOOKUP("*Ленинградская*",[1]итого!$3:$100,COLUMN([1]итого!BW:BW),0)</f>
        <v>402219</v>
      </c>
      <c r="BX28" s="6">
        <f t="array" ref="BX28">VLOOKUP("*Ленинградская*",[1]итого!$3:$100,COLUMN([1]итого!BX:BX),0)</f>
        <v>398705</v>
      </c>
      <c r="BY28" s="6">
        <f t="array" ref="BY28">VLOOKUP("*Ленинградская*",[1]итого!$3:$100,COLUMN([1]итого!BY:BY),0)</f>
        <v>407627</v>
      </c>
      <c r="BZ28" s="6">
        <f t="array" ref="BZ28">VLOOKUP("*Ленинградская*",[1]итого!$3:$100,COLUMN([1]итого!BZ:BZ),0)</f>
        <v>413135</v>
      </c>
      <c r="CA28" s="6">
        <f t="array" ref="CA28">VLOOKUP("*Ленинградская*",[1]итого!$3:$100,COLUMN([1]итого!CA:CA),0)</f>
        <v>415193</v>
      </c>
      <c r="CB28" s="6">
        <f t="array" ref="CB28">VLOOKUP("*Ленинградская*",[1]итого!$3:$100,COLUMN([1]итого!CB:CB),0)</f>
        <v>439712</v>
      </c>
    </row>
    <row r="29" spans="1:80" x14ac:dyDescent="0.25">
      <c r="A29" s="5" t="s">
        <v>27</v>
      </c>
      <c r="B29" s="6">
        <f t="array" ref="B29">VLOOKUP("*Мурманская*",[1]итого!$3:$100,COLUMN([1]итого!B:B),0)</f>
        <v>171129</v>
      </c>
      <c r="C29" s="6">
        <f t="array" ref="C29">VLOOKUP("*Мурманская*",[1]итого!$3:$100,COLUMN([1]итого!C:C),0)</f>
        <v>170178</v>
      </c>
      <c r="D29" s="6">
        <f t="array" ref="D29">VLOOKUP("*Мурманская*",[1]итого!$3:$100,COLUMN([1]итого!D:D),0)</f>
        <v>168892</v>
      </c>
      <c r="E29" s="6">
        <f t="array" ref="E29">VLOOKUP("*Мурманская*",[1]итого!$3:$100,COLUMN([1]итого!E:E),0)</f>
        <v>168560</v>
      </c>
      <c r="F29" s="6">
        <f t="array" ref="F29">VLOOKUP("*Мурманская*",[1]итого!$3:$100,COLUMN([1]итого!F:F),0)</f>
        <v>167292</v>
      </c>
      <c r="G29" s="6">
        <f t="array" ref="G29">VLOOKUP("*Мурманская*",[1]итого!$3:$100,COLUMN([1]итого!G:G),0)</f>
        <v>169108</v>
      </c>
      <c r="H29" s="6">
        <f t="array" ref="H29">VLOOKUP("*Мурманская*",[1]итого!$3:$100,COLUMN([1]итого!H:H),0)</f>
        <v>177273</v>
      </c>
      <c r="I29" s="6">
        <f t="array" ref="I29">VLOOKUP("*Мурманская*",[1]итого!$3:$100,COLUMN([1]итого!I:I),0)</f>
        <v>173401</v>
      </c>
      <c r="J29" s="6">
        <f t="array" ref="J29">VLOOKUP("*Мурманская*",[1]итого!$3:$100,COLUMN([1]итого!J:J),0)</f>
        <v>177170</v>
      </c>
      <c r="K29" s="6">
        <f t="array" ref="K29">VLOOKUP("*Мурманская*",[1]итого!$3:$100,COLUMN([1]итого!K:K),0)</f>
        <v>181181</v>
      </c>
      <c r="L29" s="6">
        <f t="array" ref="L29">VLOOKUP("*Мурманская*",[1]итого!$3:$100,COLUMN([1]итого!L:L),0)</f>
        <v>184692</v>
      </c>
      <c r="M29" s="6">
        <f t="array" ref="M29">VLOOKUP("*Мурманская*",[1]итого!$3:$100,COLUMN([1]итого!M:M),0)</f>
        <v>185736</v>
      </c>
      <c r="N29" s="6">
        <f t="array" ref="N29">VLOOKUP("*Мурманская*",[1]итого!$3:$100,COLUMN([1]итого!N:N),0)</f>
        <v>189792</v>
      </c>
      <c r="O29" s="6">
        <f t="array" ref="O29">VLOOKUP("*Мурманская*",[1]итого!$3:$100,COLUMN([1]итого!O:O),0)</f>
        <v>189566</v>
      </c>
      <c r="P29" s="6">
        <f t="array" ref="P29">VLOOKUP("*Мурманская*",[1]итого!$3:$100,COLUMN([1]итого!P:P),0)</f>
        <v>186814</v>
      </c>
      <c r="Q29" s="6">
        <f t="array" ref="Q29">VLOOKUP("*Мурманская*",[1]итого!$3:$100,COLUMN([1]итого!Q:Q),0)</f>
        <v>186514</v>
      </c>
      <c r="R29" s="6">
        <f t="array" ref="R29">VLOOKUP("*Мурманская*",[1]итого!$3:$100,COLUMN([1]итого!R:R),0)</f>
        <v>183853</v>
      </c>
      <c r="S29" s="6">
        <f t="array" ref="S29">VLOOKUP("*Мурманская*",[1]итого!$3:$100,COLUMN([1]итого!S:S),0)</f>
        <v>182028</v>
      </c>
      <c r="T29" s="6">
        <f t="array" ref="T29">VLOOKUP("*Мурманская*",[1]итого!$3:$100,COLUMN([1]итого!T:T),0)</f>
        <v>191688</v>
      </c>
      <c r="U29" s="6">
        <f t="array" ref="U29">VLOOKUP("*Мурманская*",[1]итого!$3:$100,COLUMN([1]итого!U:U),0)</f>
        <v>186179</v>
      </c>
      <c r="V29" s="6">
        <f t="array" ref="V29">VLOOKUP("*Мурманская*",[1]итого!$3:$100,COLUMN([1]итого!V:V),0)</f>
        <v>187792</v>
      </c>
      <c r="W29" s="6">
        <f t="array" ref="W29">VLOOKUP("*Мурманская*",[1]итого!$3:$100,COLUMN([1]итого!W:W),0)</f>
        <v>189081</v>
      </c>
      <c r="X29" s="6">
        <f t="array" ref="X29">VLOOKUP("*Мурманская*",[1]итого!$3:$100,COLUMN([1]итого!X:X),0)</f>
        <v>195352</v>
      </c>
      <c r="Y29" s="6">
        <f t="array" ref="Y29">VLOOKUP("*Мурманская*",[1]итого!$3:$100,COLUMN([1]итого!Y:Y),0)</f>
        <v>193457</v>
      </c>
      <c r="Z29" s="6">
        <f t="array" ref="Z29">VLOOKUP("*Мурманская*",[1]итого!$3:$100,COLUMN([1]итого!Z:Z),0)</f>
        <v>194340</v>
      </c>
      <c r="AA29" s="6">
        <f t="array" ref="AA29">VLOOKUP("*Мурманская*",[1]итого!$3:$100,COLUMN([1]итого!AA:AA),0)</f>
        <v>192525</v>
      </c>
      <c r="AB29" s="6">
        <f t="array" ref="AB29">VLOOKUP("*Мурманская*",[1]итого!$3:$100,COLUMN([1]итого!AB:AB),0)</f>
        <v>190118</v>
      </c>
      <c r="AC29" s="6">
        <f t="array" ref="AC29">VLOOKUP("*Мурманская*",[1]итого!$3:$100,COLUMN([1]итого!AC:AC),0)</f>
        <v>190786</v>
      </c>
      <c r="AD29" s="6">
        <f t="array" ref="AD29">VLOOKUP("*Мурманская*",[1]итого!$3:$100,COLUMN([1]итого!AD:AD),0)</f>
        <v>190213</v>
      </c>
      <c r="AE29" s="6">
        <f t="array" ref="AE29">VLOOKUP("*Мурманская*",[1]итого!$3:$100,COLUMN([1]итого!AE:AE),0)</f>
        <v>192657</v>
      </c>
      <c r="AF29" s="6">
        <f t="array" ref="AF29">VLOOKUP("*Мурманская*",[1]итого!$3:$100,COLUMN([1]итого!AF:AF),0)</f>
        <v>202912</v>
      </c>
      <c r="AG29" s="6">
        <f t="array" ref="AG29">VLOOKUP("*Мурманская*",[1]итого!$3:$100,COLUMN([1]итого!AG:AG),0)</f>
        <v>197901</v>
      </c>
      <c r="AH29" s="6">
        <f t="array" ref="AH29">VLOOKUP("*Мурманская*",[1]итого!$3:$100,COLUMN([1]итого!AH:AH),0)</f>
        <v>198847</v>
      </c>
      <c r="AI29" s="6">
        <f t="array" ref="AI29">VLOOKUP("*Мурманская*",[1]итого!$3:$100,COLUMN([1]итого!AI:AI),0)</f>
        <v>198665</v>
      </c>
      <c r="AJ29" s="6">
        <f t="array" ref="AJ29">VLOOKUP("*Мурманская*",[1]итого!$3:$100,COLUMN([1]итого!AJ:AJ),0)</f>
        <v>203264</v>
      </c>
      <c r="AK29" s="6">
        <f t="array" ref="AK29">VLOOKUP("*Мурманская*",[1]итого!$3:$100,COLUMN([1]итого!AK:AK),0)</f>
        <v>203912</v>
      </c>
      <c r="AL29" s="6">
        <f t="array" ref="AL29">VLOOKUP("*Мурманская*",[1]итого!$3:$100,COLUMN([1]итого!AL:AL),0)</f>
        <v>206373</v>
      </c>
      <c r="AM29" s="6">
        <f t="array" ref="AM29">VLOOKUP("*Мурманская*",[1]итого!$3:$100,COLUMN([1]итого!AM:AM),0)</f>
        <v>212433</v>
      </c>
      <c r="AN29" s="6">
        <f t="array" ref="AN29">VLOOKUP("*Мурманская*",[1]итого!$3:$100,COLUMN([1]итого!AN:AN),0)</f>
        <v>209493</v>
      </c>
      <c r="AO29" s="6">
        <f t="array" ref="AO29">VLOOKUP("*Мурманская*",[1]итого!$3:$100,COLUMN([1]итого!AO:AO),0)</f>
        <v>207932</v>
      </c>
      <c r="AP29" s="6">
        <f t="array" ref="AP29">VLOOKUP("*Мурманская*",[1]итого!$3:$100,COLUMN([1]итого!AP:AP),0)</f>
        <v>207115</v>
      </c>
      <c r="AQ29" s="6">
        <f t="array" ref="AQ29">VLOOKUP("*Мурманская*",[1]итого!$3:$100,COLUMN([1]итого!AQ:AQ),0)</f>
        <v>209354</v>
      </c>
      <c r="AR29" s="6">
        <f t="array" ref="AR29">VLOOKUP("*Мурманская*",[1]итого!$3:$100,COLUMN([1]итого!AR:AR),0)</f>
        <v>233451</v>
      </c>
      <c r="AS29" s="6">
        <f t="array" ref="AS29">VLOOKUP("*Мурманская*",[1]итого!$3:$100,COLUMN([1]итого!AS:AS),0)</f>
        <v>222790</v>
      </c>
      <c r="AT29" s="6">
        <f t="array" ref="AT29">VLOOKUP("*Мурманская*",[1]итого!$3:$100,COLUMN([1]итого!AT:AT),0)</f>
        <v>229103</v>
      </c>
      <c r="AU29" s="6">
        <f t="array" ref="AU29">VLOOKUP("*Мурманская*",[1]итого!$3:$100,COLUMN([1]итого!AU:AU),0)</f>
        <v>232014</v>
      </c>
      <c r="AV29" s="6">
        <f t="array" ref="AV29">VLOOKUP("*Мурманская*",[1]итого!$3:$100,COLUMN([1]итого!AV:AV),0)</f>
        <v>237666</v>
      </c>
      <c r="AW29" s="6">
        <f t="array" ref="AW29">VLOOKUP("*Мурманская*",[1]итого!$3:$100,COLUMN([1]итого!AW:AW),0)</f>
        <v>244005</v>
      </c>
      <c r="AX29" s="6">
        <f t="array" ref="AX29">VLOOKUP("*Мурманская*",[1]итого!$3:$100,COLUMN([1]итого!AX:AX),0)</f>
        <v>249850</v>
      </c>
      <c r="AY29" s="6">
        <f t="array" ref="AY29">VLOOKUP("*Мурманская*",[1]итого!$3:$100,COLUMN([1]итого!AY:AY),0)</f>
        <v>251318</v>
      </c>
      <c r="AZ29" s="6">
        <f t="array" ref="AZ29">VLOOKUP("*Мурманская*",[1]итого!$3:$100,COLUMN([1]итого!AZ:AZ),0)</f>
        <v>249318</v>
      </c>
      <c r="BA29" s="6">
        <f t="array" ref="BA29">VLOOKUP("*Мурманская*",[1]итого!$3:$100,COLUMN([1]итого!BA:BA),0)</f>
        <v>247665</v>
      </c>
      <c r="BB29" s="6">
        <f t="array" ref="BB29">VLOOKUP("*Мурманская*",[1]итого!$3:$100,COLUMN([1]итого!BB:BB),0)</f>
        <v>248264</v>
      </c>
      <c r="BC29" s="6">
        <f t="array" ref="BC29">VLOOKUP("*Мурманская*",[1]итого!$3:$100,COLUMN([1]итого!BC:BC),0)</f>
        <v>251042</v>
      </c>
      <c r="BD29" s="6">
        <f t="array" ref="BD29">VLOOKUP("*Мурманская*",[1]итого!$3:$100,COLUMN([1]итого!BD:BD),0)</f>
        <v>267977</v>
      </c>
      <c r="BE29" s="6">
        <f t="array" ref="BE29">VLOOKUP("*Мурманская*",[1]итого!$3:$100,COLUMN([1]итого!BE:BE),0)</f>
        <v>263159</v>
      </c>
      <c r="BF29" s="6">
        <f t="array" ref="BF29">VLOOKUP("*Мурманская*",[1]итого!$3:$100,COLUMN([1]итого!BF:BF),0)</f>
        <v>271158</v>
      </c>
      <c r="BG29" s="6">
        <f t="array" ref="BG29">VLOOKUP("*Мурманская*",[1]итого!$3:$100,COLUMN([1]итого!BG:BG),0)</f>
        <v>276075</v>
      </c>
      <c r="BH29" s="6">
        <f t="array" ref="BH29">VLOOKUP("*Мурманская*",[1]итого!$3:$100,COLUMN([1]итого!BH:BH),0)</f>
        <v>282734</v>
      </c>
      <c r="BI29" s="6">
        <f t="array" ref="BI29">VLOOKUP("*Мурманская*",[1]итого!$3:$100,COLUMN([1]итого!BI:BI),0)</f>
        <v>292149</v>
      </c>
      <c r="BJ29" s="6">
        <f t="array" ref="BJ29">VLOOKUP("*Мурманская*",[1]итого!$3:$100,COLUMN([1]итого!BJ:BJ),0)</f>
        <v>292151</v>
      </c>
      <c r="BK29" s="6">
        <f t="array" ref="BK29">VLOOKUP("*Мурманская*",[1]итого!$3:$100,COLUMN([1]итого!BK:BK),0)</f>
        <v>291482</v>
      </c>
      <c r="BL29" s="6">
        <f t="array" ref="BL29">VLOOKUP("*Мурманская*",[1]итого!$3:$100,COLUMN([1]итого!BL:BL),0)</f>
        <v>290749</v>
      </c>
      <c r="BM29" s="6">
        <f t="array" ref="BM29">VLOOKUP("*Мурманская*",[1]итого!$3:$100,COLUMN([1]итого!BM:BM),0)</f>
        <v>291013</v>
      </c>
      <c r="BN29" s="6">
        <f t="array" ref="BN29">VLOOKUP("*Мурманская*",[1]итого!$3:$100,COLUMN([1]итого!BN:BN),0)</f>
        <v>294457</v>
      </c>
      <c r="BO29" s="6">
        <f t="array" ref="BO29">VLOOKUP("*Мурманская*",[1]итого!$3:$100,COLUMN([1]итого!BO:BO),0)</f>
        <v>293422</v>
      </c>
      <c r="BP29" s="6">
        <f t="array" ref="BP29">VLOOKUP("*Мурманская*",[1]итого!$3:$100,COLUMN([1]итого!BP:BP),0)</f>
        <v>316154</v>
      </c>
      <c r="BQ29" s="6">
        <f t="array" ref="BQ29">VLOOKUP("*Мурманская*",[1]итого!$3:$100,COLUMN([1]итого!BQ:BQ),0)</f>
        <v>302017</v>
      </c>
      <c r="BR29" s="6">
        <f t="array" ref="BR29">VLOOKUP("*Мурманская*",[1]итого!$3:$100,COLUMN([1]итого!BR:BR),0)</f>
        <v>313149</v>
      </c>
      <c r="BS29" s="6">
        <f t="array" ref="BS29">VLOOKUP("*Мурманская*",[1]итого!$3:$100,COLUMN([1]итого!BS:BS),0)</f>
        <v>320050</v>
      </c>
      <c r="BT29" s="6">
        <f t="array" ref="BT29">VLOOKUP("*Мурманская*",[1]итого!$3:$100,COLUMN([1]итого!BT:BT),0)</f>
        <v>330109</v>
      </c>
      <c r="BU29" s="6">
        <f t="array" ref="BU29">VLOOKUP("*Мурманская*",[1]итого!$3:$100,COLUMN([1]итого!BU:BU),0)</f>
        <v>334338</v>
      </c>
      <c r="BV29" s="6">
        <f t="array" ref="BV29">VLOOKUP("*Мурманская*",[1]итого!$3:$100,COLUMN([1]итого!BV:BV),0)</f>
        <v>339680</v>
      </c>
      <c r="BW29" s="6">
        <f t="array" ref="BW29">VLOOKUP("*Мурманская*",[1]итого!$3:$100,COLUMN([1]итого!BW:BW),0)</f>
        <v>342576</v>
      </c>
      <c r="BX29" s="6">
        <f t="array" ref="BX29">VLOOKUP("*Мурманская*",[1]итого!$3:$100,COLUMN([1]итого!BX:BX),0)</f>
        <v>343492</v>
      </c>
      <c r="BY29" s="6">
        <f t="array" ref="BY29">VLOOKUP("*Мурманская*",[1]итого!$3:$100,COLUMN([1]итого!BY:BY),0)</f>
        <v>346097</v>
      </c>
      <c r="BZ29" s="6">
        <f t="array" ref="BZ29">VLOOKUP("*Мурманская*",[1]итого!$3:$100,COLUMN([1]итого!BZ:BZ),0)</f>
        <v>347711</v>
      </c>
      <c r="CA29" s="6">
        <f t="array" ref="CA29">VLOOKUP("*Мурманская*",[1]итого!$3:$100,COLUMN([1]итого!CA:CA),0)</f>
        <v>346624</v>
      </c>
      <c r="CB29" s="6">
        <f t="array" ref="CB29">VLOOKUP("*Мурманская*",[1]итого!$3:$100,COLUMN([1]итого!CB:CB),0)</f>
        <v>370154</v>
      </c>
    </row>
    <row r="30" spans="1:80" x14ac:dyDescent="0.25">
      <c r="A30" s="5" t="s">
        <v>28</v>
      </c>
      <c r="B30" s="6">
        <f t="array" ref="B30">VLOOKUP("*Новгородская*",[1]итого!$3:$100,COLUMN([1]итого!B:B),0)</f>
        <v>66631</v>
      </c>
      <c r="C30" s="6">
        <f t="array" ref="C30">VLOOKUP("*Новгородская*",[1]итого!$3:$100,COLUMN([1]итого!C:C),0)</f>
        <v>66774</v>
      </c>
      <c r="D30" s="6">
        <f t="array" ref="D30">VLOOKUP("*Новгородская*",[1]итого!$3:$100,COLUMN([1]итого!D:D),0)</f>
        <v>67219</v>
      </c>
      <c r="E30" s="6">
        <f t="array" ref="E30">VLOOKUP("*Новгородская*",[1]итого!$3:$100,COLUMN([1]итого!E:E),0)</f>
        <v>67210</v>
      </c>
      <c r="F30" s="6">
        <f t="array" ref="F30">VLOOKUP("*Новгородская*",[1]итого!$3:$100,COLUMN([1]итого!F:F),0)</f>
        <v>67053</v>
      </c>
      <c r="G30" s="6">
        <f t="array" ref="G30">VLOOKUP("*Новгородская*",[1]итого!$3:$100,COLUMN([1]итого!G:G),0)</f>
        <v>67892</v>
      </c>
      <c r="H30" s="6">
        <f t="array" ref="H30">VLOOKUP("*Новгородская*",[1]итого!$3:$100,COLUMN([1]итого!H:H),0)</f>
        <v>69507</v>
      </c>
      <c r="I30" s="6">
        <f t="array" ref="I30">VLOOKUP("*Новгородская*",[1]итого!$3:$100,COLUMN([1]итого!I:I),0)</f>
        <v>69088</v>
      </c>
      <c r="J30" s="6">
        <f t="array" ref="J30">VLOOKUP("*Новгородская*",[1]итого!$3:$100,COLUMN([1]итого!J:J),0)</f>
        <v>69984</v>
      </c>
      <c r="K30" s="6">
        <f t="array" ref="K30">VLOOKUP("*Новгородская*",[1]итого!$3:$100,COLUMN([1]итого!K:K),0)</f>
        <v>70042</v>
      </c>
      <c r="L30" s="6">
        <f t="array" ref="L30">VLOOKUP("*Новгородская*",[1]итого!$3:$100,COLUMN([1]итого!L:L),0)</f>
        <v>71052</v>
      </c>
      <c r="M30" s="6">
        <f t="array" ref="M30">VLOOKUP("*Новгородская*",[1]итого!$3:$100,COLUMN([1]итого!M:M),0)</f>
        <v>70500</v>
      </c>
      <c r="N30" s="6">
        <f t="array" ref="N30">VLOOKUP("*Новгородская*",[1]итого!$3:$100,COLUMN([1]итого!N:N),0)</f>
        <v>72182</v>
      </c>
      <c r="O30" s="6">
        <f t="array" ref="O30">VLOOKUP("*Новгородская*",[1]итого!$3:$100,COLUMN([1]итого!O:O),0)</f>
        <v>73038</v>
      </c>
      <c r="P30" s="6">
        <f t="array" ref="P30">VLOOKUP("*Новгородская*",[1]итого!$3:$100,COLUMN([1]итого!P:P),0)</f>
        <v>72662</v>
      </c>
      <c r="Q30" s="6">
        <f t="array" ref="Q30">VLOOKUP("*Новгородская*",[1]итого!$3:$100,COLUMN([1]итого!Q:Q),0)</f>
        <v>73384</v>
      </c>
      <c r="R30" s="6">
        <f t="array" ref="R30">VLOOKUP("*Новгородская*",[1]итого!$3:$100,COLUMN([1]итого!R:R),0)</f>
        <v>72428</v>
      </c>
      <c r="S30" s="6">
        <f t="array" ref="S30">VLOOKUP("*Новгородская*",[1]итого!$3:$100,COLUMN([1]итого!S:S),0)</f>
        <v>72392</v>
      </c>
      <c r="T30" s="6">
        <f t="array" ref="T30">VLOOKUP("*Новгородская*",[1]итого!$3:$100,COLUMN([1]итого!T:T),0)</f>
        <v>74199</v>
      </c>
      <c r="U30" s="6">
        <f t="array" ref="U30">VLOOKUP("*Новгородская*",[1]итого!$3:$100,COLUMN([1]итого!U:U),0)</f>
        <v>73062</v>
      </c>
      <c r="V30" s="6">
        <f t="array" ref="V30">VLOOKUP("*Новгородская*",[1]итого!$3:$100,COLUMN([1]итого!V:V),0)</f>
        <v>73227</v>
      </c>
      <c r="W30" s="6">
        <f t="array" ref="W30">VLOOKUP("*Новгородская*",[1]итого!$3:$100,COLUMN([1]итого!W:W),0)</f>
        <v>73171</v>
      </c>
      <c r="X30" s="6">
        <f t="array" ref="X30">VLOOKUP("*Новгородская*",[1]итого!$3:$100,COLUMN([1]итого!X:X),0)</f>
        <v>74540</v>
      </c>
      <c r="Y30" s="6">
        <f t="array" ref="Y30">VLOOKUP("*Новгородская*",[1]итого!$3:$100,COLUMN([1]итого!Y:Y),0)</f>
        <v>74388</v>
      </c>
      <c r="Z30" s="6">
        <f t="array" ref="Z30">VLOOKUP("*Новгородская*",[1]итого!$3:$100,COLUMN([1]итого!Z:Z),0)</f>
        <v>74477</v>
      </c>
      <c r="AA30" s="6">
        <f t="array" ref="AA30">VLOOKUP("*Новгородская*",[1]итого!$3:$100,COLUMN([1]итого!AA:AA),0)</f>
        <v>74850</v>
      </c>
      <c r="AB30" s="6">
        <f t="array" ref="AB30">VLOOKUP("*Новгородская*",[1]итого!$3:$100,COLUMN([1]итого!AB:AB),0)</f>
        <v>74995</v>
      </c>
      <c r="AC30" s="6">
        <f t="array" ref="AC30">VLOOKUP("*Новгородская*",[1]итого!$3:$100,COLUMN([1]итого!AC:AC),0)</f>
        <v>76126</v>
      </c>
      <c r="AD30" s="6">
        <f t="array" ref="AD30">VLOOKUP("*Новгородская*",[1]итого!$3:$100,COLUMN([1]итого!AD:AD),0)</f>
        <v>76523</v>
      </c>
      <c r="AE30" s="6">
        <f t="array" ref="AE30">VLOOKUP("*Новгородская*",[1]итого!$3:$100,COLUMN([1]итого!AE:AE),0)</f>
        <v>77227</v>
      </c>
      <c r="AF30" s="6">
        <f t="array" ref="AF30">VLOOKUP("*Новгородская*",[1]итого!$3:$100,COLUMN([1]итого!AF:AF),0)</f>
        <v>79848</v>
      </c>
      <c r="AG30" s="6">
        <f t="array" ref="AG30">VLOOKUP("*Новгородская*",[1]итого!$3:$100,COLUMN([1]итого!AG:AG),0)</f>
        <v>78668</v>
      </c>
      <c r="AH30" s="6">
        <f t="array" ref="AH30">VLOOKUP("*Новгородская*",[1]итого!$3:$100,COLUMN([1]итого!AH:AH),0)</f>
        <v>77397</v>
      </c>
      <c r="AI30" s="6">
        <f t="array" ref="AI30">VLOOKUP("*Новгородская*",[1]итого!$3:$100,COLUMN([1]итого!AI:AI),0)</f>
        <v>77846</v>
      </c>
      <c r="AJ30" s="6">
        <f t="array" ref="AJ30">VLOOKUP("*Новгородская*",[1]итого!$3:$100,COLUMN([1]итого!AJ:AJ),0)</f>
        <v>79523</v>
      </c>
      <c r="AK30" s="6">
        <f t="array" ref="AK30">VLOOKUP("*Новгородская*",[1]итого!$3:$100,COLUMN([1]итого!AK:AK),0)</f>
        <v>79353</v>
      </c>
      <c r="AL30" s="6">
        <f t="array" ref="AL30">VLOOKUP("*Новгородская*",[1]итого!$3:$100,COLUMN([1]итого!AL:AL),0)</f>
        <v>80043</v>
      </c>
      <c r="AM30" s="6">
        <f t="array" ref="AM30">VLOOKUP("*Новгородская*",[1]итого!$3:$100,COLUMN([1]итого!AM:AM),0)</f>
        <v>80992</v>
      </c>
      <c r="AN30" s="6">
        <f t="array" ref="AN30">VLOOKUP("*Новгородская*",[1]итого!$3:$100,COLUMN([1]итого!AN:AN),0)</f>
        <v>81324</v>
      </c>
      <c r="AO30" s="6">
        <f t="array" ref="AO30">VLOOKUP("*Новгородская*",[1]итого!$3:$100,COLUMN([1]итого!AO:AO),0)</f>
        <v>80991</v>
      </c>
      <c r="AP30" s="6">
        <f t="array" ref="AP30">VLOOKUP("*Новгородская*",[1]итого!$3:$100,COLUMN([1]итого!AP:AP),0)</f>
        <v>81134</v>
      </c>
      <c r="AQ30" s="6">
        <f t="array" ref="AQ30">VLOOKUP("*Новгородская*",[1]итого!$3:$100,COLUMN([1]итого!AQ:AQ),0)</f>
        <v>82161</v>
      </c>
      <c r="AR30" s="6">
        <f t="array" ref="AR30">VLOOKUP("*Новгородская*",[1]итого!$3:$100,COLUMN([1]итого!AR:AR),0)</f>
        <v>88950</v>
      </c>
      <c r="AS30" s="6">
        <f t="array" ref="AS30">VLOOKUP("*Новгородская*",[1]итого!$3:$100,COLUMN([1]итого!AS:AS),0)</f>
        <v>85946</v>
      </c>
      <c r="AT30" s="6">
        <f t="array" ref="AT30">VLOOKUP("*Новгородская*",[1]итого!$3:$100,COLUMN([1]итого!AT:AT),0)</f>
        <v>88490</v>
      </c>
      <c r="AU30" s="6">
        <f t="array" ref="AU30">VLOOKUP("*Новгородская*",[1]итого!$3:$100,COLUMN([1]итого!AU:AU),0)</f>
        <v>89435</v>
      </c>
      <c r="AV30" s="6">
        <f t="array" ref="AV30">VLOOKUP("*Новгородская*",[1]итого!$3:$100,COLUMN([1]итого!AV:AV),0)</f>
        <v>91187</v>
      </c>
      <c r="AW30" s="6">
        <f t="array" ref="AW30">VLOOKUP("*Новгородская*",[1]итого!$3:$100,COLUMN([1]итого!AW:AW),0)</f>
        <v>92376</v>
      </c>
      <c r="AX30" s="6">
        <f t="array" ref="AX30">VLOOKUP("*Новгородская*",[1]итого!$3:$100,COLUMN([1]итого!AX:AX),0)</f>
        <v>95124</v>
      </c>
      <c r="AY30" s="6">
        <f t="array" ref="AY30">VLOOKUP("*Новгородская*",[1]итого!$3:$100,COLUMN([1]итого!AY:AY),0)</f>
        <v>95982</v>
      </c>
      <c r="AZ30" s="6">
        <f t="array" ref="AZ30">VLOOKUP("*Новгородская*",[1]итого!$3:$100,COLUMN([1]итого!AZ:AZ),0)</f>
        <v>97108</v>
      </c>
      <c r="BA30" s="6">
        <f t="array" ref="BA30">VLOOKUP("*Новгородская*",[1]итого!$3:$100,COLUMN([1]итого!BA:BA),0)</f>
        <v>98244</v>
      </c>
      <c r="BB30" s="6">
        <f t="array" ref="BB30">VLOOKUP("*Новгородская*",[1]итого!$3:$100,COLUMN([1]итого!BB:BB),0)</f>
        <v>99392</v>
      </c>
      <c r="BC30" s="6">
        <f t="array" ref="BC30">VLOOKUP("*Новгородская*",[1]итого!$3:$100,COLUMN([1]итого!BC:BC),0)</f>
        <v>100711</v>
      </c>
      <c r="BD30" s="6">
        <f t="array" ref="BD30">VLOOKUP("*Новгородская*",[1]итого!$3:$100,COLUMN([1]итого!BD:BD),0)</f>
        <v>106444</v>
      </c>
      <c r="BE30" s="6">
        <f t="array" ref="BE30">VLOOKUP("*Новгородская*",[1]итого!$3:$100,COLUMN([1]итого!BE:BE),0)</f>
        <v>105812</v>
      </c>
      <c r="BF30" s="6">
        <f t="array" ref="BF30">VLOOKUP("*Новгородская*",[1]итого!$3:$100,COLUMN([1]итого!BF:BF),0)</f>
        <v>109741</v>
      </c>
      <c r="BG30" s="6">
        <f t="array" ref="BG30">VLOOKUP("*Новгородская*",[1]итого!$3:$100,COLUMN([1]итого!BG:BG),0)</f>
        <v>111259</v>
      </c>
      <c r="BH30" s="6">
        <f t="array" ref="BH30">VLOOKUP("*Новгородская*",[1]итого!$3:$100,COLUMN([1]итого!BH:BH),0)</f>
        <v>113211</v>
      </c>
      <c r="BI30" s="6">
        <f t="array" ref="BI30">VLOOKUP("*Новгородская*",[1]итого!$3:$100,COLUMN([1]итого!BI:BI),0)</f>
        <v>116902</v>
      </c>
      <c r="BJ30" s="6">
        <f t="array" ref="BJ30">VLOOKUP("*Новгородская*",[1]итого!$3:$100,COLUMN([1]итого!BJ:BJ),0)</f>
        <v>118558</v>
      </c>
      <c r="BK30" s="6">
        <f t="array" ref="BK30">VLOOKUP("*Новгородская*",[1]итого!$3:$100,COLUMN([1]итого!BK:BK),0)</f>
        <v>119066</v>
      </c>
      <c r="BL30" s="6">
        <f t="array" ref="BL30">VLOOKUP("*Новгородская*",[1]итого!$3:$100,COLUMN([1]итого!BL:BL),0)</f>
        <v>120661</v>
      </c>
      <c r="BM30" s="6">
        <f t="array" ref="BM30">VLOOKUP("*Новгородская*",[1]итого!$3:$100,COLUMN([1]итого!BM:BM),0)</f>
        <v>121875</v>
      </c>
      <c r="BN30" s="6">
        <f t="array" ref="BN30">VLOOKUP("*Новгородская*",[1]итого!$3:$100,COLUMN([1]итого!BN:BN),0)</f>
        <v>124033</v>
      </c>
      <c r="BO30" s="6">
        <f t="array" ref="BO30">VLOOKUP("*Новгородская*",[1]итого!$3:$100,COLUMN([1]итого!BO:BO),0)</f>
        <v>124105</v>
      </c>
      <c r="BP30" s="6">
        <f t="array" ref="BP30">VLOOKUP("*Новгородская*",[1]итого!$3:$100,COLUMN([1]итого!BP:BP),0)</f>
        <v>131003</v>
      </c>
      <c r="BQ30" s="6">
        <f t="array" ref="BQ30">VLOOKUP("*Новгородская*",[1]итого!$3:$100,COLUMN([1]итого!BQ:BQ),0)</f>
        <v>128517</v>
      </c>
      <c r="BR30" s="6">
        <f t="array" ref="BR30">VLOOKUP("*Новгородская*",[1]итого!$3:$100,COLUMN([1]итого!BR:BR),0)</f>
        <v>132321</v>
      </c>
      <c r="BS30" s="6">
        <f t="array" ref="BS30">VLOOKUP("*Новгородская*",[1]итого!$3:$100,COLUMN([1]итого!BS:BS),0)</f>
        <v>135234</v>
      </c>
      <c r="BT30" s="6">
        <f t="array" ref="BT30">VLOOKUP("*Новгородская*",[1]итого!$3:$100,COLUMN([1]итого!BT:BT),0)</f>
        <v>139833</v>
      </c>
      <c r="BU30" s="6">
        <f t="array" ref="BU30">VLOOKUP("*Новгородская*",[1]итого!$3:$100,COLUMN([1]итого!BU:BU),0)</f>
        <v>141434</v>
      </c>
      <c r="BV30" s="6">
        <f t="array" ref="BV30">VLOOKUP("*Новгородская*",[1]итого!$3:$100,COLUMN([1]итого!BV:BV),0)</f>
        <v>145257</v>
      </c>
      <c r="BW30" s="6">
        <f t="array" ref="BW30">VLOOKUP("*Новгородская*",[1]итого!$3:$100,COLUMN([1]итого!BW:BW),0)</f>
        <v>149141</v>
      </c>
      <c r="BX30" s="6">
        <f t="array" ref="BX30">VLOOKUP("*Новгородская*",[1]итого!$3:$100,COLUMN([1]итого!BX:BX),0)</f>
        <v>149881</v>
      </c>
      <c r="BY30" s="6">
        <f t="array" ref="BY30">VLOOKUP("*Новгородская*",[1]итого!$3:$100,COLUMN([1]итого!BY:BY),0)</f>
        <v>151607</v>
      </c>
      <c r="BZ30" s="6">
        <f t="array" ref="BZ30">VLOOKUP("*Новгородская*",[1]итого!$3:$100,COLUMN([1]итого!BZ:BZ),0)</f>
        <v>153876</v>
      </c>
      <c r="CA30" s="6">
        <f t="array" ref="CA30">VLOOKUP("*Новгородская*",[1]итого!$3:$100,COLUMN([1]итого!CA:CA),0)</f>
        <v>154992</v>
      </c>
      <c r="CB30" s="6">
        <f t="array" ref="CB30">VLOOKUP("*Новгородская*",[1]итого!$3:$100,COLUMN([1]итого!CB:CB),0)</f>
        <v>163183</v>
      </c>
    </row>
    <row r="31" spans="1:80" x14ac:dyDescent="0.25">
      <c r="A31" s="5" t="s">
        <v>29</v>
      </c>
      <c r="B31" s="6">
        <f t="array" ref="B31">VLOOKUP("*Псковская*",[1]итого!$3:$100,COLUMN([1]итого!B:B),0)</f>
        <v>63964</v>
      </c>
      <c r="C31" s="6">
        <f t="array" ref="C31">VLOOKUP("*Псковская*",[1]итого!$3:$100,COLUMN([1]итого!C:C),0)</f>
        <v>64015</v>
      </c>
      <c r="D31" s="6">
        <f t="array" ref="D31">VLOOKUP("*Псковская*",[1]итого!$3:$100,COLUMN([1]итого!D:D),0)</f>
        <v>64394</v>
      </c>
      <c r="E31" s="6">
        <f t="array" ref="E31">VLOOKUP("*Псковская*",[1]итого!$3:$100,COLUMN([1]итого!E:E),0)</f>
        <v>64799</v>
      </c>
      <c r="F31" s="6">
        <f t="array" ref="F31">VLOOKUP("*Псковская*",[1]итого!$3:$100,COLUMN([1]итого!F:F),0)</f>
        <v>64469</v>
      </c>
      <c r="G31" s="6">
        <f t="array" ref="G31">VLOOKUP("*Псковская*",[1]итого!$3:$100,COLUMN([1]итого!G:G),0)</f>
        <v>65299</v>
      </c>
      <c r="H31" s="6">
        <f t="array" ref="H31">VLOOKUP("*Псковская*",[1]итого!$3:$100,COLUMN([1]итого!H:H),0)</f>
        <v>68185</v>
      </c>
      <c r="I31" s="6">
        <f t="array" ref="I31">VLOOKUP("*Псковская*",[1]итого!$3:$100,COLUMN([1]итого!I:I),0)</f>
        <v>66045</v>
      </c>
      <c r="J31" s="6">
        <f t="array" ref="J31">VLOOKUP("*Псковская*",[1]итого!$3:$100,COLUMN([1]итого!J:J),0)</f>
        <v>66907</v>
      </c>
      <c r="K31" s="6">
        <f t="array" ref="K31">VLOOKUP("*Псковская*",[1]итого!$3:$100,COLUMN([1]итого!K:K),0)</f>
        <v>68593</v>
      </c>
      <c r="L31" s="6">
        <f t="array" ref="L31">VLOOKUP("*Псковская*",[1]итого!$3:$100,COLUMN([1]итого!L:L),0)</f>
        <v>67740</v>
      </c>
      <c r="M31" s="6">
        <f t="array" ref="M31">VLOOKUP("*Псковская*",[1]итого!$3:$100,COLUMN([1]итого!M:M),0)</f>
        <v>67302</v>
      </c>
      <c r="N31" s="6">
        <f t="array" ref="N31">VLOOKUP("*Псковская*",[1]итого!$3:$100,COLUMN([1]итого!N:N),0)</f>
        <v>68962</v>
      </c>
      <c r="O31" s="6">
        <f t="array" ref="O31">VLOOKUP("*Псковская*",[1]итого!$3:$100,COLUMN([1]итого!O:O),0)</f>
        <v>69260</v>
      </c>
      <c r="P31" s="6">
        <f t="array" ref="P31">VLOOKUP("*Псковская*",[1]итого!$3:$100,COLUMN([1]итого!P:P),0)</f>
        <v>68894</v>
      </c>
      <c r="Q31" s="6">
        <f t="array" ref="Q31">VLOOKUP("*Псковская*",[1]итого!$3:$100,COLUMN([1]итого!Q:Q),0)</f>
        <v>69588</v>
      </c>
      <c r="R31" s="6">
        <f t="array" ref="R31">VLOOKUP("*Псковская*",[1]итого!$3:$100,COLUMN([1]итого!R:R),0)</f>
        <v>68877</v>
      </c>
      <c r="S31" s="6">
        <f t="array" ref="S31">VLOOKUP("*Псковская*",[1]итого!$3:$100,COLUMN([1]итого!S:S),0)</f>
        <v>68587</v>
      </c>
      <c r="T31" s="6">
        <f t="array" ref="T31">VLOOKUP("*Псковская*",[1]итого!$3:$100,COLUMN([1]итого!T:T),0)</f>
        <v>71185</v>
      </c>
      <c r="U31" s="6">
        <f t="array" ref="U31">VLOOKUP("*Псковская*",[1]итого!$3:$100,COLUMN([1]итого!U:U),0)</f>
        <v>69269</v>
      </c>
      <c r="V31" s="6">
        <f t="array" ref="V31">VLOOKUP("*Псковская*",[1]итого!$3:$100,COLUMN([1]итого!V:V),0)</f>
        <v>69563</v>
      </c>
      <c r="W31" s="6">
        <f t="array" ref="W31">VLOOKUP("*Псковская*",[1]итого!$3:$100,COLUMN([1]итого!W:W),0)</f>
        <v>69594</v>
      </c>
      <c r="X31" s="6">
        <f t="array" ref="X31">VLOOKUP("*Псковская*",[1]итого!$3:$100,COLUMN([1]итого!X:X),0)</f>
        <v>71519</v>
      </c>
      <c r="Y31" s="6">
        <f t="array" ref="Y31">VLOOKUP("*Псковская*",[1]итого!$3:$100,COLUMN([1]итого!Y:Y),0)</f>
        <v>70499</v>
      </c>
      <c r="Z31" s="6">
        <f t="array" ref="Z31">VLOOKUP("*Псковская*",[1]итого!$3:$100,COLUMN([1]итого!Z:Z),0)</f>
        <v>70548</v>
      </c>
      <c r="AA31" s="6">
        <f t="array" ref="AA31">VLOOKUP("*Псковская*",[1]итого!$3:$100,COLUMN([1]итого!AA:AA),0)</f>
        <v>70436</v>
      </c>
      <c r="AB31" s="6">
        <f t="array" ref="AB31">VLOOKUP("*Псковская*",[1]итого!$3:$100,COLUMN([1]итого!AB:AB),0)</f>
        <v>70641</v>
      </c>
      <c r="AC31" s="6">
        <f t="array" ref="AC31">VLOOKUP("*Псковская*",[1]итого!$3:$100,COLUMN([1]итого!AC:AC),0)</f>
        <v>71651</v>
      </c>
      <c r="AD31" s="6">
        <f t="array" ref="AD31">VLOOKUP("*Псковская*",[1]итого!$3:$100,COLUMN([1]итого!AD:AD),0)</f>
        <v>71743</v>
      </c>
      <c r="AE31" s="6">
        <f t="array" ref="AE31">VLOOKUP("*Псковская*",[1]итого!$3:$100,COLUMN([1]итого!AE:AE),0)</f>
        <v>72801</v>
      </c>
      <c r="AF31" s="6">
        <f t="array" ref="AF31">VLOOKUP("*Псковская*",[1]итого!$3:$100,COLUMN([1]итого!AF:AF),0)</f>
        <v>75694</v>
      </c>
      <c r="AG31" s="6">
        <f t="array" ref="AG31">VLOOKUP("*Псковская*",[1]итого!$3:$100,COLUMN([1]итого!AG:AG),0)</f>
        <v>73545</v>
      </c>
      <c r="AH31" s="6">
        <f t="array" ref="AH31">VLOOKUP("*Псковская*",[1]итого!$3:$100,COLUMN([1]итого!AH:AH),0)</f>
        <v>72629</v>
      </c>
      <c r="AI31" s="6">
        <f t="array" ref="AI31">VLOOKUP("*Псковская*",[1]итого!$3:$100,COLUMN([1]итого!AI:AI),0)</f>
        <v>73380</v>
      </c>
      <c r="AJ31" s="6">
        <f t="array" ref="AJ31">VLOOKUP("*Псковская*",[1]итого!$3:$100,COLUMN([1]итого!AJ:AJ),0)</f>
        <v>75778</v>
      </c>
      <c r="AK31" s="6">
        <f t="array" ref="AK31">VLOOKUP("*Псковская*",[1]итого!$3:$100,COLUMN([1]итого!AK:AK),0)</f>
        <v>75797</v>
      </c>
      <c r="AL31" s="6">
        <f t="array" ref="AL31">VLOOKUP("*Псковская*",[1]итого!$3:$100,COLUMN([1]итого!AL:AL),0)</f>
        <v>77684</v>
      </c>
      <c r="AM31" s="6">
        <f t="array" ref="AM31">VLOOKUP("*Псковская*",[1]итого!$3:$100,COLUMN([1]итого!AM:AM),0)</f>
        <v>78598</v>
      </c>
      <c r="AN31" s="6">
        <f t="array" ref="AN31">VLOOKUP("*Псковская*",[1]итого!$3:$100,COLUMN([1]итого!AN:AN),0)</f>
        <v>78708</v>
      </c>
      <c r="AO31" s="6">
        <f t="array" ref="AO31">VLOOKUP("*Псковская*",[1]итого!$3:$100,COLUMN([1]итого!AO:AO),0)</f>
        <v>78444</v>
      </c>
      <c r="AP31" s="6">
        <f t="array" ref="AP31">VLOOKUP("*Псковская*",[1]итого!$3:$100,COLUMN([1]итого!AP:AP),0)</f>
        <v>78196</v>
      </c>
      <c r="AQ31" s="6">
        <f t="array" ref="AQ31">VLOOKUP("*Псковская*",[1]итого!$3:$100,COLUMN([1]итого!AQ:AQ),0)</f>
        <v>79183</v>
      </c>
      <c r="AR31" s="6">
        <f t="array" ref="AR31">VLOOKUP("*Псковская*",[1]итого!$3:$100,COLUMN([1]итого!AR:AR),0)</f>
        <v>85727</v>
      </c>
      <c r="AS31" s="6">
        <f t="array" ref="AS31">VLOOKUP("*Псковская*",[1]итого!$3:$100,COLUMN([1]итого!AS:AS),0)</f>
        <v>81993</v>
      </c>
      <c r="AT31" s="6">
        <f t="array" ref="AT31">VLOOKUP("*Псковская*",[1]итого!$3:$100,COLUMN([1]итого!AT:AT),0)</f>
        <v>84794</v>
      </c>
      <c r="AU31" s="6">
        <f t="array" ref="AU31">VLOOKUP("*Псковская*",[1]итого!$3:$100,COLUMN([1]итого!AU:AU),0)</f>
        <v>85890</v>
      </c>
      <c r="AV31" s="6">
        <f t="array" ref="AV31">VLOOKUP("*Псковская*",[1]итого!$3:$100,COLUMN([1]итого!AV:AV),0)</f>
        <v>87321</v>
      </c>
      <c r="AW31" s="6">
        <f t="array" ref="AW31">VLOOKUP("*Псковская*",[1]итого!$3:$100,COLUMN([1]итого!AW:AW),0)</f>
        <v>88009</v>
      </c>
      <c r="AX31" s="6">
        <f t="array" ref="AX31">VLOOKUP("*Псковская*",[1]итого!$3:$100,COLUMN([1]итого!AX:AX),0)</f>
        <v>90866</v>
      </c>
      <c r="AY31" s="6">
        <f t="array" ref="AY31">VLOOKUP("*Псковская*",[1]итого!$3:$100,COLUMN([1]итого!AY:AY),0)</f>
        <v>91682</v>
      </c>
      <c r="AZ31" s="6">
        <f t="array" ref="AZ31">VLOOKUP("*Псковская*",[1]итого!$3:$100,COLUMN([1]итого!AZ:AZ),0)</f>
        <v>92874</v>
      </c>
      <c r="BA31" s="6">
        <f t="array" ref="BA31">VLOOKUP("*Псковская*",[1]итого!$3:$100,COLUMN([1]итого!BA:BA),0)</f>
        <v>94021</v>
      </c>
      <c r="BB31" s="6">
        <f t="array" ref="BB31">VLOOKUP("*Псковская*",[1]итого!$3:$100,COLUMN([1]итого!BB:BB),0)</f>
        <v>95245</v>
      </c>
      <c r="BC31" s="6">
        <f t="array" ref="BC31">VLOOKUP("*Псковская*",[1]итого!$3:$100,COLUMN([1]итого!BC:BC),0)</f>
        <v>96447</v>
      </c>
      <c r="BD31" s="6">
        <f t="array" ref="BD31">VLOOKUP("*Псковская*",[1]итого!$3:$100,COLUMN([1]итого!BD:BD),0)</f>
        <v>104614</v>
      </c>
      <c r="BE31" s="6">
        <f t="array" ref="BE31">VLOOKUP("*Псковская*",[1]итого!$3:$100,COLUMN([1]итого!BE:BE),0)</f>
        <v>102060</v>
      </c>
      <c r="BF31" s="6">
        <f t="array" ref="BF31">VLOOKUP("*Псковская*",[1]итого!$3:$100,COLUMN([1]итого!BF:BF),0)</f>
        <v>105147</v>
      </c>
      <c r="BG31" s="6">
        <f t="array" ref="BG31">VLOOKUP("*Псковская*",[1]итого!$3:$100,COLUMN([1]итого!BG:BG),0)</f>
        <v>106726</v>
      </c>
      <c r="BH31" s="6">
        <f t="array" ref="BH31">VLOOKUP("*Псковская*",[1]итого!$3:$100,COLUMN([1]итого!BH:BH),0)</f>
        <v>108654</v>
      </c>
      <c r="BI31" s="6">
        <f t="array" ref="BI31">VLOOKUP("*Псковская*",[1]итого!$3:$100,COLUMN([1]итого!BI:BI),0)</f>
        <v>112135</v>
      </c>
      <c r="BJ31" s="6">
        <f t="array" ref="BJ31">VLOOKUP("*Псковская*",[1]итого!$3:$100,COLUMN([1]итого!BJ:BJ),0)</f>
        <v>113850</v>
      </c>
      <c r="BK31" s="6">
        <f t="array" ref="BK31">VLOOKUP("*Псковская*",[1]итого!$3:$100,COLUMN([1]итого!BK:BK),0)</f>
        <v>114749</v>
      </c>
      <c r="BL31" s="6">
        <f t="array" ref="BL31">VLOOKUP("*Псковская*",[1]итого!$3:$100,COLUMN([1]итого!BL:BL),0)</f>
        <v>116574</v>
      </c>
      <c r="BM31" s="6">
        <f t="array" ref="BM31">VLOOKUP("*Псковская*",[1]итого!$3:$100,COLUMN([1]итого!BM:BM),0)</f>
        <v>118254</v>
      </c>
      <c r="BN31" s="6">
        <f t="array" ref="BN31">VLOOKUP("*Псковская*",[1]итого!$3:$100,COLUMN([1]итого!BN:BN),0)</f>
        <v>119687</v>
      </c>
      <c r="BO31" s="6">
        <f t="array" ref="BO31">VLOOKUP("*Псковская*",[1]итого!$3:$100,COLUMN([1]итого!BO:BO),0)</f>
        <v>120774</v>
      </c>
      <c r="BP31" s="6">
        <f t="array" ref="BP31">VLOOKUP("*Псковская*",[1]итого!$3:$100,COLUMN([1]итого!BP:BP),0)</f>
        <v>129152</v>
      </c>
      <c r="BQ31" s="6">
        <f t="array" ref="BQ31">VLOOKUP("*Псковская*",[1]итого!$3:$100,COLUMN([1]итого!BQ:BQ),0)</f>
        <v>125891</v>
      </c>
      <c r="BR31" s="6">
        <f t="array" ref="BR31">VLOOKUP("*Псковская*",[1]итого!$3:$100,COLUMN([1]итого!BR:BR),0)</f>
        <v>130075</v>
      </c>
      <c r="BS31" s="6">
        <f t="array" ref="BS31">VLOOKUP("*Псковская*",[1]итого!$3:$100,COLUMN([1]итого!BS:BS),0)</f>
        <v>132481</v>
      </c>
      <c r="BT31" s="6">
        <f t="array" ref="BT31">VLOOKUP("*Псковская*",[1]итого!$3:$100,COLUMN([1]итого!BT:BT),0)</f>
        <v>136612</v>
      </c>
      <c r="BU31" s="6">
        <f t="array" ref="BU31">VLOOKUP("*Псковская*",[1]итого!$3:$100,COLUMN([1]итого!BU:BU),0)</f>
        <v>137446</v>
      </c>
      <c r="BV31" s="6">
        <f t="array" ref="BV31">VLOOKUP("*Псковская*",[1]итого!$3:$100,COLUMN([1]итого!BV:BV),0)</f>
        <v>141106</v>
      </c>
      <c r="BW31" s="6">
        <f t="array" ref="BW31">VLOOKUP("*Псковская*",[1]итого!$3:$100,COLUMN([1]итого!BW:BW),0)</f>
        <v>144096</v>
      </c>
      <c r="BX31" s="6">
        <f t="array" ref="BX31">VLOOKUP("*Псковская*",[1]итого!$3:$100,COLUMN([1]итого!BX:BX),0)</f>
        <v>145192</v>
      </c>
      <c r="BY31" s="6">
        <f t="array" ref="BY31">VLOOKUP("*Псковская*",[1]итого!$3:$100,COLUMN([1]итого!BY:BY),0)</f>
        <v>147197</v>
      </c>
      <c r="BZ31" s="6">
        <f t="array" ref="BZ31">VLOOKUP("*Псковская*",[1]итого!$3:$100,COLUMN([1]итого!BZ:BZ),0)</f>
        <v>149051</v>
      </c>
      <c r="CA31" s="6">
        <f t="array" ref="CA31">VLOOKUP("*Псковская*",[1]итого!$3:$100,COLUMN([1]итого!CA:CA),0)</f>
        <v>149377</v>
      </c>
      <c r="CB31" s="6">
        <f t="array" ref="CB31">VLOOKUP("*Псковская*",[1]итого!$3:$100,COLUMN([1]итого!CB:CB),0)</f>
        <v>159819</v>
      </c>
    </row>
    <row r="32" spans="1:80" x14ac:dyDescent="0.25">
      <c r="A32" s="5" t="s">
        <v>30</v>
      </c>
      <c r="B32" s="6">
        <f t="array" ref="B32">VLOOKUP("*Санкт-Петербург*",[1]итого!$3:$100,COLUMN([1]итого!B:B),0)</f>
        <v>2217553</v>
      </c>
      <c r="C32" s="6">
        <f t="array" ref="C32">VLOOKUP("*Санкт-Петербург*",[1]итого!$3:$100,COLUMN([1]итого!C:C),0)</f>
        <v>2228944</v>
      </c>
      <c r="D32" s="6">
        <f t="array" ref="D32">VLOOKUP("*Санкт-Петербург*",[1]итого!$3:$100,COLUMN([1]итого!D:D),0)</f>
        <v>2268230</v>
      </c>
      <c r="E32" s="6">
        <f t="array" ref="E32">VLOOKUP("*Санкт-Петербург*",[1]итого!$3:$100,COLUMN([1]итого!E:E),0)</f>
        <v>2260452</v>
      </c>
      <c r="F32" s="6">
        <f t="array" ref="F32">VLOOKUP("*Санкт-Петербург*",[1]итого!$3:$100,COLUMN([1]итого!F:F),0)</f>
        <v>2261853</v>
      </c>
      <c r="G32" s="6">
        <f t="array" ref="G32">VLOOKUP("*Санкт-Петербург*",[1]итого!$3:$100,COLUMN([1]итого!G:G),0)</f>
        <v>2281881</v>
      </c>
      <c r="H32" s="6">
        <f t="array" ref="H32">VLOOKUP("*Санкт-Петербург*",[1]итого!$3:$100,COLUMN([1]итого!H:H),0)</f>
        <v>2333610</v>
      </c>
      <c r="I32" s="6">
        <f t="array" ref="I32">VLOOKUP("*Санкт-Петербург*",[1]итого!$3:$100,COLUMN([1]итого!I:I),0)</f>
        <v>2314130</v>
      </c>
      <c r="J32" s="6">
        <f t="array" ref="J32">VLOOKUP("*Санкт-Петербург*",[1]итого!$3:$100,COLUMN([1]итого!J:J),0)</f>
        <v>2355494</v>
      </c>
      <c r="K32" s="6">
        <f t="array" ref="K32">VLOOKUP("*Санкт-Петербург*",[1]итого!$3:$100,COLUMN([1]итого!K:K),0)</f>
        <v>2432835</v>
      </c>
      <c r="L32" s="6">
        <f t="array" ref="L32">VLOOKUP("*Санкт-Петербург*",[1]итого!$3:$100,COLUMN([1]итого!L:L),0)</f>
        <v>2422659</v>
      </c>
      <c r="M32" s="6">
        <f t="array" ref="M32">VLOOKUP("*Санкт-Петербург*",[1]итого!$3:$100,COLUMN([1]итого!M:M),0)</f>
        <v>2404336</v>
      </c>
      <c r="N32" s="6">
        <f t="array" ref="N32">VLOOKUP("*Санкт-Петербург*",[1]итого!$3:$100,COLUMN([1]итого!N:N),0)</f>
        <v>2449107</v>
      </c>
      <c r="O32" s="6">
        <f t="array" ref="O32">VLOOKUP("*Санкт-Петербург*",[1]итого!$3:$100,COLUMN([1]итого!O:O),0)</f>
        <v>2496860</v>
      </c>
      <c r="P32" s="6">
        <f t="array" ref="P32">VLOOKUP("*Санкт-Петербург*",[1]итого!$3:$100,COLUMN([1]итого!P:P),0)</f>
        <v>2496812</v>
      </c>
      <c r="Q32" s="6">
        <f t="array" ref="Q32">VLOOKUP("*Санкт-Петербург*",[1]итого!$3:$100,COLUMN([1]итого!Q:Q),0)</f>
        <v>2530106</v>
      </c>
      <c r="R32" s="6">
        <f t="array" ref="R32">VLOOKUP("*Санкт-Петербург*",[1]итого!$3:$100,COLUMN([1]итого!R:R),0)</f>
        <v>2512269</v>
      </c>
      <c r="S32" s="6">
        <f t="array" ref="S32">VLOOKUP("*Санкт-Петербург*",[1]итого!$3:$100,COLUMN([1]итого!S:S),0)</f>
        <v>2485141</v>
      </c>
      <c r="T32" s="6">
        <f t="array" ref="T32">VLOOKUP("*Санкт-Петербург*",[1]итого!$3:$100,COLUMN([1]итого!T:T),0)</f>
        <v>2591211</v>
      </c>
      <c r="U32" s="6">
        <f t="array" ref="U32">VLOOKUP("*Санкт-Петербург*",[1]итого!$3:$100,COLUMN([1]итого!U:U),0)</f>
        <v>2559769</v>
      </c>
      <c r="V32" s="6">
        <f t="array" ref="V32">VLOOKUP("*Санкт-Петербург*",[1]итого!$3:$100,COLUMN([1]итого!V:V),0)</f>
        <v>2543896</v>
      </c>
      <c r="W32" s="6">
        <f t="array" ref="W32">VLOOKUP("*Санкт-Петербург*",[1]итого!$3:$100,COLUMN([1]итого!W:W),0)</f>
        <v>2562614</v>
      </c>
      <c r="X32" s="6">
        <f t="array" ref="X32">VLOOKUP("*Санкт-Петербург*",[1]итого!$3:$100,COLUMN([1]итого!X:X),0)</f>
        <v>2609677</v>
      </c>
      <c r="Y32" s="6">
        <f t="array" ref="Y32">VLOOKUP("*Санкт-Петербург*",[1]итого!$3:$100,COLUMN([1]итого!Y:Y),0)</f>
        <v>2580000</v>
      </c>
      <c r="Z32" s="6">
        <f t="array" ref="Z32">VLOOKUP("*Санкт-Петербург*",[1]итого!$3:$100,COLUMN([1]итого!Z:Z),0)</f>
        <v>2582083</v>
      </c>
      <c r="AA32" s="6">
        <f t="array" ref="AA32">VLOOKUP("*Санкт-Петербург*",[1]итого!$3:$100,COLUMN([1]итого!AA:AA),0)</f>
        <v>2606783</v>
      </c>
      <c r="AB32" s="6">
        <f t="array" ref="AB32">VLOOKUP("*Санкт-Петербург*",[1]итого!$3:$100,COLUMN([1]итого!AB:AB),0)</f>
        <v>2622495</v>
      </c>
      <c r="AC32" s="6">
        <f t="array" ref="AC32">VLOOKUP("*Санкт-Петербург*",[1]итого!$3:$100,COLUMN([1]итого!AC:AC),0)</f>
        <v>2643830</v>
      </c>
      <c r="AD32" s="6">
        <f t="array" ref="AD32">VLOOKUP("*Санкт-Петербург*",[1]итого!$3:$100,COLUMN([1]итого!AD:AD),0)</f>
        <v>2625432</v>
      </c>
      <c r="AE32" s="6">
        <f t="array" ref="AE32">VLOOKUP("*Санкт-Петербург*",[1]итого!$3:$100,COLUMN([1]итого!AE:AE),0)</f>
        <v>2668086</v>
      </c>
      <c r="AF32" s="6">
        <f t="array" ref="AF32">VLOOKUP("*Санкт-Петербург*",[1]итого!$3:$100,COLUMN([1]итого!AF:AF),0)</f>
        <v>2767052</v>
      </c>
      <c r="AG32" s="6">
        <f t="array" ref="AG32">VLOOKUP("*Санкт-Петербург*",[1]итого!$3:$100,COLUMN([1]итого!AG:AG),0)</f>
        <v>2738653</v>
      </c>
      <c r="AH32" s="6">
        <f t="array" ref="AH32">VLOOKUP("*Санкт-Петербург*",[1]итого!$3:$100,COLUMN([1]итого!AH:AH),0)</f>
        <v>2707215</v>
      </c>
      <c r="AI32" s="6">
        <f t="array" ref="AI32">VLOOKUP("*Санкт-Петербург*",[1]итого!$3:$100,COLUMN([1]итого!AI:AI),0)</f>
        <v>2690730</v>
      </c>
      <c r="AJ32" s="6">
        <f t="array" ref="AJ32">VLOOKUP("*Санкт-Петербург*",[1]итого!$3:$100,COLUMN([1]итого!AJ:AJ),0)</f>
        <v>2679023</v>
      </c>
      <c r="AK32" s="6">
        <f t="array" ref="AK32">VLOOKUP("*Санкт-Петербург*",[1]итого!$3:$100,COLUMN([1]итого!AK:AK),0)</f>
        <v>2631700</v>
      </c>
      <c r="AL32" s="6">
        <f t="array" ref="AL32">VLOOKUP("*Санкт-Петербург*",[1]итого!$3:$100,COLUMN([1]итого!AL:AL),0)</f>
        <v>2567727</v>
      </c>
      <c r="AM32" s="6">
        <f t="array" ref="AM32">VLOOKUP("*Санкт-Петербург*",[1]итого!$3:$100,COLUMN([1]итого!AM:AM),0)</f>
        <v>2638776</v>
      </c>
      <c r="AN32" s="6">
        <f t="array" ref="AN32">VLOOKUP("*Санкт-Петербург*",[1]итого!$3:$100,COLUMN([1]итого!AN:AN),0)</f>
        <v>2627423</v>
      </c>
      <c r="AO32" s="6">
        <f t="array" ref="AO32">VLOOKUP("*Санкт-Петербург*",[1]итого!$3:$100,COLUMN([1]итого!AO:AO),0)</f>
        <v>2569929</v>
      </c>
      <c r="AP32" s="6">
        <f t="array" ref="AP32">VLOOKUP("*Санкт-Петербург*",[1]итого!$3:$100,COLUMN([1]итого!AP:AP),0)</f>
        <v>2593217</v>
      </c>
      <c r="AQ32" s="6">
        <f t="array" ref="AQ32">VLOOKUP("*Санкт-Петербург*",[1]итого!$3:$100,COLUMN([1]итого!AQ:AQ),0)</f>
        <v>2599592</v>
      </c>
      <c r="AR32" s="6">
        <f t="array" ref="AR32">VLOOKUP("*Санкт-Петербург*",[1]итого!$3:$100,COLUMN([1]итого!AR:AR),0)</f>
        <v>2811756</v>
      </c>
      <c r="AS32" s="6">
        <f t="array" ref="AS32">VLOOKUP("*Санкт-Петербург*",[1]итого!$3:$100,COLUMN([1]итого!AS:AS),0)</f>
        <v>2767274</v>
      </c>
      <c r="AT32" s="6">
        <f t="array" ref="AT32">VLOOKUP("*Санкт-Петербург*",[1]итого!$3:$100,COLUMN([1]итого!AT:AT),0)</f>
        <v>2860813</v>
      </c>
      <c r="AU32" s="6">
        <f t="array" ref="AU32">VLOOKUP("*Санкт-Петербург*",[1]итого!$3:$100,COLUMN([1]итого!AU:AU),0)</f>
        <v>2878374</v>
      </c>
      <c r="AV32" s="6">
        <f t="array" ref="AV32">VLOOKUP("*Санкт-Петербург*",[1]итого!$3:$100,COLUMN([1]итого!AV:AV),0)</f>
        <v>2950139</v>
      </c>
      <c r="AW32" s="6">
        <f t="array" ref="AW32">VLOOKUP("*Санкт-Петербург*",[1]итого!$3:$100,COLUMN([1]итого!AW:AW),0)</f>
        <v>2969128</v>
      </c>
      <c r="AX32" s="6">
        <f t="array" ref="AX32">VLOOKUP("*Санкт-Петербург*",[1]итого!$3:$100,COLUMN([1]итого!AX:AX),0)</f>
        <v>3054888</v>
      </c>
      <c r="AY32" s="6">
        <f t="array" ref="AY32">VLOOKUP("*Санкт-Петербург*",[1]итого!$3:$100,COLUMN([1]итого!AY:AY),0)</f>
        <v>3097047</v>
      </c>
      <c r="AZ32" s="6">
        <f t="array" ref="AZ32">VLOOKUP("*Санкт-Петербург*",[1]итого!$3:$100,COLUMN([1]итого!AZ:AZ),0)</f>
        <v>3125454</v>
      </c>
      <c r="BA32" s="6">
        <f t="array" ref="BA32">VLOOKUP("*Санкт-Петербург*",[1]итого!$3:$100,COLUMN([1]итого!BA:BA),0)</f>
        <v>3144164</v>
      </c>
      <c r="BB32" s="6">
        <f t="array" ref="BB32">VLOOKUP("*Санкт-Петербург*",[1]итого!$3:$100,COLUMN([1]итого!BB:BB),0)</f>
        <v>3185994</v>
      </c>
      <c r="BC32" s="6">
        <f t="array" ref="BC32">VLOOKUP("*Санкт-Петербург*",[1]итого!$3:$100,COLUMN([1]итого!BC:BC),0)</f>
        <v>3209846</v>
      </c>
      <c r="BD32" s="6">
        <f t="array" ref="BD32">VLOOKUP("*Санкт-Петербург*",[1]итого!$3:$100,COLUMN([1]итого!BD:BD),0)</f>
        <v>3380837</v>
      </c>
      <c r="BE32" s="6">
        <f t="array" ref="BE32">VLOOKUP("*Санкт-Петербург*",[1]итого!$3:$100,COLUMN([1]итого!BE:BE),0)</f>
        <v>3389729</v>
      </c>
      <c r="BF32" s="6">
        <f t="array" ref="BF32">VLOOKUP("*Санкт-Петербург*",[1]итого!$3:$100,COLUMN([1]итого!BF:BF),0)</f>
        <v>3478867</v>
      </c>
      <c r="BG32" s="6">
        <f t="array" ref="BG32">VLOOKUP("*Санкт-Петербург*",[1]итого!$3:$100,COLUMN([1]итого!BG:BG),0)</f>
        <v>3511350</v>
      </c>
      <c r="BH32" s="6">
        <f t="array" ref="BH32">VLOOKUP("*Санкт-Петербург*",[1]итого!$3:$100,COLUMN([1]итого!BH:BH),0)</f>
        <v>3591356</v>
      </c>
      <c r="BI32" s="6">
        <f t="array" ref="BI32">VLOOKUP("*Санкт-Петербург*",[1]итого!$3:$100,COLUMN([1]итого!BI:BI),0)</f>
        <v>3659550</v>
      </c>
      <c r="BJ32" s="6">
        <f t="array" ref="BJ32">VLOOKUP("*Санкт-Петербург*",[1]итого!$3:$100,COLUMN([1]итого!BJ:BJ),0)</f>
        <v>3691715</v>
      </c>
      <c r="BK32" s="6">
        <f t="array" ref="BK32">VLOOKUP("*Санкт-Петербург*",[1]итого!$3:$100,COLUMN([1]итого!BK:BK),0)</f>
        <v>3732319</v>
      </c>
      <c r="BL32" s="6">
        <f t="array" ref="BL32">VLOOKUP("*Санкт-Петербург*",[1]итого!$3:$100,COLUMN([1]итого!BL:BL),0)</f>
        <v>3781767</v>
      </c>
      <c r="BM32" s="6">
        <f t="array" ref="BM32">VLOOKUP("*Санкт-Петербург*",[1]итого!$3:$100,COLUMN([1]итого!BM:BM),0)</f>
        <v>3839347</v>
      </c>
      <c r="BN32" s="6">
        <f t="array" ref="BN32">VLOOKUP("*Санкт-Петербург*",[1]итого!$3:$100,COLUMN([1]итого!BN:BN),0)</f>
        <v>3897748</v>
      </c>
      <c r="BO32" s="6">
        <f t="array" ref="BO32">VLOOKUP("*Санкт-Петербург*",[1]итого!$3:$100,COLUMN([1]итого!BO:BO),0)</f>
        <v>3918374</v>
      </c>
      <c r="BP32" s="6">
        <f t="array" ref="BP32">VLOOKUP("*Санкт-Петербург*",[1]итого!$3:$100,COLUMN([1]итого!BP:BP),0)</f>
        <v>4244496</v>
      </c>
      <c r="BQ32" s="6">
        <f t="array" ref="BQ32">VLOOKUP("*Санкт-Петербург*",[1]итого!$3:$100,COLUMN([1]итого!BQ:BQ),0)</f>
        <v>4256575</v>
      </c>
      <c r="BR32" s="6">
        <f t="array" ref="BR32">VLOOKUP("*Санкт-Петербург*",[1]итого!$3:$100,COLUMN([1]итого!BR:BR),0)</f>
        <v>4357515</v>
      </c>
      <c r="BS32" s="6">
        <f t="array" ref="BS32">VLOOKUP("*Санкт-Петербург*",[1]итого!$3:$100,COLUMN([1]итого!BS:BS),0)</f>
        <v>4418038</v>
      </c>
      <c r="BT32" s="6">
        <f t="array" ref="BT32">VLOOKUP("*Санкт-Петербург*",[1]итого!$3:$100,COLUMN([1]итого!BT:BT),0)</f>
        <v>4510214</v>
      </c>
      <c r="BU32" s="6">
        <f t="array" ref="BU32">VLOOKUP("*Санкт-Петербург*",[1]итого!$3:$100,COLUMN([1]итого!BU:BU),0)</f>
        <v>4564696</v>
      </c>
      <c r="BV32" s="6">
        <f t="array" ref="BV32">VLOOKUP("*Санкт-Петербург*",[1]итого!$3:$100,COLUMN([1]итого!BV:BV),0)</f>
        <v>4723436</v>
      </c>
      <c r="BW32" s="6">
        <f t="array" ref="BW32">VLOOKUP("*Санкт-Петербург*",[1]итого!$3:$100,COLUMN([1]итого!BW:BW),0)</f>
        <v>4844682</v>
      </c>
      <c r="BX32" s="6">
        <f t="array" ref="BX32">VLOOKUP("*Санкт-Петербург*",[1]итого!$3:$100,COLUMN([1]итого!BX:BX),0)</f>
        <v>4865306</v>
      </c>
      <c r="BY32" s="6">
        <f t="array" ref="BY32">VLOOKUP("*Санкт-Петербург*",[1]итого!$3:$100,COLUMN([1]итого!BY:BY),0)</f>
        <v>4973985</v>
      </c>
      <c r="BZ32" s="6">
        <f t="array" ref="BZ32">VLOOKUP("*Санкт-Петербург*",[1]итого!$3:$100,COLUMN([1]итого!BZ:BZ),0)</f>
        <v>5056633</v>
      </c>
      <c r="CA32" s="6">
        <f t="array" ref="CA32">VLOOKUP("*Санкт-Петербург*",[1]итого!$3:$100,COLUMN([1]итого!CA:CA),0)</f>
        <v>5063594</v>
      </c>
      <c r="CB32" s="6">
        <f t="array" ref="CB32">VLOOKUP("*Санкт-Петербург*",[1]итого!$3:$100,COLUMN([1]итого!CB:CB),0)</f>
        <v>5396519</v>
      </c>
    </row>
    <row r="33" spans="1:80" x14ac:dyDescent="0.25">
      <c r="A33" s="5" t="s">
        <v>31</v>
      </c>
      <c r="B33" s="6">
        <f t="array" ref="B33">VLOOKUP("*Адыгея*",[1]итого!$3:$100,COLUMN([1]итого!B:B),0)</f>
        <v>23821</v>
      </c>
      <c r="C33" s="6">
        <f t="array" ref="C33">VLOOKUP("*Адыгея*",[1]итого!$3:$100,COLUMN([1]итого!C:C),0)</f>
        <v>23815</v>
      </c>
      <c r="D33" s="6">
        <f t="array" ref="D33">VLOOKUP("*Адыгея*",[1]итого!$3:$100,COLUMN([1]итого!D:D),0)</f>
        <v>24048</v>
      </c>
      <c r="E33" s="6">
        <f t="array" ref="E33">VLOOKUP("*Адыгея*",[1]итого!$3:$100,COLUMN([1]итого!E:E),0)</f>
        <v>24171</v>
      </c>
      <c r="F33" s="6">
        <f t="array" ref="F33">VLOOKUP("*Адыгея*",[1]итого!$3:$100,COLUMN([1]итого!F:F),0)</f>
        <v>24075</v>
      </c>
      <c r="G33" s="6">
        <f t="array" ref="G33">VLOOKUP("*Адыгея*",[1]итого!$3:$100,COLUMN([1]итого!G:G),0)</f>
        <v>24272</v>
      </c>
      <c r="H33" s="6">
        <f t="array" ref="H33">VLOOKUP("*Адыгея*",[1]итого!$3:$100,COLUMN([1]итого!H:H),0)</f>
        <v>25414</v>
      </c>
      <c r="I33" s="6">
        <f t="array" ref="I33">VLOOKUP("*Адыгея*",[1]итого!$3:$100,COLUMN([1]итого!I:I),0)</f>
        <v>24911</v>
      </c>
      <c r="J33" s="6">
        <f t="array" ref="J33">VLOOKUP("*Адыгея*",[1]итого!$3:$100,COLUMN([1]итого!J:J),0)</f>
        <v>25039</v>
      </c>
      <c r="K33" s="6">
        <f t="array" ref="K33">VLOOKUP("*Адыгея*",[1]итого!$3:$100,COLUMN([1]итого!K:K),0)</f>
        <v>25502</v>
      </c>
      <c r="L33" s="6">
        <f t="array" ref="L33">VLOOKUP("*Адыгея*",[1]итого!$3:$100,COLUMN([1]итого!L:L),0)</f>
        <v>25350</v>
      </c>
      <c r="M33" s="6">
        <f t="array" ref="M33">VLOOKUP("*Адыгея*",[1]итого!$3:$100,COLUMN([1]итого!M:M),0)</f>
        <v>25441</v>
      </c>
      <c r="N33" s="6">
        <f t="array" ref="N33">VLOOKUP("*Адыгея*",[1]итого!$3:$100,COLUMN([1]итого!N:N),0)</f>
        <v>26234</v>
      </c>
      <c r="O33" s="6">
        <f t="array" ref="O33">VLOOKUP("*Адыгея*",[1]итого!$3:$100,COLUMN([1]итого!O:O),0)</f>
        <v>26399</v>
      </c>
      <c r="P33" s="6">
        <f t="array" ref="P33">VLOOKUP("*Адыгея*",[1]итого!$3:$100,COLUMN([1]итого!P:P),0)</f>
        <v>26174</v>
      </c>
      <c r="Q33" s="6">
        <f t="array" ref="Q33">VLOOKUP("*Адыгея*",[1]итого!$3:$100,COLUMN([1]итого!Q:Q),0)</f>
        <v>26428</v>
      </c>
      <c r="R33" s="6">
        <f t="array" ref="R33">VLOOKUP("*Адыгея*",[1]итого!$3:$100,COLUMN([1]итого!R:R),0)</f>
        <v>26245</v>
      </c>
      <c r="S33" s="6">
        <f t="array" ref="S33">VLOOKUP("*Адыгея*",[1]итого!$3:$100,COLUMN([1]итого!S:S),0)</f>
        <v>26137</v>
      </c>
      <c r="T33" s="6">
        <f t="array" ref="T33">VLOOKUP("*Адыгея*",[1]итого!$3:$100,COLUMN([1]итого!T:T),0)</f>
        <v>27835</v>
      </c>
      <c r="U33" s="6">
        <f t="array" ref="U33">VLOOKUP("*Адыгея*",[1]итого!$3:$100,COLUMN([1]итого!U:U),0)</f>
        <v>26625</v>
      </c>
      <c r="V33" s="6">
        <f t="array" ref="V33">VLOOKUP("*Адыгея*",[1]итого!$3:$100,COLUMN([1]итого!V:V),0)</f>
        <v>26949</v>
      </c>
      <c r="W33" s="6">
        <f t="array" ref="W33">VLOOKUP("*Адыгея*",[1]итого!$3:$100,COLUMN([1]итого!W:W),0)</f>
        <v>26149</v>
      </c>
      <c r="X33" s="6">
        <f t="array" ref="X33">VLOOKUP("*Адыгея*",[1]итого!$3:$100,COLUMN([1]итого!X:X),0)</f>
        <v>27904</v>
      </c>
      <c r="Y33" s="6">
        <f t="array" ref="Y33">VLOOKUP("*Адыгея*",[1]итого!$3:$100,COLUMN([1]итого!Y:Y),0)</f>
        <v>27327</v>
      </c>
      <c r="Z33" s="6">
        <f t="array" ref="Z33">VLOOKUP("*Адыгея*",[1]итого!$3:$100,COLUMN([1]итого!Z:Z),0)</f>
        <v>27758</v>
      </c>
      <c r="AA33" s="6">
        <f t="array" ref="AA33">VLOOKUP("*Адыгея*",[1]итого!$3:$100,COLUMN([1]итого!AA:AA),0)</f>
        <v>27706</v>
      </c>
      <c r="AB33" s="6">
        <f t="array" ref="AB33">VLOOKUP("*Адыгея*",[1]итого!$3:$100,COLUMN([1]итого!AB:AB),0)</f>
        <v>28214</v>
      </c>
      <c r="AC33" s="6">
        <f t="array" ref="AC33">VLOOKUP("*Адыгея*",[1]итого!$3:$100,COLUMN([1]итого!AC:AC),0)</f>
        <v>28888</v>
      </c>
      <c r="AD33" s="6">
        <f t="array" ref="AD33">VLOOKUP("*Адыгея*",[1]итого!$3:$100,COLUMN([1]итого!AD:AD),0)</f>
        <v>28864</v>
      </c>
      <c r="AE33" s="6">
        <f t="array" ref="AE33">VLOOKUP("*Адыгея*",[1]итого!$3:$100,COLUMN([1]итого!AE:AE),0)</f>
        <v>28731</v>
      </c>
      <c r="AF33" s="6">
        <f t="array" ref="AF33">VLOOKUP("*Адыгея*",[1]итого!$3:$100,COLUMN([1]итого!AF:AF),0)</f>
        <v>29973</v>
      </c>
      <c r="AG33" s="6">
        <f t="array" ref="AG33">VLOOKUP("*Адыгея*",[1]итого!$3:$100,COLUMN([1]итого!AG:AG),0)</f>
        <v>28943</v>
      </c>
      <c r="AH33" s="6">
        <f t="array" ref="AH33">VLOOKUP("*Адыгея*",[1]итого!$3:$100,COLUMN([1]итого!AH:AH),0)</f>
        <v>27875</v>
      </c>
      <c r="AI33" s="6">
        <f t="array" ref="AI33">VLOOKUP("*Адыгея*",[1]итого!$3:$100,COLUMN([1]итого!AI:AI),0)</f>
        <v>27593</v>
      </c>
      <c r="AJ33" s="6">
        <f t="array" ref="AJ33">VLOOKUP("*Адыгея*",[1]итого!$3:$100,COLUMN([1]итого!AJ:AJ),0)</f>
        <v>29070</v>
      </c>
      <c r="AK33" s="6">
        <f t="array" ref="AK33">VLOOKUP("*Адыгея*",[1]итого!$3:$100,COLUMN([1]итого!AK:AK),0)</f>
        <v>28698</v>
      </c>
      <c r="AL33" s="6">
        <f t="array" ref="AL33">VLOOKUP("*Адыгея*",[1]итого!$3:$100,COLUMN([1]итого!AL:AL),0)</f>
        <v>29671</v>
      </c>
      <c r="AM33" s="6">
        <f t="array" ref="AM33">VLOOKUP("*Адыгея*",[1]итого!$3:$100,COLUMN([1]итого!AM:AM),0)</f>
        <v>29689</v>
      </c>
      <c r="AN33" s="6">
        <f t="array" ref="AN33">VLOOKUP("*Адыгея*",[1]итого!$3:$100,COLUMN([1]итого!AN:AN),0)</f>
        <v>29879</v>
      </c>
      <c r="AO33" s="6">
        <f t="array" ref="AO33">VLOOKUP("*Адыгея*",[1]итого!$3:$100,COLUMN([1]итого!AO:AO),0)</f>
        <v>30024</v>
      </c>
      <c r="AP33" s="6">
        <f t="array" ref="AP33">VLOOKUP("*Адыгея*",[1]итого!$3:$100,COLUMN([1]итого!AP:AP),0)</f>
        <v>30021</v>
      </c>
      <c r="AQ33" s="6">
        <f t="array" ref="AQ33">VLOOKUP("*Адыгея*",[1]итого!$3:$100,COLUMN([1]итого!AQ:AQ),0)</f>
        <v>30396</v>
      </c>
      <c r="AR33" s="6">
        <f t="array" ref="AR33">VLOOKUP("*Адыгея*",[1]итого!$3:$100,COLUMN([1]итого!AR:AR),0)</f>
        <v>33179</v>
      </c>
      <c r="AS33" s="6">
        <f t="array" ref="AS33">VLOOKUP("*Адыгея*",[1]итого!$3:$100,COLUMN([1]итого!AS:AS),0)</f>
        <v>31600</v>
      </c>
      <c r="AT33" s="6">
        <f t="array" ref="AT33">VLOOKUP("*Адыгея*",[1]итого!$3:$100,COLUMN([1]итого!AT:AT),0)</f>
        <v>32873</v>
      </c>
      <c r="AU33" s="6">
        <f t="array" ref="AU33">VLOOKUP("*Адыгея*",[1]итого!$3:$100,COLUMN([1]итого!AU:AU),0)</f>
        <v>33290</v>
      </c>
      <c r="AV33" s="6">
        <f t="array" ref="AV33">VLOOKUP("*Адыгея*",[1]итого!$3:$100,COLUMN([1]итого!AV:AV),0)</f>
        <v>33802</v>
      </c>
      <c r="AW33" s="6">
        <f t="array" ref="AW33">VLOOKUP("*Адыгея*",[1]итого!$3:$100,COLUMN([1]итого!AW:AW),0)</f>
        <v>33575</v>
      </c>
      <c r="AX33" s="6">
        <f t="array" ref="AX33">VLOOKUP("*Адыгея*",[1]итого!$3:$100,COLUMN([1]итого!AX:AX),0)</f>
        <v>34675</v>
      </c>
      <c r="AY33" s="6">
        <f t="array" ref="AY33">VLOOKUP("*Адыгея*",[1]итого!$3:$100,COLUMN([1]итого!AY:AY),0)</f>
        <v>35182</v>
      </c>
      <c r="AZ33" s="6">
        <f t="array" ref="AZ33">VLOOKUP("*Адыгея*",[1]итого!$3:$100,COLUMN([1]итого!AZ:AZ),0)</f>
        <v>36084</v>
      </c>
      <c r="BA33" s="6">
        <f t="array" ref="BA33">VLOOKUP("*Адыгея*",[1]итого!$3:$100,COLUMN([1]итого!BA:BA),0)</f>
        <v>36097</v>
      </c>
      <c r="BB33" s="6">
        <f t="array" ref="BB33">VLOOKUP("*Адыгея*",[1]итого!$3:$100,COLUMN([1]итого!BB:BB),0)</f>
        <v>36331</v>
      </c>
      <c r="BC33" s="6">
        <f t="array" ref="BC33">VLOOKUP("*Адыгея*",[1]итого!$3:$100,COLUMN([1]итого!BC:BC),0)</f>
        <v>36680</v>
      </c>
      <c r="BD33" s="6">
        <f t="array" ref="BD33">VLOOKUP("*Адыгея*",[1]итого!$3:$100,COLUMN([1]итого!BD:BD),0)</f>
        <v>39872</v>
      </c>
      <c r="BE33" s="6">
        <f t="array" ref="BE33">VLOOKUP("*Адыгея*",[1]итого!$3:$100,COLUMN([1]итого!BE:BE),0)</f>
        <v>38930</v>
      </c>
      <c r="BF33" s="6">
        <f t="array" ref="BF33">VLOOKUP("*Адыгея*",[1]итого!$3:$100,COLUMN([1]итого!BF:BF),0)</f>
        <v>40524</v>
      </c>
      <c r="BG33" s="6">
        <f t="array" ref="BG33">VLOOKUP("*Адыгея*",[1]итого!$3:$100,COLUMN([1]итого!BG:BG),0)</f>
        <v>41343</v>
      </c>
      <c r="BH33" s="6">
        <f t="array" ref="BH33">VLOOKUP("*Адыгея*",[1]итого!$3:$100,COLUMN([1]итого!BH:BH),0)</f>
        <v>42074</v>
      </c>
      <c r="BI33" s="6">
        <f t="array" ref="BI33">VLOOKUP("*Адыгея*",[1]итого!$3:$100,COLUMN([1]итого!BI:BI),0)</f>
        <v>44881</v>
      </c>
      <c r="BJ33" s="6">
        <f t="array" ref="BJ33">VLOOKUP("*Адыгея*",[1]итого!$3:$100,COLUMN([1]итого!BJ:BJ),0)</f>
        <v>45353</v>
      </c>
      <c r="BK33" s="6">
        <f t="array" ref="BK33">VLOOKUP("*Адыгея*",[1]итого!$3:$100,COLUMN([1]итого!BK:BK),0)</f>
        <v>45418</v>
      </c>
      <c r="BL33" s="6">
        <f t="array" ref="BL33">VLOOKUP("*Адыгея*",[1]итого!$3:$100,COLUMN([1]итого!BL:BL),0)</f>
        <v>47685</v>
      </c>
      <c r="BM33" s="6">
        <f t="array" ref="BM33">VLOOKUP("*Адыгея*",[1]итого!$3:$100,COLUMN([1]итого!BM:BM),0)</f>
        <v>48031</v>
      </c>
      <c r="BN33" s="6">
        <f t="array" ref="BN33">VLOOKUP("*Адыгея*",[1]итого!$3:$100,COLUMN([1]итого!BN:BN),0)</f>
        <v>48654</v>
      </c>
      <c r="BO33" s="6">
        <f t="array" ref="BO33">VLOOKUP("*Адыгея*",[1]итого!$3:$100,COLUMN([1]итого!BO:BO),0)</f>
        <v>48811</v>
      </c>
      <c r="BP33" s="6">
        <f t="array" ref="BP33">VLOOKUP("*Адыгея*",[1]итого!$3:$100,COLUMN([1]итого!BP:BP),0)</f>
        <v>52463</v>
      </c>
      <c r="BQ33" s="6">
        <f t="array" ref="BQ33">VLOOKUP("*Адыгея*",[1]итого!$3:$100,COLUMN([1]итого!BQ:BQ),0)</f>
        <v>51177</v>
      </c>
      <c r="BR33" s="6">
        <f t="array" ref="BR33">VLOOKUP("*Адыгея*",[1]итого!$3:$100,COLUMN([1]итого!BR:BR),0)</f>
        <v>52652</v>
      </c>
      <c r="BS33" s="6">
        <f t="array" ref="BS33">VLOOKUP("*Адыгея*",[1]итого!$3:$100,COLUMN([1]итого!BS:BS),0)</f>
        <v>53811</v>
      </c>
      <c r="BT33" s="6">
        <f t="array" ref="BT33">VLOOKUP("*Адыгея*",[1]итого!$3:$100,COLUMN([1]итого!BT:BT),0)</f>
        <v>55694</v>
      </c>
      <c r="BU33" s="6">
        <f t="array" ref="BU33">VLOOKUP("*Адыгея*",[1]итого!$3:$100,COLUMN([1]итого!BU:BU),0)</f>
        <v>55195</v>
      </c>
      <c r="BV33" s="6">
        <f t="array" ref="BV33">VLOOKUP("*Адыгея*",[1]итого!$3:$100,COLUMN([1]итого!BV:BV),0)</f>
        <v>56277</v>
      </c>
      <c r="BW33" s="6">
        <f t="array" ref="BW33">VLOOKUP("*Адыгея*",[1]итого!$3:$100,COLUMN([1]итого!BW:BW),0)</f>
        <v>57104</v>
      </c>
      <c r="BX33" s="6">
        <f t="array" ref="BX33">VLOOKUP("*Адыгея*",[1]итого!$3:$100,COLUMN([1]итого!BX:BX),0)</f>
        <v>57071</v>
      </c>
      <c r="BY33" s="6">
        <f t="array" ref="BY33">VLOOKUP("*Адыгея*",[1]итого!$3:$100,COLUMN([1]итого!BY:BY),0)</f>
        <v>57665</v>
      </c>
      <c r="BZ33" s="6">
        <f t="array" ref="BZ33">VLOOKUP("*Адыгея*",[1]итого!$3:$100,COLUMN([1]итого!BZ:BZ),0)</f>
        <v>58476</v>
      </c>
      <c r="CA33" s="6">
        <f t="array" ref="CA33">VLOOKUP("*Адыгея*",[1]итого!$3:$100,COLUMN([1]итого!CA:CA),0)</f>
        <v>58401</v>
      </c>
      <c r="CB33" s="6">
        <f t="array" ref="CB33">VLOOKUP("*Адыгея*",[1]итого!$3:$100,COLUMN([1]итого!CB:CB),0)</f>
        <v>62159</v>
      </c>
    </row>
    <row r="34" spans="1:80" x14ac:dyDescent="0.25">
      <c r="A34" s="5" t="s">
        <v>32</v>
      </c>
      <c r="B34" s="6">
        <f t="array" ref="B34">VLOOKUP("*Калмыкия*",[1]итого!$3:$100,COLUMN([1]итого!B:B),0)</f>
        <v>10972</v>
      </c>
      <c r="C34" s="6">
        <f t="array" ref="C34">VLOOKUP("*Калмыкия*",[1]итого!$3:$100,COLUMN([1]итого!C:C),0)</f>
        <v>11102</v>
      </c>
      <c r="D34" s="6">
        <f t="array" ref="D34">VLOOKUP("*Калмыкия*",[1]итого!$3:$100,COLUMN([1]итого!D:D),0)</f>
        <v>11163</v>
      </c>
      <c r="E34" s="6">
        <f t="array" ref="E34">VLOOKUP("*Калмыкия*",[1]итого!$3:$100,COLUMN([1]итого!E:E),0)</f>
        <v>11091</v>
      </c>
      <c r="F34" s="6">
        <f t="array" ref="F34">VLOOKUP("*Калмыкия*",[1]итого!$3:$100,COLUMN([1]итого!F:F),0)</f>
        <v>11051</v>
      </c>
      <c r="G34" s="6">
        <f t="array" ref="G34">VLOOKUP("*Калмыкия*",[1]итого!$3:$100,COLUMN([1]итого!G:G),0)</f>
        <v>11017</v>
      </c>
      <c r="H34" s="6">
        <f t="array" ref="H34">VLOOKUP("*Калмыкия*",[1]итого!$3:$100,COLUMN([1]итого!H:H),0)</f>
        <v>11957</v>
      </c>
      <c r="I34" s="6">
        <f t="array" ref="I34">VLOOKUP("*Калмыкия*",[1]итого!$3:$100,COLUMN([1]итого!I:I),0)</f>
        <v>11501</v>
      </c>
      <c r="J34" s="6">
        <f t="array" ref="J34">VLOOKUP("*Калмыкия*",[1]итого!$3:$100,COLUMN([1]итого!J:J),0)</f>
        <v>11639</v>
      </c>
      <c r="K34" s="6">
        <f t="array" ref="K34">VLOOKUP("*Калмыкия*",[1]итого!$3:$100,COLUMN([1]итого!K:K),0)</f>
        <v>11718</v>
      </c>
      <c r="L34" s="6">
        <f t="array" ref="L34">VLOOKUP("*Калмыкия*",[1]итого!$3:$100,COLUMN([1]итого!L:L),0)</f>
        <v>12182</v>
      </c>
      <c r="M34" s="6">
        <f t="array" ref="M34">VLOOKUP("*Калмыкия*",[1]итого!$3:$100,COLUMN([1]итого!M:M),0)</f>
        <v>11908</v>
      </c>
      <c r="N34" s="6">
        <f t="array" ref="N34">VLOOKUP("*Калмыкия*",[1]итого!$3:$100,COLUMN([1]итого!N:N),0)</f>
        <v>12678</v>
      </c>
      <c r="O34" s="6">
        <f t="array" ref="O34">VLOOKUP("*Калмыкия*",[1]итого!$3:$100,COLUMN([1]итого!O:O),0)</f>
        <v>12612</v>
      </c>
      <c r="P34" s="6">
        <f t="array" ref="P34">VLOOKUP("*Калмыкия*",[1]итого!$3:$100,COLUMN([1]итого!P:P),0)</f>
        <v>12782</v>
      </c>
      <c r="Q34" s="6">
        <f t="array" ref="Q34">VLOOKUP("*Калмыкия*",[1]итого!$3:$100,COLUMN([1]итого!Q:Q),0)</f>
        <v>12727</v>
      </c>
      <c r="R34" s="6">
        <f t="array" ref="R34">VLOOKUP("*Калмыкия*",[1]итого!$3:$100,COLUMN([1]итого!R:R),0)</f>
        <v>12475</v>
      </c>
      <c r="S34" s="6">
        <f t="array" ref="S34">VLOOKUP("*Калмыкия*",[1]итого!$3:$100,COLUMN([1]итого!S:S),0)</f>
        <v>12619</v>
      </c>
      <c r="T34" s="6">
        <f t="array" ref="T34">VLOOKUP("*Калмыкия*",[1]итого!$3:$100,COLUMN([1]итого!T:T),0)</f>
        <v>13554</v>
      </c>
      <c r="U34" s="6">
        <f t="array" ref="U34">VLOOKUP("*Калмыкия*",[1]итого!$3:$100,COLUMN([1]итого!U:U),0)</f>
        <v>12682</v>
      </c>
      <c r="V34" s="6">
        <f t="array" ref="V34">VLOOKUP("*Калмыкия*",[1]итого!$3:$100,COLUMN([1]итого!V:V),0)</f>
        <v>12720</v>
      </c>
      <c r="W34" s="6">
        <f t="array" ref="W34">VLOOKUP("*Калмыкия*",[1]итого!$3:$100,COLUMN([1]итого!W:W),0)</f>
        <v>12737</v>
      </c>
      <c r="X34" s="6">
        <f t="array" ref="X34">VLOOKUP("*Калмыкия*",[1]итого!$3:$100,COLUMN([1]итого!X:X),0)</f>
        <v>13682</v>
      </c>
      <c r="Y34" s="6">
        <f t="array" ref="Y34">VLOOKUP("*Калмыкия*",[1]итого!$3:$100,COLUMN([1]итого!Y:Y),0)</f>
        <v>13003</v>
      </c>
      <c r="Z34" s="6">
        <f t="array" ref="Z34">VLOOKUP("*Калмыкия*",[1]итого!$3:$100,COLUMN([1]итого!Z:Z),0)</f>
        <v>12983</v>
      </c>
      <c r="AA34" s="6">
        <f t="array" ref="AA34">VLOOKUP("*Калмыкия*",[1]итого!$3:$100,COLUMN([1]итого!AA:AA),0)</f>
        <v>13163</v>
      </c>
      <c r="AB34" s="6">
        <f t="array" ref="AB34">VLOOKUP("*Калмыкия*",[1]итого!$3:$100,COLUMN([1]итого!AB:AB),0)</f>
        <v>13369</v>
      </c>
      <c r="AC34" s="6">
        <f t="array" ref="AC34">VLOOKUP("*Калмыкия*",[1]итого!$3:$100,COLUMN([1]итого!AC:AC),0)</f>
        <v>13466</v>
      </c>
      <c r="AD34" s="6">
        <f t="array" ref="AD34">VLOOKUP("*Калмыкия*",[1]итого!$3:$100,COLUMN([1]итого!AD:AD),0)</f>
        <v>13403</v>
      </c>
      <c r="AE34" s="6">
        <f t="array" ref="AE34">VLOOKUP("*Калмыкия*",[1]итого!$3:$100,COLUMN([1]итого!AE:AE),0)</f>
        <v>13363</v>
      </c>
      <c r="AF34" s="6">
        <f t="array" ref="AF34">VLOOKUP("*Калмыкия*",[1]итого!$3:$100,COLUMN([1]итого!AF:AF),0)</f>
        <v>14187</v>
      </c>
      <c r="AG34" s="6">
        <f t="array" ref="AG34">VLOOKUP("*Калмыкия*",[1]итого!$3:$100,COLUMN([1]итого!AG:AG),0)</f>
        <v>13568</v>
      </c>
      <c r="AH34" s="6">
        <f t="array" ref="AH34">VLOOKUP("*Калмыкия*",[1]итого!$3:$100,COLUMN([1]итого!AH:AH),0)</f>
        <v>12752</v>
      </c>
      <c r="AI34" s="6">
        <f t="array" ref="AI34">VLOOKUP("*Калмыкия*",[1]итого!$3:$100,COLUMN([1]итого!AI:AI),0)</f>
        <v>12295</v>
      </c>
      <c r="AJ34" s="6">
        <f t="array" ref="AJ34">VLOOKUP("*Калмыкия*",[1]итого!$3:$100,COLUMN([1]итого!AJ:AJ),0)</f>
        <v>13057</v>
      </c>
      <c r="AK34" s="6">
        <f t="array" ref="AK34">VLOOKUP("*Калмыкия*",[1]итого!$3:$100,COLUMN([1]итого!AK:AK),0)</f>
        <v>12774</v>
      </c>
      <c r="AL34" s="6">
        <f t="array" ref="AL34">VLOOKUP("*Калмыкия*",[1]итого!$3:$100,COLUMN([1]итого!AL:AL),0)</f>
        <v>13112</v>
      </c>
      <c r="AM34" s="6">
        <f t="array" ref="AM34">VLOOKUP("*Калмыкия*",[1]итого!$3:$100,COLUMN([1]итого!AM:AM),0)</f>
        <v>13352</v>
      </c>
      <c r="AN34" s="6">
        <f t="array" ref="AN34">VLOOKUP("*Калмыкия*",[1]итого!$3:$100,COLUMN([1]итого!AN:AN),0)</f>
        <v>13384</v>
      </c>
      <c r="AO34" s="6">
        <f t="array" ref="AO34">VLOOKUP("*Калмыкия*",[1]итого!$3:$100,COLUMN([1]итого!AO:AO),0)</f>
        <v>13365</v>
      </c>
      <c r="AP34" s="6">
        <f t="array" ref="AP34">VLOOKUP("*Калмыкия*",[1]итого!$3:$100,COLUMN([1]итого!AP:AP),0)</f>
        <v>13342</v>
      </c>
      <c r="AQ34" s="6">
        <f t="array" ref="AQ34">VLOOKUP("*Калмыкия*",[1]итого!$3:$100,COLUMN([1]итого!AQ:AQ),0)</f>
        <v>13465</v>
      </c>
      <c r="AR34" s="6">
        <f t="array" ref="AR34">VLOOKUP("*Калмыкия*",[1]итого!$3:$100,COLUMN([1]итого!AR:AR),0)</f>
        <v>15269</v>
      </c>
      <c r="AS34" s="6">
        <f t="array" ref="AS34">VLOOKUP("*Калмыкия*",[1]итого!$3:$100,COLUMN([1]итого!AS:AS),0)</f>
        <v>14004</v>
      </c>
      <c r="AT34" s="6">
        <f t="array" ref="AT34">VLOOKUP("*Калмыкия*",[1]итого!$3:$100,COLUMN([1]итого!AT:AT),0)</f>
        <v>14551</v>
      </c>
      <c r="AU34" s="6">
        <f t="array" ref="AU34">VLOOKUP("*Калмыкия*",[1]итого!$3:$100,COLUMN([1]итого!AU:AU),0)</f>
        <v>14899</v>
      </c>
      <c r="AV34" s="6">
        <f t="array" ref="AV34">VLOOKUP("*Калмыкия*",[1]итого!$3:$100,COLUMN([1]итого!AV:AV),0)</f>
        <v>15168</v>
      </c>
      <c r="AW34" s="6">
        <f t="array" ref="AW34">VLOOKUP("*Калмыкия*",[1]итого!$3:$100,COLUMN([1]итого!AW:AW),0)</f>
        <v>15505</v>
      </c>
      <c r="AX34" s="6">
        <f t="array" ref="AX34">VLOOKUP("*Калмыкия*",[1]итого!$3:$100,COLUMN([1]итого!AX:AX),0)</f>
        <v>16335</v>
      </c>
      <c r="AY34" s="6">
        <f t="array" ref="AY34">VLOOKUP("*Калмыкия*",[1]итого!$3:$100,COLUMN([1]итого!AY:AY),0)</f>
        <v>16507</v>
      </c>
      <c r="AZ34" s="6">
        <f t="array" ref="AZ34">VLOOKUP("*Калмыкия*",[1]итого!$3:$100,COLUMN([1]итого!AZ:AZ),0)</f>
        <v>16869</v>
      </c>
      <c r="BA34" s="6">
        <f t="array" ref="BA34">VLOOKUP("*Калмыкия*",[1]итого!$3:$100,COLUMN([1]итого!BA:BA),0)</f>
        <v>16860</v>
      </c>
      <c r="BB34" s="6">
        <f t="array" ref="BB34">VLOOKUP("*Калмыкия*",[1]итого!$3:$100,COLUMN([1]итого!BB:BB),0)</f>
        <v>17015</v>
      </c>
      <c r="BC34" s="6">
        <f t="array" ref="BC34">VLOOKUP("*Калмыкия*",[1]итого!$3:$100,COLUMN([1]итого!BC:BC),0)</f>
        <v>17307</v>
      </c>
      <c r="BD34" s="6">
        <f t="array" ref="BD34">VLOOKUP("*Калмыкия*",[1]итого!$3:$100,COLUMN([1]итого!BD:BD),0)</f>
        <v>18994</v>
      </c>
      <c r="BE34" s="6">
        <f t="array" ref="BE34">VLOOKUP("*Калмыкия*",[1]итого!$3:$100,COLUMN([1]итого!BE:BE),0)</f>
        <v>17967</v>
      </c>
      <c r="BF34" s="6">
        <f t="array" ref="BF34">VLOOKUP("*Калмыкия*",[1]итого!$3:$100,COLUMN([1]итого!BF:BF),0)</f>
        <v>18671</v>
      </c>
      <c r="BG34" s="6">
        <f t="array" ref="BG34">VLOOKUP("*Калмыкия*",[1]итого!$3:$100,COLUMN([1]итого!BG:BG),0)</f>
        <v>19179</v>
      </c>
      <c r="BH34" s="6">
        <f t="array" ref="BH34">VLOOKUP("*Калмыкия*",[1]итого!$3:$100,COLUMN([1]итого!BH:BH),0)</f>
        <v>19601</v>
      </c>
      <c r="BI34" s="6">
        <f t="array" ref="BI34">VLOOKUP("*Калмыкия*",[1]итого!$3:$100,COLUMN([1]итого!BI:BI),0)</f>
        <v>20631</v>
      </c>
      <c r="BJ34" s="6">
        <f t="array" ref="BJ34">VLOOKUP("*Калмыкия*",[1]итого!$3:$100,COLUMN([1]итого!BJ:BJ),0)</f>
        <v>20742</v>
      </c>
      <c r="BK34" s="6">
        <f t="array" ref="BK34">VLOOKUP("*Калмыкия*",[1]итого!$3:$100,COLUMN([1]итого!BK:BK),0)</f>
        <v>20380</v>
      </c>
      <c r="BL34" s="6">
        <f t="array" ref="BL34">VLOOKUP("*Калмыкия*",[1]итого!$3:$100,COLUMN([1]итого!BL:BL),0)</f>
        <v>20763</v>
      </c>
      <c r="BM34" s="6">
        <f t="array" ref="BM34">VLOOKUP("*Калмыкия*",[1]итого!$3:$100,COLUMN([1]итого!BM:BM),0)</f>
        <v>20663</v>
      </c>
      <c r="BN34" s="6">
        <f t="array" ref="BN34">VLOOKUP("*Калмыкия*",[1]итого!$3:$100,COLUMN([1]итого!BN:BN),0)</f>
        <v>20609</v>
      </c>
      <c r="BO34" s="6">
        <f t="array" ref="BO34">VLOOKUP("*Калмыкия*",[1]итого!$3:$100,COLUMN([1]итого!BO:BO),0)</f>
        <v>20820</v>
      </c>
      <c r="BP34" s="6">
        <f t="array" ref="BP34">VLOOKUP("*Калмыкия*",[1]итого!$3:$100,COLUMN([1]итого!BP:BP),0)</f>
        <v>22697</v>
      </c>
      <c r="BQ34" s="6">
        <f t="array" ref="BQ34">VLOOKUP("*Калмыкия*",[1]итого!$3:$100,COLUMN([1]итого!BQ:BQ),0)</f>
        <v>22087</v>
      </c>
      <c r="BR34" s="6">
        <f t="array" ref="BR34">VLOOKUP("*Калмыкия*",[1]итого!$3:$100,COLUMN([1]итого!BR:BR),0)</f>
        <v>22694</v>
      </c>
      <c r="BS34" s="6">
        <f t="array" ref="BS34">VLOOKUP("*Калмыкия*",[1]итого!$3:$100,COLUMN([1]итого!BS:BS),0)</f>
        <v>23048</v>
      </c>
      <c r="BT34" s="6">
        <f t="array" ref="BT34">VLOOKUP("*Калмыкия*",[1]итого!$3:$100,COLUMN([1]итого!BT:BT),0)</f>
        <v>24566</v>
      </c>
      <c r="BU34" s="6">
        <f t="array" ref="BU34">VLOOKUP("*Калмыкия*",[1]итого!$3:$100,COLUMN([1]итого!BU:BU),0)</f>
        <v>24119</v>
      </c>
      <c r="BV34" s="6">
        <f t="array" ref="BV34">VLOOKUP("*Калмыкия*",[1]итого!$3:$100,COLUMN([1]итого!BV:BV),0)</f>
        <v>24608</v>
      </c>
      <c r="BW34" s="6">
        <f t="array" ref="BW34">VLOOKUP("*Калмыкия*",[1]итого!$3:$100,COLUMN([1]итого!BW:BW),0)</f>
        <v>25202</v>
      </c>
      <c r="BX34" s="6">
        <f t="array" ref="BX34">VLOOKUP("*Калмыкия*",[1]итого!$3:$100,COLUMN([1]итого!BX:BX),0)</f>
        <v>24966</v>
      </c>
      <c r="BY34" s="6">
        <f t="array" ref="BY34">VLOOKUP("*Калмыкия*",[1]итого!$3:$100,COLUMN([1]итого!BY:BY),0)</f>
        <v>24953</v>
      </c>
      <c r="BZ34" s="6">
        <f t="array" ref="BZ34">VLOOKUP("*Калмыкия*",[1]итого!$3:$100,COLUMN([1]итого!BZ:BZ),0)</f>
        <v>25748</v>
      </c>
      <c r="CA34" s="6">
        <f t="array" ref="CA34">VLOOKUP("*Калмыкия*",[1]итого!$3:$100,COLUMN([1]итого!CA:CA),0)</f>
        <v>25867</v>
      </c>
      <c r="CB34" s="6">
        <f t="array" ref="CB34">VLOOKUP("*Калмыкия*",[1]итого!$3:$100,COLUMN([1]итого!CB:CB),0)</f>
        <v>28355</v>
      </c>
    </row>
    <row r="35" spans="1:80" x14ac:dyDescent="0.25">
      <c r="A35" s="5" t="s">
        <v>33</v>
      </c>
      <c r="B35" s="6">
        <f t="array" ref="B35">VLOOKUP("*Крым*",[1]итого!$3:$100,COLUMN([1]итого!B:B),0)</f>
        <v>92749</v>
      </c>
      <c r="C35" s="6">
        <f t="array" ref="C35">VLOOKUP("*Крым*",[1]итого!$3:$100,COLUMN([1]итого!C:C),0)</f>
        <v>92115</v>
      </c>
      <c r="D35" s="6">
        <f t="array" ref="D35">VLOOKUP("*Крым*",[1]итого!$3:$100,COLUMN([1]итого!D:D),0)</f>
        <v>94755</v>
      </c>
      <c r="E35" s="6">
        <f t="array" ref="E35">VLOOKUP("*Крым*",[1]итого!$3:$100,COLUMN([1]итого!E:E),0)</f>
        <v>94955</v>
      </c>
      <c r="F35" s="6">
        <f t="array" ref="F35">VLOOKUP("*Крым*",[1]итого!$3:$100,COLUMN([1]итого!F:F),0)</f>
        <v>95669</v>
      </c>
      <c r="G35" s="6">
        <f t="array" ref="G35">VLOOKUP("*Крым*",[1]итого!$3:$100,COLUMN([1]итого!G:G),0)</f>
        <v>97961</v>
      </c>
      <c r="H35" s="6">
        <f t="array" ref="H35">VLOOKUP("*Крым*",[1]итого!$3:$100,COLUMN([1]итого!H:H),0)</f>
        <v>104640</v>
      </c>
      <c r="I35" s="6">
        <f t="array" ref="I35">VLOOKUP("*Крым*",[1]итого!$3:$100,COLUMN([1]итого!I:I),0)</f>
        <v>116973</v>
      </c>
      <c r="J35" s="6">
        <f t="array" ref="J35">VLOOKUP("*Крым*",[1]итого!$3:$100,COLUMN([1]итого!J:J),0)</f>
        <v>111330</v>
      </c>
      <c r="K35" s="6">
        <f t="array" ref="K35">VLOOKUP("*Крым*",[1]итого!$3:$100,COLUMN([1]итого!K:K),0)</f>
        <v>101934</v>
      </c>
      <c r="L35" s="6">
        <f t="array" ref="L35">VLOOKUP("*Крым*",[1]итого!$3:$100,COLUMN([1]итого!L:L),0)</f>
        <v>101990</v>
      </c>
      <c r="M35" s="6">
        <f t="array" ref="M35">VLOOKUP("*Крым*",[1]итого!$3:$100,COLUMN([1]итого!M:M),0)</f>
        <v>100940</v>
      </c>
      <c r="N35" s="6">
        <f t="array" ref="N35">VLOOKUP("*Крым*",[1]итого!$3:$100,COLUMN([1]итого!N:N),0)</f>
        <v>103876</v>
      </c>
      <c r="O35" s="6">
        <f t="array" ref="O35">VLOOKUP("*Крым*",[1]итого!$3:$100,COLUMN([1]итого!O:O),0)</f>
        <v>106419</v>
      </c>
      <c r="P35" s="6">
        <f t="array" ref="P35">VLOOKUP("*Крым*",[1]итого!$3:$100,COLUMN([1]итого!P:P),0)</f>
        <v>106134</v>
      </c>
      <c r="Q35" s="6">
        <f t="array" ref="Q35">VLOOKUP("*Крым*",[1]итого!$3:$100,COLUMN([1]итого!Q:Q),0)</f>
        <v>107557</v>
      </c>
      <c r="R35" s="6">
        <f t="array" ref="R35">VLOOKUP("*Крым*",[1]итого!$3:$100,COLUMN([1]итого!R:R),0)</f>
        <v>106907</v>
      </c>
      <c r="S35" s="6">
        <f t="array" ref="S35">VLOOKUP("*Крым*",[1]итого!$3:$100,COLUMN([1]итого!S:S),0)</f>
        <v>107251</v>
      </c>
      <c r="T35" s="6">
        <f t="array" ref="T35">VLOOKUP("*Крым*",[1]итого!$3:$100,COLUMN([1]итого!T:T),0)</f>
        <v>116416</v>
      </c>
      <c r="U35" s="6">
        <f t="array" ref="U35">VLOOKUP("*Крым*",[1]итого!$3:$100,COLUMN([1]итого!U:U),0)</f>
        <v>110676</v>
      </c>
      <c r="V35" s="6">
        <f t="array" ref="V35">VLOOKUP("*Крым*",[1]итого!$3:$100,COLUMN([1]итого!V:V),0)</f>
        <v>111130</v>
      </c>
      <c r="W35" s="6">
        <f t="array" ref="W35">VLOOKUP("*Крым*",[1]итого!$3:$100,COLUMN([1]итого!W:W),0)</f>
        <v>109588</v>
      </c>
      <c r="X35" s="6">
        <f t="array" ref="X35">VLOOKUP("*Крым*",[1]итого!$3:$100,COLUMN([1]итого!X:X),0)</f>
        <v>118707</v>
      </c>
      <c r="Y35" s="6">
        <f t="array" ref="Y35">VLOOKUP("*Крым*",[1]итого!$3:$100,COLUMN([1]итого!Y:Y),0)</f>
        <v>111601</v>
      </c>
      <c r="Z35" s="6">
        <f t="array" ref="Z35">VLOOKUP("*Крым*",[1]итого!$3:$100,COLUMN([1]итого!Z:Z),0)</f>
        <v>115856</v>
      </c>
      <c r="AA35" s="6">
        <f t="array" ref="AA35">VLOOKUP("*Крым*",[1]итого!$3:$100,COLUMN([1]итого!AA:AA),0)</f>
        <v>118630</v>
      </c>
      <c r="AB35" s="6">
        <f t="array" ref="AB35">VLOOKUP("*Крым*",[1]итого!$3:$100,COLUMN([1]итого!AB:AB),0)</f>
        <v>120324</v>
      </c>
      <c r="AC35" s="6">
        <f t="array" ref="AC35">VLOOKUP("*Крым*",[1]итого!$3:$100,COLUMN([1]итого!AC:AC),0)</f>
        <v>124048</v>
      </c>
      <c r="AD35" s="6">
        <f t="array" ref="AD35">VLOOKUP("*Крым*",[1]итого!$3:$100,COLUMN([1]итого!AD:AD),0)</f>
        <v>124677</v>
      </c>
      <c r="AE35" s="6">
        <f t="array" ref="AE35">VLOOKUP("*Крым*",[1]итого!$3:$100,COLUMN([1]итого!AE:AE),0)</f>
        <v>122854</v>
      </c>
      <c r="AF35" s="6">
        <f t="array" ref="AF35">VLOOKUP("*Крым*",[1]итого!$3:$100,COLUMN([1]итого!AF:AF),0)</f>
        <v>135701</v>
      </c>
      <c r="AG35" s="6">
        <f t="array" ref="AG35">VLOOKUP("*Крым*",[1]итого!$3:$100,COLUMN([1]итого!AG:AG),0)</f>
        <v>124620</v>
      </c>
      <c r="AH35" s="6">
        <f t="array" ref="AH35">VLOOKUP("*Крым*",[1]итого!$3:$100,COLUMN([1]итого!AH:AH),0)</f>
        <v>117462</v>
      </c>
      <c r="AI35" s="6">
        <f t="array" ref="AI35">VLOOKUP("*Крым*",[1]итого!$3:$100,COLUMN([1]итого!AI:AI),0)</f>
        <v>117469</v>
      </c>
      <c r="AJ35" s="6">
        <f t="array" ref="AJ35">VLOOKUP("*Крым*",[1]итого!$3:$100,COLUMN([1]итого!AJ:AJ),0)</f>
        <v>125314</v>
      </c>
      <c r="AK35" s="6">
        <f t="array" ref="AK35">VLOOKUP("*Крым*",[1]итого!$3:$100,COLUMN([1]итого!AK:AK),0)</f>
        <v>123715</v>
      </c>
      <c r="AL35" s="6">
        <f t="array" ref="AL35">VLOOKUP("*Крым*",[1]итого!$3:$100,COLUMN([1]итого!AL:AL),0)</f>
        <v>127268</v>
      </c>
      <c r="AM35" s="6">
        <f t="array" ref="AM35">VLOOKUP("*Крым*",[1]итого!$3:$100,COLUMN([1]итого!AM:AM),0)</f>
        <v>131454</v>
      </c>
      <c r="AN35" s="6">
        <f t="array" ref="AN35">VLOOKUP("*Крым*",[1]итого!$3:$100,COLUMN([1]итого!AN:AN),0)</f>
        <v>131907</v>
      </c>
      <c r="AO35" s="6">
        <f t="array" ref="AO35">VLOOKUP("*Крым*",[1]итого!$3:$100,COLUMN([1]итого!AO:AO),0)</f>
        <v>132558</v>
      </c>
      <c r="AP35" s="6">
        <f t="array" ref="AP35">VLOOKUP("*Крым*",[1]итого!$3:$100,COLUMN([1]итого!AP:AP),0)</f>
        <v>129898</v>
      </c>
      <c r="AQ35" s="6">
        <f t="array" ref="AQ35">VLOOKUP("*Крым*",[1]итого!$3:$100,COLUMN([1]итого!AQ:AQ),0)</f>
        <v>132018</v>
      </c>
      <c r="AR35" s="6">
        <f t="array" ref="AR35">VLOOKUP("*Крым*",[1]итого!$3:$100,COLUMN([1]итого!AR:AR),0)</f>
        <v>149831</v>
      </c>
      <c r="AS35" s="6">
        <f t="array" ref="AS35">VLOOKUP("*Крым*",[1]итого!$3:$100,COLUMN([1]итого!AS:AS),0)</f>
        <v>136306</v>
      </c>
      <c r="AT35" s="6">
        <f t="array" ref="AT35">VLOOKUP("*Крым*",[1]итого!$3:$100,COLUMN([1]итого!AT:AT),0)</f>
        <v>140998</v>
      </c>
      <c r="AU35" s="6">
        <f t="array" ref="AU35">VLOOKUP("*Крым*",[1]итого!$3:$100,COLUMN([1]итого!AU:AU),0)</f>
        <v>144108</v>
      </c>
      <c r="AV35" s="6">
        <f t="array" ref="AV35">VLOOKUP("*Крым*",[1]итого!$3:$100,COLUMN([1]итого!AV:AV),0)</f>
        <v>149964</v>
      </c>
      <c r="AW35" s="6">
        <f t="array" ref="AW35">VLOOKUP("*Крым*",[1]итого!$3:$100,COLUMN([1]итого!AW:AW),0)</f>
        <v>147761</v>
      </c>
      <c r="AX35" s="6">
        <f t="array" ref="AX35">VLOOKUP("*Крым*",[1]итого!$3:$100,COLUMN([1]итого!AX:AX),0)</f>
        <v>153681</v>
      </c>
      <c r="AY35" s="6">
        <f t="array" ref="AY35">VLOOKUP("*Крым*",[1]итого!$3:$100,COLUMN([1]итого!AY:AY),0)</f>
        <v>154808</v>
      </c>
      <c r="AZ35" s="6">
        <f t="array" ref="AZ35">VLOOKUP("*Крым*",[1]итого!$3:$100,COLUMN([1]итого!AZ:AZ),0)</f>
        <v>164155</v>
      </c>
      <c r="BA35" s="6">
        <f t="array" ref="BA35">VLOOKUP("*Крым*",[1]итого!$3:$100,COLUMN([1]итого!BA:BA),0)</f>
        <v>169618</v>
      </c>
      <c r="BB35" s="6">
        <f t="array" ref="BB35">VLOOKUP("*Крым*",[1]итого!$3:$100,COLUMN([1]итого!BB:BB),0)</f>
        <v>170871</v>
      </c>
      <c r="BC35" s="6">
        <f t="array" ref="BC35">VLOOKUP("*Крым*",[1]итого!$3:$100,COLUMN([1]итого!BC:BC),0)</f>
        <v>177064</v>
      </c>
      <c r="BD35" s="6">
        <f t="array" ref="BD35">VLOOKUP("*Крым*",[1]итого!$3:$100,COLUMN([1]итого!BD:BD),0)</f>
        <v>206541</v>
      </c>
      <c r="BE35" s="6">
        <f t="array" ref="BE35">VLOOKUP("*Крым*",[1]итого!$3:$100,COLUMN([1]итого!BE:BE),0)</f>
        <v>193595</v>
      </c>
      <c r="BF35" s="6">
        <f t="array" ref="BF35">VLOOKUP("*Крым*",[1]итого!$3:$100,COLUMN([1]итого!BF:BF),0)</f>
        <v>201248</v>
      </c>
      <c r="BG35" s="6">
        <f t="array" ref="BG35">VLOOKUP("*Крым*",[1]итого!$3:$100,COLUMN([1]итого!BG:BG),0)</f>
        <v>207355</v>
      </c>
      <c r="BH35" s="6">
        <f t="array" ref="BH35">VLOOKUP("*Крым*",[1]итого!$3:$100,COLUMN([1]итого!BH:BH),0)</f>
        <v>217154</v>
      </c>
      <c r="BI35" s="6">
        <f t="array" ref="BI35">VLOOKUP("*Крым*",[1]итого!$3:$100,COLUMN([1]итого!BI:BI),0)</f>
        <v>224341</v>
      </c>
      <c r="BJ35" s="6">
        <f t="array" ref="BJ35">VLOOKUP("*Крым*",[1]итого!$3:$100,COLUMN([1]итого!BJ:BJ),0)</f>
        <v>231652</v>
      </c>
      <c r="BK35" s="6">
        <f t="array" ref="BK35">VLOOKUP("*Крым*",[1]итого!$3:$100,COLUMN([1]итого!BK:BK),0)</f>
        <v>238165</v>
      </c>
      <c r="BL35" s="6">
        <f t="array" ref="BL35">VLOOKUP("*Крым*",[1]итого!$3:$100,COLUMN([1]итого!BL:BL),0)</f>
        <v>244604</v>
      </c>
      <c r="BM35" s="6">
        <f t="array" ref="BM35">VLOOKUP("*Крым*",[1]итого!$3:$100,COLUMN([1]итого!BM:BM),0)</f>
        <v>248197</v>
      </c>
      <c r="BN35" s="6">
        <f t="array" ref="BN35">VLOOKUP("*Крым*",[1]итого!$3:$100,COLUMN([1]итого!BN:BN),0)</f>
        <v>253067</v>
      </c>
      <c r="BO35" s="6">
        <f t="array" ref="BO35">VLOOKUP("*Крым*",[1]итого!$3:$100,COLUMN([1]итого!BO:BO),0)</f>
        <v>249599</v>
      </c>
      <c r="BP35" s="6">
        <f t="array" ref="BP35">VLOOKUP("*Крым*",[1]итого!$3:$100,COLUMN([1]итого!BP:BP),0)</f>
        <v>267576</v>
      </c>
      <c r="BQ35" s="6">
        <f t="array" ref="BQ35">VLOOKUP("*Крым*",[1]итого!$3:$100,COLUMN([1]итого!BQ:BQ),0)</f>
        <v>241541</v>
      </c>
      <c r="BR35" s="6">
        <f t="array" ref="BR35">VLOOKUP("*Крым*",[1]итого!$3:$100,COLUMN([1]итого!BR:BR),0)</f>
        <v>239622</v>
      </c>
      <c r="BS35" s="6">
        <f t="array" ref="BS35">VLOOKUP("*Крым*",[1]итого!$3:$100,COLUMN([1]итого!BS:BS),0)</f>
        <v>232789</v>
      </c>
      <c r="BT35" s="6">
        <f t="array" ref="BT35">VLOOKUP("*Крым*",[1]итого!$3:$100,COLUMN([1]итого!BT:BT),0)</f>
        <v>235473</v>
      </c>
      <c r="BU35" s="6">
        <f t="array" ref="BU35">VLOOKUP("*Крым*",[1]итого!$3:$100,COLUMN([1]итого!BU:BU),0)</f>
        <v>233403</v>
      </c>
      <c r="BV35" s="6">
        <f t="array" ref="BV35">VLOOKUP("*Крым*",[1]итого!$3:$100,COLUMN([1]итого!BV:BV),0)</f>
        <v>241760</v>
      </c>
      <c r="BW35" s="6">
        <f t="array" ref="BW35">VLOOKUP("*Крым*",[1]итого!$3:$100,COLUMN([1]итого!BW:BW),0)</f>
        <v>255736</v>
      </c>
      <c r="BX35" s="6">
        <f t="array" ref="BX35">VLOOKUP("*Крым*",[1]итого!$3:$100,COLUMN([1]итого!BX:BX),0)</f>
        <v>266571</v>
      </c>
      <c r="BY35" s="6">
        <f t="array" ref="BY35">VLOOKUP("*Крым*",[1]итого!$3:$100,COLUMN([1]итого!BY:BY),0)</f>
        <v>275494</v>
      </c>
      <c r="BZ35" s="6">
        <f t="array" ref="BZ35">VLOOKUP("*Крым*",[1]итого!$3:$100,COLUMN([1]итого!BZ:BZ),0)</f>
        <v>286810</v>
      </c>
      <c r="CA35" s="6">
        <f t="array" ref="CA35">VLOOKUP("*Крым*",[1]итого!$3:$100,COLUMN([1]итого!CA:CA),0)</f>
        <v>294276</v>
      </c>
      <c r="CB35" s="6">
        <f t="array" ref="CB35">VLOOKUP("*Крым*",[1]итого!$3:$100,COLUMN([1]итого!CB:CB),0)</f>
        <v>322419</v>
      </c>
    </row>
    <row r="36" spans="1:80" x14ac:dyDescent="0.25">
      <c r="A36" s="5" t="s">
        <v>34</v>
      </c>
      <c r="B36" s="6">
        <f t="array" ref="B36">VLOOKUP("*Краснодарский*",[1]итого!$3:$100,COLUMN([1]итого!B:B),0)</f>
        <v>786181</v>
      </c>
      <c r="C36" s="6">
        <f t="array" ref="C36">VLOOKUP("*Краснодарский*",[1]итого!$3:$100,COLUMN([1]итого!C:C),0)</f>
        <v>794304</v>
      </c>
      <c r="D36" s="6">
        <f t="array" ref="D36">VLOOKUP("*Краснодарский*",[1]итого!$3:$100,COLUMN([1]итого!D:D),0)</f>
        <v>809795</v>
      </c>
      <c r="E36" s="6">
        <f t="array" ref="E36">VLOOKUP("*Краснодарский*",[1]итого!$3:$100,COLUMN([1]итого!E:E),0)</f>
        <v>812852</v>
      </c>
      <c r="F36" s="6">
        <f t="array" ref="F36">VLOOKUP("*Краснодарский*",[1]итого!$3:$100,COLUMN([1]итого!F:F),0)</f>
        <v>811153</v>
      </c>
      <c r="G36" s="6">
        <f t="array" ref="G36">VLOOKUP("*Краснодарский*",[1]итого!$3:$100,COLUMN([1]итого!G:G),0)</f>
        <v>815063</v>
      </c>
      <c r="H36" s="6">
        <f t="array" ref="H36">VLOOKUP("*Краснодарский*",[1]итого!$3:$100,COLUMN([1]итого!H:H),0)</f>
        <v>827813</v>
      </c>
      <c r="I36" s="6">
        <f t="array" ref="I36">VLOOKUP("*Краснодарский*",[1]итого!$3:$100,COLUMN([1]итого!I:I),0)</f>
        <v>803620</v>
      </c>
      <c r="J36" s="6">
        <f t="array" ref="J36">VLOOKUP("*Краснодарский*",[1]итого!$3:$100,COLUMN([1]итого!J:J),0)</f>
        <v>812997</v>
      </c>
      <c r="K36" s="6">
        <f t="array" ref="K36">VLOOKUP("*Краснодарский*",[1]итого!$3:$100,COLUMN([1]итого!K:K),0)</f>
        <v>832053</v>
      </c>
      <c r="L36" s="6">
        <f t="array" ref="L36">VLOOKUP("*Краснодарский*",[1]итого!$3:$100,COLUMN([1]итого!L:L),0)</f>
        <v>816851</v>
      </c>
      <c r="M36" s="6">
        <f t="array" ref="M36">VLOOKUP("*Краснодарский*",[1]итого!$3:$100,COLUMN([1]итого!M:M),0)</f>
        <v>807415</v>
      </c>
      <c r="N36" s="6">
        <f t="array" ref="N36">VLOOKUP("*Краснодарский*",[1]итого!$3:$100,COLUMN([1]итого!N:N),0)</f>
        <v>823936</v>
      </c>
      <c r="O36" s="6">
        <f t="array" ref="O36">VLOOKUP("*Краснодарский*",[1]итого!$3:$100,COLUMN([1]итого!O:O),0)</f>
        <v>838324</v>
      </c>
      <c r="P36" s="6">
        <f t="array" ref="P36">VLOOKUP("*Краснодарский*",[1]итого!$3:$100,COLUMN([1]итого!P:P),0)</f>
        <v>847391</v>
      </c>
      <c r="Q36" s="6">
        <f t="array" ref="Q36">VLOOKUP("*Краснодарский*",[1]итого!$3:$100,COLUMN([1]итого!Q:Q),0)</f>
        <v>859520</v>
      </c>
      <c r="R36" s="6">
        <f t="array" ref="R36">VLOOKUP("*Краснодарский*",[1]итого!$3:$100,COLUMN([1]итого!R:R),0)</f>
        <v>855002</v>
      </c>
      <c r="S36" s="6">
        <f t="array" ref="S36">VLOOKUP("*Краснодарский*",[1]итого!$3:$100,COLUMN([1]итого!S:S),0)</f>
        <v>850623</v>
      </c>
      <c r="T36" s="6">
        <f t="array" ref="T36">VLOOKUP("*Краснодарский*",[1]итого!$3:$100,COLUMN([1]итого!T:T),0)</f>
        <v>877089</v>
      </c>
      <c r="U36" s="6">
        <f t="array" ref="U36">VLOOKUP("*Краснодарский*",[1]итого!$3:$100,COLUMN([1]итого!U:U),0)</f>
        <v>865193</v>
      </c>
      <c r="V36" s="6">
        <f t="array" ref="V36">VLOOKUP("*Краснодарский*",[1]итого!$3:$100,COLUMN([1]итого!V:V),0)</f>
        <v>861467</v>
      </c>
      <c r="W36" s="6">
        <f t="array" ref="W36">VLOOKUP("*Краснодарский*",[1]итого!$3:$100,COLUMN([1]итого!W:W),0)</f>
        <v>862281</v>
      </c>
      <c r="X36" s="6">
        <f t="array" ref="X36">VLOOKUP("*Краснодарский*",[1]итого!$3:$100,COLUMN([1]итого!X:X),0)</f>
        <v>891885</v>
      </c>
      <c r="Y36" s="6">
        <f t="array" ref="Y36">VLOOKUP("*Краснодарский*",[1]итого!$3:$100,COLUMN([1]итого!Y:Y),0)</f>
        <v>884827</v>
      </c>
      <c r="Z36" s="6">
        <f t="array" ref="Z36">VLOOKUP("*Краснодарский*",[1]итого!$3:$100,COLUMN([1]итого!Z:Z),0)</f>
        <v>887780</v>
      </c>
      <c r="AA36" s="6">
        <f t="array" ref="AA36">VLOOKUP("*Краснодарский*",[1]итого!$3:$100,COLUMN([1]итого!AA:AA),0)</f>
        <v>898338</v>
      </c>
      <c r="AB36" s="6">
        <f t="array" ref="AB36">VLOOKUP("*Краснодарский*",[1]итого!$3:$100,COLUMN([1]итого!AB:AB),0)</f>
        <v>905330</v>
      </c>
      <c r="AC36" s="6">
        <f t="array" ref="AC36">VLOOKUP("*Краснодарский*",[1]итого!$3:$100,COLUMN([1]итого!AC:AC),0)</f>
        <v>919614</v>
      </c>
      <c r="AD36" s="6">
        <f t="array" ref="AD36">VLOOKUP("*Краснодарский*",[1]итого!$3:$100,COLUMN([1]итого!AD:AD),0)</f>
        <v>913875</v>
      </c>
      <c r="AE36" s="6">
        <f t="array" ref="AE36">VLOOKUP("*Краснодарский*",[1]итого!$3:$100,COLUMN([1]итого!AE:AE),0)</f>
        <v>914915</v>
      </c>
      <c r="AF36" s="6">
        <f t="array" ref="AF36">VLOOKUP("*Краснодарский*",[1]итого!$3:$100,COLUMN([1]итого!AF:AF),0)</f>
        <v>940506</v>
      </c>
      <c r="AG36" s="6">
        <f t="array" ref="AG36">VLOOKUP("*Краснодарский*",[1]итого!$3:$100,COLUMN([1]итого!AG:AG),0)</f>
        <v>923447</v>
      </c>
      <c r="AH36" s="6">
        <f t="array" ref="AH36">VLOOKUP("*Краснодарский*",[1]итого!$3:$100,COLUMN([1]итого!AH:AH),0)</f>
        <v>893721</v>
      </c>
      <c r="AI36" s="6">
        <f t="array" ref="AI36">VLOOKUP("*Краснодарский*",[1]итого!$3:$100,COLUMN([1]итого!AI:AI),0)</f>
        <v>898826</v>
      </c>
      <c r="AJ36" s="6">
        <f t="array" ref="AJ36">VLOOKUP("*Краснодарский*",[1]итого!$3:$100,COLUMN([1]итого!AJ:AJ),0)</f>
        <v>918137</v>
      </c>
      <c r="AK36" s="6">
        <f t="array" ref="AK36">VLOOKUP("*Краснодарский*",[1]итого!$3:$100,COLUMN([1]итого!AK:AK),0)</f>
        <v>913540</v>
      </c>
      <c r="AL36" s="6">
        <f t="array" ref="AL36">VLOOKUP("*Краснодарский*",[1]итого!$3:$100,COLUMN([1]итого!AL:AL),0)</f>
        <v>911112</v>
      </c>
      <c r="AM36" s="6">
        <f t="array" ref="AM36">VLOOKUP("*Краснодарский*",[1]итого!$3:$100,COLUMN([1]итого!AM:AM),0)</f>
        <v>939951</v>
      </c>
      <c r="AN36" s="6">
        <f t="array" ref="AN36">VLOOKUP("*Краснодарский*",[1]итого!$3:$100,COLUMN([1]итого!AN:AN),0)</f>
        <v>948909</v>
      </c>
      <c r="AO36" s="6">
        <f t="array" ref="AO36">VLOOKUP("*Краснодарский*",[1]итого!$3:$100,COLUMN([1]итого!AO:AO),0)</f>
        <v>933294</v>
      </c>
      <c r="AP36" s="6">
        <f t="array" ref="AP36">VLOOKUP("*Краснодарский*",[1]итого!$3:$100,COLUMN([1]итого!AP:AP),0)</f>
        <v>925102</v>
      </c>
      <c r="AQ36" s="6">
        <f t="array" ref="AQ36">VLOOKUP("*Краснодарский*",[1]итого!$3:$100,COLUMN([1]итого!AQ:AQ),0)</f>
        <v>933867</v>
      </c>
      <c r="AR36" s="6">
        <f t="array" ref="AR36">VLOOKUP("*Краснодарский*",[1]итого!$3:$100,COLUMN([1]итого!AR:AR),0)</f>
        <v>1006907</v>
      </c>
      <c r="AS36" s="6">
        <f t="array" ref="AS36">VLOOKUP("*Краснодарский*",[1]итого!$3:$100,COLUMN([1]итого!AS:AS),0)</f>
        <v>977308</v>
      </c>
      <c r="AT36" s="6">
        <f t="array" ref="AT36">VLOOKUP("*Краснодарский*",[1]итого!$3:$100,COLUMN([1]итого!AT:AT),0)</f>
        <v>1009170</v>
      </c>
      <c r="AU36" s="6">
        <f t="array" ref="AU36">VLOOKUP("*Краснодарский*",[1]итого!$3:$100,COLUMN([1]итого!AU:AU),0)</f>
        <v>1023151</v>
      </c>
      <c r="AV36" s="6">
        <f t="array" ref="AV36">VLOOKUP("*Краснодарский*",[1]итого!$3:$100,COLUMN([1]итого!AV:AV),0)</f>
        <v>1043592</v>
      </c>
      <c r="AW36" s="6">
        <f t="array" ref="AW36">VLOOKUP("*Краснодарский*",[1]итого!$3:$100,COLUMN([1]итого!AW:AW),0)</f>
        <v>1057496</v>
      </c>
      <c r="AX36" s="6">
        <f t="array" ref="AX36">VLOOKUP("*Краснодарский*",[1]итого!$3:$100,COLUMN([1]итого!AX:AX),0)</f>
        <v>1095609</v>
      </c>
      <c r="AY36" s="6">
        <f t="array" ref="AY36">VLOOKUP("*Краснодарский*",[1]итого!$3:$100,COLUMN([1]итого!AY:AY),0)</f>
        <v>1128077</v>
      </c>
      <c r="AZ36" s="6">
        <f t="array" ref="AZ36">VLOOKUP("*Краснодарский*",[1]итого!$3:$100,COLUMN([1]итого!AZ:AZ),0)</f>
        <v>1160635</v>
      </c>
      <c r="BA36" s="6">
        <f t="array" ref="BA36">VLOOKUP("*Краснодарский*",[1]итого!$3:$100,COLUMN([1]итого!BA:BA),0)</f>
        <v>1192491</v>
      </c>
      <c r="BB36" s="6">
        <f t="array" ref="BB36">VLOOKUP("*Краснодарский*",[1]итого!$3:$100,COLUMN([1]итого!BB:BB),0)</f>
        <v>1220942</v>
      </c>
      <c r="BC36" s="6">
        <f t="array" ref="BC36">VLOOKUP("*Краснодарский*",[1]итого!$3:$100,COLUMN([1]итого!BC:BC),0)</f>
        <v>1237034</v>
      </c>
      <c r="BD36" s="6">
        <f t="array" ref="BD36">VLOOKUP("*Краснодарский*",[1]итого!$3:$100,COLUMN([1]итого!BD:BD),0)</f>
        <v>1324107</v>
      </c>
      <c r="BE36" s="6">
        <f t="array" ref="BE36">VLOOKUP("*Краснодарский*",[1]итого!$3:$100,COLUMN([1]итого!BE:BE),0)</f>
        <v>1312549</v>
      </c>
      <c r="BF36" s="6">
        <f t="array" ref="BF36">VLOOKUP("*Краснодарский*",[1]итого!$3:$100,COLUMN([1]итого!BF:BF),0)</f>
        <v>1343790</v>
      </c>
      <c r="BG36" s="6">
        <f t="array" ref="BG36">VLOOKUP("*Краснодарский*",[1]итого!$3:$100,COLUMN([1]итого!BG:BG),0)</f>
        <v>1361649</v>
      </c>
      <c r="BH36" s="6">
        <f t="array" ref="BH36">VLOOKUP("*Краснодарский*",[1]итого!$3:$100,COLUMN([1]итого!BH:BH),0)</f>
        <v>1380510</v>
      </c>
      <c r="BI36" s="6">
        <f t="array" ref="BI36">VLOOKUP("*Краснодарский*",[1]итого!$3:$100,COLUMN([1]итого!BI:BI),0)</f>
        <v>1441810</v>
      </c>
      <c r="BJ36" s="6">
        <f t="array" ref="BJ36">VLOOKUP("*Краснодарский*",[1]итого!$3:$100,COLUMN([1]итого!BJ:BJ),0)</f>
        <v>1465747</v>
      </c>
      <c r="BK36" s="6">
        <f t="array" ref="BK36">VLOOKUP("*Краснодарский*",[1]итого!$3:$100,COLUMN([1]итого!BK:BK),0)</f>
        <v>1489680</v>
      </c>
      <c r="BL36" s="6">
        <f t="array" ref="BL36">VLOOKUP("*Краснодарский*",[1]итого!$3:$100,COLUMN([1]итого!BL:BL),0)</f>
        <v>1533340</v>
      </c>
      <c r="BM36" s="6">
        <f t="array" ref="BM36">VLOOKUP("*Краснодарский*",[1]итого!$3:$100,COLUMN([1]итого!BM:BM),0)</f>
        <v>1560709</v>
      </c>
      <c r="BN36" s="6">
        <f t="array" ref="BN36">VLOOKUP("*Краснодарский*",[1]итого!$3:$100,COLUMN([1]итого!BN:BN),0)</f>
        <v>1571488</v>
      </c>
      <c r="BO36" s="6">
        <f t="array" ref="BO36">VLOOKUP("*Краснодарский*",[1]итого!$3:$100,COLUMN([1]итого!BO:BO),0)</f>
        <v>1576631</v>
      </c>
      <c r="BP36" s="6">
        <f t="array" ref="BP36">VLOOKUP("*Краснодарский*",[1]итого!$3:$100,COLUMN([1]итого!BP:BP),0)</f>
        <v>1668362</v>
      </c>
      <c r="BQ36" s="6">
        <f t="array" ref="BQ36">VLOOKUP("*Краснодарский*",[1]итого!$3:$100,COLUMN([1]итого!BQ:BQ),0)</f>
        <v>1606381</v>
      </c>
      <c r="BR36" s="6">
        <f t="array" ref="BR36">VLOOKUP("*Краснодарский*",[1]итого!$3:$100,COLUMN([1]итого!BR:BR),0)</f>
        <v>1645210</v>
      </c>
      <c r="BS36" s="6">
        <f t="array" ref="BS36">VLOOKUP("*Краснодарский*",[1]итого!$3:$100,COLUMN([1]итого!BS:BS),0)</f>
        <v>1666878</v>
      </c>
      <c r="BT36" s="6">
        <f t="array" ref="BT36">VLOOKUP("*Краснодарский*",[1]итого!$3:$100,COLUMN([1]итого!BT:BT),0)</f>
        <v>1696489</v>
      </c>
      <c r="BU36" s="6">
        <f t="array" ref="BU36">VLOOKUP("*Краснодарский*",[1]итого!$3:$100,COLUMN([1]итого!BU:BU),0)</f>
        <v>1695152</v>
      </c>
      <c r="BV36" s="6">
        <f t="array" ref="BV36">VLOOKUP("*Краснодарский*",[1]итого!$3:$100,COLUMN([1]итого!BV:BV),0)</f>
        <v>1723363</v>
      </c>
      <c r="BW36" s="6">
        <f t="array" ref="BW36">VLOOKUP("*Краснодарский*",[1]итого!$3:$100,COLUMN([1]итого!BW:BW),0)</f>
        <v>1743700</v>
      </c>
      <c r="BX36" s="6">
        <f t="array" ref="BX36">VLOOKUP("*Краснодарский*",[1]итого!$3:$100,COLUMN([1]итого!BX:BX),0)</f>
        <v>1750781</v>
      </c>
      <c r="BY36" s="6">
        <f t="array" ref="BY36">VLOOKUP("*Краснодарский*",[1]итого!$3:$100,COLUMN([1]итого!BY:BY),0)</f>
        <v>1776989</v>
      </c>
      <c r="BZ36" s="6">
        <f t="array" ref="BZ36">VLOOKUP("*Краснодарский*",[1]итого!$3:$100,COLUMN([1]итого!BZ:BZ),0)</f>
        <v>1800020</v>
      </c>
      <c r="CA36" s="6">
        <f t="array" ref="CA36">VLOOKUP("*Краснодарский*",[1]итого!$3:$100,COLUMN([1]итого!CA:CA),0)</f>
        <v>1799993</v>
      </c>
      <c r="CB36" s="6">
        <f t="array" ref="CB36">VLOOKUP("*Краснодарский*",[1]итого!$3:$100,COLUMN([1]итого!CB:CB),0)</f>
        <v>1917133</v>
      </c>
    </row>
    <row r="37" spans="1:80" x14ac:dyDescent="0.25">
      <c r="A37" s="5" t="s">
        <v>35</v>
      </c>
      <c r="B37" s="6">
        <f t="array" ref="B37">VLOOKUP("*Астраханская*",[1]итого!$3:$100,COLUMN([1]итого!B:B),0)</f>
        <v>88504</v>
      </c>
      <c r="C37" s="6">
        <f t="array" ref="C37">VLOOKUP("*Астраханская*",[1]итого!$3:$100,COLUMN([1]итого!C:C),0)</f>
        <v>88365</v>
      </c>
      <c r="D37" s="6">
        <f t="array" ref="D37">VLOOKUP("*Астраханская*",[1]итого!$3:$100,COLUMN([1]итого!D:D),0)</f>
        <v>89728</v>
      </c>
      <c r="E37" s="6">
        <f t="array" ref="E37">VLOOKUP("*Астраханская*",[1]итого!$3:$100,COLUMN([1]итого!E:E),0)</f>
        <v>89673</v>
      </c>
      <c r="F37" s="6">
        <f t="array" ref="F37">VLOOKUP("*Астраханская*",[1]итого!$3:$100,COLUMN([1]итого!F:F),0)</f>
        <v>89142</v>
      </c>
      <c r="G37" s="6">
        <f t="array" ref="G37">VLOOKUP("*Астраханская*",[1]итого!$3:$100,COLUMN([1]итого!G:G),0)</f>
        <v>90164</v>
      </c>
      <c r="H37" s="6">
        <f t="array" ref="H37">VLOOKUP("*Астраханская*",[1]итого!$3:$100,COLUMN([1]итого!H:H),0)</f>
        <v>94491</v>
      </c>
      <c r="I37" s="6">
        <f t="array" ref="I37">VLOOKUP("*Астраханская*",[1]итого!$3:$100,COLUMN([1]итого!I:I),0)</f>
        <v>91495</v>
      </c>
      <c r="J37" s="6">
        <f t="array" ref="J37">VLOOKUP("*Астраханская*",[1]итого!$3:$100,COLUMN([1]итого!J:J),0)</f>
        <v>92632</v>
      </c>
      <c r="K37" s="6">
        <f t="array" ref="K37">VLOOKUP("*Астраханская*",[1]итого!$3:$100,COLUMN([1]итого!K:K),0)</f>
        <v>94443</v>
      </c>
      <c r="L37" s="6">
        <f t="array" ref="L37">VLOOKUP("*Астраханская*",[1]итого!$3:$100,COLUMN([1]итого!L:L),0)</f>
        <v>95904</v>
      </c>
      <c r="M37" s="6">
        <f t="array" ref="M37">VLOOKUP("*Астраханская*",[1]итого!$3:$100,COLUMN([1]итого!M:M),0)</f>
        <v>93521</v>
      </c>
      <c r="N37" s="6">
        <f t="array" ref="N37">VLOOKUP("*Астраханская*",[1]итого!$3:$100,COLUMN([1]итого!N:N),0)</f>
        <v>95655</v>
      </c>
      <c r="O37" s="6">
        <f t="array" ref="O37">VLOOKUP("*Астраханская*",[1]итого!$3:$100,COLUMN([1]итого!O:O),0)</f>
        <v>95909</v>
      </c>
      <c r="P37" s="6">
        <f t="array" ref="P37">VLOOKUP("*Астраханская*",[1]итого!$3:$100,COLUMN([1]итого!P:P),0)</f>
        <v>95510</v>
      </c>
      <c r="Q37" s="6">
        <f t="array" ref="Q37">VLOOKUP("*Астраханская*",[1]итого!$3:$100,COLUMN([1]итого!Q:Q),0)</f>
        <v>95771</v>
      </c>
      <c r="R37" s="6">
        <f t="array" ref="R37">VLOOKUP("*Астраханская*",[1]итого!$3:$100,COLUMN([1]итого!R:R),0)</f>
        <v>94855</v>
      </c>
      <c r="S37" s="6">
        <f t="array" ref="S37">VLOOKUP("*Астраханская*",[1]итого!$3:$100,COLUMN([1]итого!S:S),0)</f>
        <v>93507</v>
      </c>
      <c r="T37" s="6">
        <f t="array" ref="T37">VLOOKUP("*Астраханская*",[1]итого!$3:$100,COLUMN([1]итого!T:T),0)</f>
        <v>98398</v>
      </c>
      <c r="U37" s="6">
        <f t="array" ref="U37">VLOOKUP("*Астраханская*",[1]итого!$3:$100,COLUMN([1]итого!U:U),0)</f>
        <v>93746</v>
      </c>
      <c r="V37" s="6">
        <f t="array" ref="V37">VLOOKUP("*Астраханская*",[1]итого!$3:$100,COLUMN([1]итого!V:V),0)</f>
        <v>94329</v>
      </c>
      <c r="W37" s="6">
        <f t="array" ref="W37">VLOOKUP("*Астраханская*",[1]итого!$3:$100,COLUMN([1]итого!W:W),0)</f>
        <v>93627</v>
      </c>
      <c r="X37" s="6">
        <f t="array" ref="X37">VLOOKUP("*Астраханская*",[1]итого!$3:$100,COLUMN([1]итого!X:X),0)</f>
        <v>97745</v>
      </c>
      <c r="Y37" s="6">
        <f t="array" ref="Y37">VLOOKUP("*Астраханская*",[1]итого!$3:$100,COLUMN([1]итого!Y:Y),0)</f>
        <v>94820</v>
      </c>
      <c r="Z37" s="6">
        <f t="array" ref="Z37">VLOOKUP("*Астраханская*",[1]итого!$3:$100,COLUMN([1]итого!Z:Z),0)</f>
        <v>95400</v>
      </c>
      <c r="AA37" s="6">
        <f t="array" ref="AA37">VLOOKUP("*Астраханская*",[1]итого!$3:$100,COLUMN([1]итого!AA:AA),0)</f>
        <v>95675</v>
      </c>
      <c r="AB37" s="6">
        <f t="array" ref="AB37">VLOOKUP("*Астраханская*",[1]итого!$3:$100,COLUMN([1]итого!AB:AB),0)</f>
        <v>96571</v>
      </c>
      <c r="AC37" s="6">
        <f t="array" ref="AC37">VLOOKUP("*Астраханская*",[1]итого!$3:$100,COLUMN([1]итого!AC:AC),0)</f>
        <v>97617</v>
      </c>
      <c r="AD37" s="6">
        <f t="array" ref="AD37">VLOOKUP("*Астраханская*",[1]итого!$3:$100,COLUMN([1]итого!AD:AD),0)</f>
        <v>97806</v>
      </c>
      <c r="AE37" s="6">
        <f t="array" ref="AE37">VLOOKUP("*Астраханская*",[1]итого!$3:$100,COLUMN([1]итого!AE:AE),0)</f>
        <v>97325</v>
      </c>
      <c r="AF37" s="6">
        <f t="array" ref="AF37">VLOOKUP("*Астраханская*",[1]итого!$3:$100,COLUMN([1]итого!AF:AF),0)</f>
        <v>103154</v>
      </c>
      <c r="AG37" s="6">
        <f t="array" ref="AG37">VLOOKUP("*Астраханская*",[1]итого!$3:$100,COLUMN([1]итого!AG:AG),0)</f>
        <v>98847</v>
      </c>
      <c r="AH37" s="6">
        <f t="array" ref="AH37">VLOOKUP("*Астраханская*",[1]итого!$3:$100,COLUMN([1]итого!AH:AH),0)</f>
        <v>96834</v>
      </c>
      <c r="AI37" s="6">
        <f t="array" ref="AI37">VLOOKUP("*Астраханская*",[1]итого!$3:$100,COLUMN([1]итого!AI:AI),0)</f>
        <v>96623</v>
      </c>
      <c r="AJ37" s="6">
        <f t="array" ref="AJ37">VLOOKUP("*Астраханская*",[1]итого!$3:$100,COLUMN([1]итого!AJ:AJ),0)</f>
        <v>100098</v>
      </c>
      <c r="AK37" s="6">
        <f t="array" ref="AK37">VLOOKUP("*Астраханская*",[1]итого!$3:$100,COLUMN([1]итого!AK:AK),0)</f>
        <v>99910</v>
      </c>
      <c r="AL37" s="6">
        <f t="array" ref="AL37">VLOOKUP("*Астраханская*",[1]итого!$3:$100,COLUMN([1]итого!AL:AL),0)</f>
        <v>100995</v>
      </c>
      <c r="AM37" s="6">
        <f t="array" ref="AM37">VLOOKUP("*Астраханская*",[1]итого!$3:$100,COLUMN([1]итого!AM:AM),0)</f>
        <v>102849</v>
      </c>
      <c r="AN37" s="6">
        <f t="array" ref="AN37">VLOOKUP("*Астраханская*",[1]итого!$3:$100,COLUMN([1]итого!AN:AN),0)</f>
        <v>103140</v>
      </c>
      <c r="AO37" s="6">
        <f t="array" ref="AO37">VLOOKUP("*Астраханская*",[1]итого!$3:$100,COLUMN([1]итого!AO:AO),0)</f>
        <v>102539</v>
      </c>
      <c r="AP37" s="6">
        <f t="array" ref="AP37">VLOOKUP("*Астраханская*",[1]итого!$3:$100,COLUMN([1]итого!AP:AP),0)</f>
        <v>101995</v>
      </c>
      <c r="AQ37" s="6">
        <f t="array" ref="AQ37">VLOOKUP("*Астраханская*",[1]итого!$3:$100,COLUMN([1]итого!AQ:AQ),0)</f>
        <v>103718</v>
      </c>
      <c r="AR37" s="6">
        <f t="array" ref="AR37">VLOOKUP("*Астраханская*",[1]итого!$3:$100,COLUMN([1]итого!AR:AR),0)</f>
        <v>113439</v>
      </c>
      <c r="AS37" s="6">
        <f t="array" ref="AS37">VLOOKUP("*Астраханская*",[1]итого!$3:$100,COLUMN([1]итого!AS:AS),0)</f>
        <v>107706</v>
      </c>
      <c r="AT37" s="6">
        <f t="array" ref="AT37">VLOOKUP("*Астраханская*",[1]итого!$3:$100,COLUMN([1]итого!AT:AT),0)</f>
        <v>110339</v>
      </c>
      <c r="AU37" s="6">
        <f t="array" ref="AU37">VLOOKUP("*Астраханская*",[1]итого!$3:$100,COLUMN([1]итого!AU:AU),0)</f>
        <v>111387</v>
      </c>
      <c r="AV37" s="6">
        <f t="array" ref="AV37">VLOOKUP("*Астраханская*",[1]итого!$3:$100,COLUMN([1]итого!AV:AV),0)</f>
        <v>113953</v>
      </c>
      <c r="AW37" s="6">
        <f t="array" ref="AW37">VLOOKUP("*Астраханская*",[1]итого!$3:$100,COLUMN([1]итого!AW:AW),0)</f>
        <v>114624</v>
      </c>
      <c r="AX37" s="6">
        <f t="array" ref="AX37">VLOOKUP("*Астраханская*",[1]итого!$3:$100,COLUMN([1]итого!AX:AX),0)</f>
        <v>118742</v>
      </c>
      <c r="AY37" s="6">
        <f t="array" ref="AY37">VLOOKUP("*Астраханская*",[1]итого!$3:$100,COLUMN([1]итого!AY:AY),0)</f>
        <v>120385</v>
      </c>
      <c r="AZ37" s="6">
        <f t="array" ref="AZ37">VLOOKUP("*Астраханская*",[1]итого!$3:$100,COLUMN([1]итого!AZ:AZ),0)</f>
        <v>121778</v>
      </c>
      <c r="BA37" s="6">
        <f t="array" ref="BA37">VLOOKUP("*Астраханская*",[1]итого!$3:$100,COLUMN([1]итого!BA:BA),0)</f>
        <v>123070</v>
      </c>
      <c r="BB37" s="6">
        <f t="array" ref="BB37">VLOOKUP("*Астраханская*",[1]итого!$3:$100,COLUMN([1]итого!BB:BB),0)</f>
        <v>123735</v>
      </c>
      <c r="BC37" s="6">
        <f t="array" ref="BC37">VLOOKUP("*Астраханская*",[1]итого!$3:$100,COLUMN([1]итого!BC:BC),0)</f>
        <v>126008</v>
      </c>
      <c r="BD37" s="6">
        <f t="array" ref="BD37">VLOOKUP("*Астраханская*",[1]итого!$3:$100,COLUMN([1]итого!BD:BD),0)</f>
        <v>137749</v>
      </c>
      <c r="BE37" s="6">
        <f t="array" ref="BE37">VLOOKUP("*Астраханская*",[1]итого!$3:$100,COLUMN([1]итого!BE:BE),0)</f>
        <v>132870</v>
      </c>
      <c r="BF37" s="6">
        <f t="array" ref="BF37">VLOOKUP("*Астраханская*",[1]итого!$3:$100,COLUMN([1]итого!BF:BF),0)</f>
        <v>136641</v>
      </c>
      <c r="BG37" s="6">
        <f t="array" ref="BG37">VLOOKUP("*Астраханская*",[1]итого!$3:$100,COLUMN([1]итого!BG:BG),0)</f>
        <v>139150</v>
      </c>
      <c r="BH37" s="6">
        <f t="array" ref="BH37">VLOOKUP("*Астраханская*",[1]итого!$3:$100,COLUMN([1]итого!BH:BH),0)</f>
        <v>141073</v>
      </c>
      <c r="BI37" s="6">
        <f t="array" ref="BI37">VLOOKUP("*Астраханская*",[1]итого!$3:$100,COLUMN([1]итого!BI:BI),0)</f>
        <v>146568</v>
      </c>
      <c r="BJ37" s="6">
        <f t="array" ref="BJ37">VLOOKUP("*Астраханская*",[1]итого!$3:$100,COLUMN([1]итого!BJ:BJ),0)</f>
        <v>148104</v>
      </c>
      <c r="BK37" s="6">
        <f t="array" ref="BK37">VLOOKUP("*Астраханская*",[1]итого!$3:$100,COLUMN([1]итого!BK:BK),0)</f>
        <v>148493</v>
      </c>
      <c r="BL37" s="6">
        <f t="array" ref="BL37">VLOOKUP("*Астраханская*",[1]итого!$3:$100,COLUMN([1]итого!BL:BL),0)</f>
        <v>150155</v>
      </c>
      <c r="BM37" s="6">
        <f t="array" ref="BM37">VLOOKUP("*Астраханская*",[1]итого!$3:$100,COLUMN([1]итого!BM:BM),0)</f>
        <v>151600</v>
      </c>
      <c r="BN37" s="6">
        <f t="array" ref="BN37">VLOOKUP("*Астраханская*",[1]итого!$3:$100,COLUMN([1]итого!BN:BN),0)</f>
        <v>152924</v>
      </c>
      <c r="BO37" s="6">
        <f t="array" ref="BO37">VLOOKUP("*Астраханская*",[1]итого!$3:$100,COLUMN([1]итого!BO:BO),0)</f>
        <v>153002</v>
      </c>
      <c r="BP37" s="6">
        <f t="array" ref="BP37">VLOOKUP("*Астраханская*",[1]итого!$3:$100,COLUMN([1]итого!BP:BP),0)</f>
        <v>166088</v>
      </c>
      <c r="BQ37" s="6">
        <f t="array" ref="BQ37">VLOOKUP("*Астраханская*",[1]итого!$3:$100,COLUMN([1]итого!BQ:BQ),0)</f>
        <v>162121</v>
      </c>
      <c r="BR37" s="6">
        <f t="array" ref="BR37">VLOOKUP("*Астраханская*",[1]итого!$3:$100,COLUMN([1]итого!BR:BR),0)</f>
        <v>166920</v>
      </c>
      <c r="BS37" s="6">
        <f t="array" ref="BS37">VLOOKUP("*Астраханская*",[1]итого!$3:$100,COLUMN([1]итого!BS:BS),0)</f>
        <v>167326</v>
      </c>
      <c r="BT37" s="6">
        <f t="array" ref="BT37">VLOOKUP("*Астраханская*",[1]итого!$3:$100,COLUMN([1]итого!BT:BT),0)</f>
        <v>173035</v>
      </c>
      <c r="BU37" s="6">
        <f t="array" ref="BU37">VLOOKUP("*Астраханская*",[1]итого!$3:$100,COLUMN([1]итого!BU:BU),0)</f>
        <v>173336</v>
      </c>
      <c r="BV37" s="6">
        <f t="array" ref="BV37">VLOOKUP("*Астраханская*",[1]итого!$3:$100,COLUMN([1]итого!BV:BV),0)</f>
        <v>176993</v>
      </c>
      <c r="BW37" s="6">
        <f t="array" ref="BW37">VLOOKUP("*Астраханская*",[1]итого!$3:$100,COLUMN([1]итого!BW:BW),0)</f>
        <v>179863</v>
      </c>
      <c r="BX37" s="6">
        <f t="array" ref="BX37">VLOOKUP("*Астраханская*",[1]итого!$3:$100,COLUMN([1]итого!BX:BX),0)</f>
        <v>180481</v>
      </c>
      <c r="BY37" s="6">
        <f t="array" ref="BY37">VLOOKUP("*Астраханская*",[1]итого!$3:$100,COLUMN([1]итого!BY:BY),0)</f>
        <v>181689</v>
      </c>
      <c r="BZ37" s="6">
        <f t="array" ref="BZ37">VLOOKUP("*Астраханская*",[1]итого!$3:$100,COLUMN([1]итого!BZ:BZ),0)</f>
        <v>184310</v>
      </c>
      <c r="CA37" s="6">
        <f t="array" ref="CA37">VLOOKUP("*Астраханская*",[1]итого!$3:$100,COLUMN([1]итого!CA:CA),0)</f>
        <v>184485</v>
      </c>
      <c r="CB37" s="6">
        <f t="array" ref="CB37">VLOOKUP("*Астраханская*",[1]итого!$3:$100,COLUMN([1]итого!CB:CB),0)</f>
        <v>196926</v>
      </c>
    </row>
    <row r="38" spans="1:80" x14ac:dyDescent="0.25">
      <c r="A38" s="5" t="s">
        <v>36</v>
      </c>
      <c r="B38" s="6">
        <f t="array" ref="B38">VLOOKUP("*Волгоградская*",[1]итого!$3:$100,COLUMN([1]итого!B:B),0)</f>
        <v>268502</v>
      </c>
      <c r="C38" s="6">
        <f t="array" ref="C38">VLOOKUP("*Волгоградская*",[1]итого!$3:$100,COLUMN([1]итого!C:C),0)</f>
        <v>268516</v>
      </c>
      <c r="D38" s="6">
        <f t="array" ref="D38">VLOOKUP("*Волгоградская*",[1]итого!$3:$100,COLUMN([1]итого!D:D),0)</f>
        <v>272002</v>
      </c>
      <c r="E38" s="6">
        <f t="array" ref="E38">VLOOKUP("*Волгоградская*",[1]итого!$3:$100,COLUMN([1]итого!E:E),0)</f>
        <v>272643</v>
      </c>
      <c r="F38" s="6">
        <f t="array" ref="F38">VLOOKUP("*Волгоградская*",[1]итого!$3:$100,COLUMN([1]итого!F:F),0)</f>
        <v>273251</v>
      </c>
      <c r="G38" s="6">
        <f t="array" ref="G38">VLOOKUP("*Волгоградская*",[1]итого!$3:$100,COLUMN([1]итого!G:G),0)</f>
        <v>273673</v>
      </c>
      <c r="H38" s="6">
        <f t="array" ref="H38">VLOOKUP("*Волгоградская*",[1]итого!$3:$100,COLUMN([1]итого!H:H),0)</f>
        <v>281531</v>
      </c>
      <c r="I38" s="6">
        <f t="array" ref="I38">VLOOKUP("*Волгоградская*",[1]итого!$3:$100,COLUMN([1]итого!I:I),0)</f>
        <v>275878</v>
      </c>
      <c r="J38" s="6">
        <f t="array" ref="J38">VLOOKUP("*Волгоградская*",[1]итого!$3:$100,COLUMN([1]итого!J:J),0)</f>
        <v>279334</v>
      </c>
      <c r="K38" s="6">
        <f t="array" ref="K38">VLOOKUP("*Волгоградская*",[1]итого!$3:$100,COLUMN([1]итого!K:K),0)</f>
        <v>283150</v>
      </c>
      <c r="L38" s="6">
        <f t="array" ref="L38">VLOOKUP("*Волгоградская*",[1]итого!$3:$100,COLUMN([1]итого!L:L),0)</f>
        <v>283591</v>
      </c>
      <c r="M38" s="6">
        <f t="array" ref="M38">VLOOKUP("*Волгоградская*",[1]итого!$3:$100,COLUMN([1]итого!M:M),0)</f>
        <v>274504</v>
      </c>
      <c r="N38" s="6">
        <f t="array" ref="N38">VLOOKUP("*Волгоградская*",[1]итого!$3:$100,COLUMN([1]итого!N:N),0)</f>
        <v>279553</v>
      </c>
      <c r="O38" s="6">
        <f t="array" ref="O38">VLOOKUP("*Волгоградская*",[1]итого!$3:$100,COLUMN([1]итого!O:O),0)</f>
        <v>281447</v>
      </c>
      <c r="P38" s="6">
        <f t="array" ref="P38">VLOOKUP("*Волгоградская*",[1]итого!$3:$100,COLUMN([1]итого!P:P),0)</f>
        <v>281130</v>
      </c>
      <c r="Q38" s="6">
        <f t="array" ref="Q38">VLOOKUP("*Волгоградская*",[1]итого!$3:$100,COLUMN([1]итого!Q:Q),0)</f>
        <v>285048</v>
      </c>
      <c r="R38" s="6">
        <f t="array" ref="R38">VLOOKUP("*Волгоградская*",[1]итого!$3:$100,COLUMN([1]итого!R:R),0)</f>
        <v>282939</v>
      </c>
      <c r="S38" s="6">
        <f t="array" ref="S38">VLOOKUP("*Волгоградская*",[1]итого!$3:$100,COLUMN([1]итого!S:S),0)</f>
        <v>281345</v>
      </c>
      <c r="T38" s="6">
        <f t="array" ref="T38">VLOOKUP("*Волгоградская*",[1]итого!$3:$100,COLUMN([1]итого!T:T),0)</f>
        <v>292915</v>
      </c>
      <c r="U38" s="6">
        <f t="array" ref="U38">VLOOKUP("*Волгоградская*",[1]итого!$3:$100,COLUMN([1]итого!U:U),0)</f>
        <v>281673</v>
      </c>
      <c r="V38" s="6">
        <f t="array" ref="V38">VLOOKUP("*Волгоградская*",[1]итого!$3:$100,COLUMN([1]итого!V:V),0)</f>
        <v>282315</v>
      </c>
      <c r="W38" s="6">
        <f t="array" ref="W38">VLOOKUP("*Волгоградская*",[1]итого!$3:$100,COLUMN([1]итого!W:W),0)</f>
        <v>279082</v>
      </c>
      <c r="X38" s="6">
        <f t="array" ref="X38">VLOOKUP("*Волгоградская*",[1]итого!$3:$100,COLUMN([1]итого!X:X),0)</f>
        <v>291523</v>
      </c>
      <c r="Y38" s="6">
        <f t="array" ref="Y38">VLOOKUP("*Волгоградская*",[1]итого!$3:$100,COLUMN([1]итого!Y:Y),0)</f>
        <v>285034</v>
      </c>
      <c r="Z38" s="6">
        <f t="array" ref="Z38">VLOOKUP("*Волгоградская*",[1]итого!$3:$100,COLUMN([1]итого!Z:Z),0)</f>
        <v>283880</v>
      </c>
      <c r="AA38" s="6">
        <f t="array" ref="AA38">VLOOKUP("*Волгоградская*",[1]итого!$3:$100,COLUMN([1]итого!AA:AA),0)</f>
        <v>284907</v>
      </c>
      <c r="AB38" s="6">
        <f t="array" ref="AB38">VLOOKUP("*Волгоградская*",[1]итого!$3:$100,COLUMN([1]итого!AB:AB),0)</f>
        <v>284670</v>
      </c>
      <c r="AC38" s="6">
        <f t="array" ref="AC38">VLOOKUP("*Волгоградская*",[1]итого!$3:$100,COLUMN([1]итого!AC:AC),0)</f>
        <v>288411</v>
      </c>
      <c r="AD38" s="6">
        <f t="array" ref="AD38">VLOOKUP("*Волгоградская*",[1]итого!$3:$100,COLUMN([1]итого!AD:AD),0)</f>
        <v>289205</v>
      </c>
      <c r="AE38" s="6">
        <f t="array" ref="AE38">VLOOKUP("*Волгоградская*",[1]итого!$3:$100,COLUMN([1]итого!AE:AE),0)</f>
        <v>291992</v>
      </c>
      <c r="AF38" s="6">
        <f t="array" ref="AF38">VLOOKUP("*Волгоградская*",[1]итого!$3:$100,COLUMN([1]итого!AF:AF),0)</f>
        <v>306100</v>
      </c>
      <c r="AG38" s="6">
        <f t="array" ref="AG38">VLOOKUP("*Волгоградская*",[1]итого!$3:$100,COLUMN([1]итого!AG:AG),0)</f>
        <v>296687</v>
      </c>
      <c r="AH38" s="6">
        <f t="array" ref="AH38">VLOOKUP("*Волгоградская*",[1]итого!$3:$100,COLUMN([1]итого!AH:AH),0)</f>
        <v>290355</v>
      </c>
      <c r="AI38" s="6">
        <f t="array" ref="AI38">VLOOKUP("*Волгоградская*",[1]итого!$3:$100,COLUMN([1]итого!AI:AI),0)</f>
        <v>295213</v>
      </c>
      <c r="AJ38" s="6">
        <f t="array" ref="AJ38">VLOOKUP("*Волгоградская*",[1]итого!$3:$100,COLUMN([1]итого!AJ:AJ),0)</f>
        <v>302978</v>
      </c>
      <c r="AK38" s="6">
        <f t="array" ref="AK38">VLOOKUP("*Волгоградская*",[1]итого!$3:$100,COLUMN([1]итого!AK:AK),0)</f>
        <v>302774</v>
      </c>
      <c r="AL38" s="6">
        <f t="array" ref="AL38">VLOOKUP("*Волгоградская*",[1]итого!$3:$100,COLUMN([1]итого!AL:AL),0)</f>
        <v>304596</v>
      </c>
      <c r="AM38" s="6">
        <f t="array" ref="AM38">VLOOKUP("*Волгоградская*",[1]итого!$3:$100,COLUMN([1]итого!AM:AM),0)</f>
        <v>310614</v>
      </c>
      <c r="AN38" s="6">
        <f t="array" ref="AN38">VLOOKUP("*Волгоградская*",[1]итого!$3:$100,COLUMN([1]итого!AN:AN),0)</f>
        <v>311936</v>
      </c>
      <c r="AO38" s="6">
        <f t="array" ref="AO38">VLOOKUP("*Волгоградская*",[1]итого!$3:$100,COLUMN([1]итого!AO:AO),0)</f>
        <v>308759</v>
      </c>
      <c r="AP38" s="6">
        <f t="array" ref="AP38">VLOOKUP("*Волгоградская*",[1]итого!$3:$100,COLUMN([1]итого!AP:AP),0)</f>
        <v>307704</v>
      </c>
      <c r="AQ38" s="6">
        <f t="array" ref="AQ38">VLOOKUP("*Волгоградская*",[1]итого!$3:$100,COLUMN([1]итого!AQ:AQ),0)</f>
        <v>311426</v>
      </c>
      <c r="AR38" s="6">
        <f t="array" ref="AR38">VLOOKUP("*Волгоградская*",[1]итого!$3:$100,COLUMN([1]итого!AR:AR),0)</f>
        <v>335593</v>
      </c>
      <c r="AS38" s="6">
        <f t="array" ref="AS38">VLOOKUP("*Волгоградская*",[1]итого!$3:$100,COLUMN([1]итого!AS:AS),0)</f>
        <v>328036</v>
      </c>
      <c r="AT38" s="6">
        <f t="array" ref="AT38">VLOOKUP("*Волгоградская*",[1]итого!$3:$100,COLUMN([1]итого!AT:AT),0)</f>
        <v>337686</v>
      </c>
      <c r="AU38" s="6">
        <f t="array" ref="AU38">VLOOKUP("*Волгоградская*",[1]итого!$3:$100,COLUMN([1]итого!AU:AU),0)</f>
        <v>340295</v>
      </c>
      <c r="AV38" s="6">
        <f t="array" ref="AV38">VLOOKUP("*Волгоградская*",[1]итого!$3:$100,COLUMN([1]итого!AV:AV),0)</f>
        <v>346893</v>
      </c>
      <c r="AW38" s="6">
        <f t="array" ref="AW38">VLOOKUP("*Волгоградская*",[1]итого!$3:$100,COLUMN([1]итого!AW:AW),0)</f>
        <v>350992</v>
      </c>
      <c r="AX38" s="6">
        <f t="array" ref="AX38">VLOOKUP("*Волгоградская*",[1]итого!$3:$100,COLUMN([1]итого!AX:AX),0)</f>
        <v>359234</v>
      </c>
      <c r="AY38" s="6">
        <f t="array" ref="AY38">VLOOKUP("*Волгоградская*",[1]итого!$3:$100,COLUMN([1]итого!AY:AY),0)</f>
        <v>363925</v>
      </c>
      <c r="AZ38" s="6">
        <f t="array" ref="AZ38">VLOOKUP("*Волгоградская*",[1]итого!$3:$100,COLUMN([1]итого!AZ:AZ),0)</f>
        <v>367602</v>
      </c>
      <c r="BA38" s="6">
        <f t="array" ref="BA38">VLOOKUP("*Волгоградская*",[1]итого!$3:$100,COLUMN([1]итого!BA:BA),0)</f>
        <v>374639</v>
      </c>
      <c r="BB38" s="6">
        <f t="array" ref="BB38">VLOOKUP("*Волгоградская*",[1]итого!$3:$100,COLUMN([1]итого!BB:BB),0)</f>
        <v>378659</v>
      </c>
      <c r="BC38" s="6">
        <f t="array" ref="BC38">VLOOKUP("*Волгоградская*",[1]итого!$3:$100,COLUMN([1]итого!BC:BC),0)</f>
        <v>383873</v>
      </c>
      <c r="BD38" s="6">
        <f t="array" ref="BD38">VLOOKUP("*Волгоградская*",[1]итого!$3:$100,COLUMN([1]итого!BD:BD),0)</f>
        <v>416383</v>
      </c>
      <c r="BE38" s="6">
        <f t="array" ref="BE38">VLOOKUP("*Волгоградская*",[1]итого!$3:$100,COLUMN([1]итого!BE:BE),0)</f>
        <v>405060</v>
      </c>
      <c r="BF38" s="6">
        <f t="array" ref="BF38">VLOOKUP("*Волгоградская*",[1]итого!$3:$100,COLUMN([1]итого!BF:BF),0)</f>
        <v>416079</v>
      </c>
      <c r="BG38" s="6">
        <f t="array" ref="BG38">VLOOKUP("*Волгоградская*",[1]итого!$3:$100,COLUMN([1]итого!BG:BG),0)</f>
        <v>421422</v>
      </c>
      <c r="BH38" s="6">
        <f t="array" ref="BH38">VLOOKUP("*Волгоградская*",[1]итого!$3:$100,COLUMN([1]итого!BH:BH),0)</f>
        <v>427266</v>
      </c>
      <c r="BI38" s="6">
        <f t="array" ref="BI38">VLOOKUP("*Волгоградская*",[1]итого!$3:$100,COLUMN([1]итого!BI:BI),0)</f>
        <v>438927</v>
      </c>
      <c r="BJ38" s="6">
        <f t="array" ref="BJ38">VLOOKUP("*Волгоградская*",[1]итого!$3:$100,COLUMN([1]итого!BJ:BJ),0)</f>
        <v>444313</v>
      </c>
      <c r="BK38" s="6">
        <f t="array" ref="BK38">VLOOKUP("*Волгоградская*",[1]итого!$3:$100,COLUMN([1]итого!BK:BK),0)</f>
        <v>447121</v>
      </c>
      <c r="BL38" s="6">
        <f t="array" ref="BL38">VLOOKUP("*Волгоградская*",[1]итого!$3:$100,COLUMN([1]итого!BL:BL),0)</f>
        <v>453493</v>
      </c>
      <c r="BM38" s="6">
        <f t="array" ref="BM38">VLOOKUP("*Волгоградская*",[1]итого!$3:$100,COLUMN([1]итого!BM:BM),0)</f>
        <v>458516</v>
      </c>
      <c r="BN38" s="6">
        <f t="array" ref="BN38">VLOOKUP("*Волгоградская*",[1]итого!$3:$100,COLUMN([1]итого!BN:BN),0)</f>
        <v>464789</v>
      </c>
      <c r="BO38" s="6">
        <f t="array" ref="BO38">VLOOKUP("*Волгоградская*",[1]итого!$3:$100,COLUMN([1]итого!BO:BO),0)</f>
        <v>466809</v>
      </c>
      <c r="BP38" s="6">
        <f t="array" ref="BP38">VLOOKUP("*Волгоградская*",[1]итого!$3:$100,COLUMN([1]итого!BP:BP),0)</f>
        <v>505864</v>
      </c>
      <c r="BQ38" s="6">
        <f t="array" ref="BQ38">VLOOKUP("*Волгоградская*",[1]итого!$3:$100,COLUMN([1]итого!BQ:BQ),0)</f>
        <v>490571</v>
      </c>
      <c r="BR38" s="6">
        <f t="array" ref="BR38">VLOOKUP("*Волгоградская*",[1]итого!$3:$100,COLUMN([1]итого!BR:BR),0)</f>
        <v>503467</v>
      </c>
      <c r="BS38" s="6">
        <f t="array" ref="BS38">VLOOKUP("*Волгоградская*",[1]итого!$3:$100,COLUMN([1]итого!BS:BS),0)</f>
        <v>510015</v>
      </c>
      <c r="BT38" s="6">
        <f t="array" ref="BT38">VLOOKUP("*Волгоградская*",[1]итого!$3:$100,COLUMN([1]итого!BT:BT),0)</f>
        <v>531615</v>
      </c>
      <c r="BU38" s="6">
        <f t="array" ref="BU38">VLOOKUP("*Волгоградская*",[1]итого!$3:$100,COLUMN([1]итого!BU:BU),0)</f>
        <v>528457</v>
      </c>
      <c r="BV38" s="6">
        <f t="array" ref="BV38">VLOOKUP("*Волгоградская*",[1]итого!$3:$100,COLUMN([1]итого!BV:BV),0)</f>
        <v>538486</v>
      </c>
      <c r="BW38" s="6">
        <f t="array" ref="BW38">VLOOKUP("*Волгоградская*",[1]итого!$3:$100,COLUMN([1]итого!BW:BW),0)</f>
        <v>549084</v>
      </c>
      <c r="BX38" s="6">
        <f t="array" ref="BX38">VLOOKUP("*Волгоградская*",[1]итого!$3:$100,COLUMN([1]итого!BX:BX),0)</f>
        <v>555158</v>
      </c>
      <c r="BY38" s="6">
        <f t="array" ref="BY38">VLOOKUP("*Волгоградская*",[1]итого!$3:$100,COLUMN([1]итого!BY:BY),0)</f>
        <v>558927</v>
      </c>
      <c r="BZ38" s="6">
        <f t="array" ref="BZ38">VLOOKUP("*Волгоградская*",[1]итого!$3:$100,COLUMN([1]итого!BZ:BZ),0)</f>
        <v>564131</v>
      </c>
      <c r="CA38" s="6">
        <f t="array" ref="CA38">VLOOKUP("*Волгоградская*",[1]итого!$3:$100,COLUMN([1]итого!CA:CA),0)</f>
        <v>565219</v>
      </c>
      <c r="CB38" s="6">
        <f t="array" ref="CB38">VLOOKUP("*Волгоградская*",[1]итого!$3:$100,COLUMN([1]итого!CB:CB),0)</f>
        <v>600311</v>
      </c>
    </row>
    <row r="39" spans="1:80" x14ac:dyDescent="0.25">
      <c r="A39" s="5" t="s">
        <v>37</v>
      </c>
      <c r="B39" s="6">
        <f t="array" ref="B39">VLOOKUP("*Ростовская*",[1]итого!$3:$100,COLUMN([1]итого!B:B),0)</f>
        <v>526986</v>
      </c>
      <c r="C39" s="6">
        <f t="array" ref="C39">VLOOKUP("*Ростовская*",[1]итого!$3:$100,COLUMN([1]итого!C:C),0)</f>
        <v>526588</v>
      </c>
      <c r="D39" s="6">
        <f t="array" ref="D39">VLOOKUP("*Ростовская*",[1]итого!$3:$100,COLUMN([1]итого!D:D),0)</f>
        <v>534517</v>
      </c>
      <c r="E39" s="6">
        <f t="array" ref="E39">VLOOKUP("*Ростовская*",[1]итого!$3:$100,COLUMN([1]итого!E:E),0)</f>
        <v>534163</v>
      </c>
      <c r="F39" s="6">
        <f t="array" ref="F39">VLOOKUP("*Ростовская*",[1]итого!$3:$100,COLUMN([1]итого!F:F),0)</f>
        <v>533162</v>
      </c>
      <c r="G39" s="6">
        <f t="array" ref="G39">VLOOKUP("*Ростовская*",[1]итого!$3:$100,COLUMN([1]итого!G:G),0)</f>
        <v>536450</v>
      </c>
      <c r="H39" s="6">
        <f t="array" ref="H39">VLOOKUP("*Ростовская*",[1]итого!$3:$100,COLUMN([1]итого!H:H),0)</f>
        <v>562926</v>
      </c>
      <c r="I39" s="6">
        <f t="array" ref="I39">VLOOKUP("*Ростовская*",[1]итого!$3:$100,COLUMN([1]итого!I:I),0)</f>
        <v>566660</v>
      </c>
      <c r="J39" s="6">
        <f t="array" ref="J39">VLOOKUP("*Ростовская*",[1]итого!$3:$100,COLUMN([1]итого!J:J),0)</f>
        <v>572170</v>
      </c>
      <c r="K39" s="6">
        <f t="array" ref="K39">VLOOKUP("*Ростовская*",[1]итого!$3:$100,COLUMN([1]итого!K:K),0)</f>
        <v>563112</v>
      </c>
      <c r="L39" s="6">
        <f t="array" ref="L39">VLOOKUP("*Ростовская*",[1]итого!$3:$100,COLUMN([1]итого!L:L),0)</f>
        <v>557657</v>
      </c>
      <c r="M39" s="6">
        <f t="array" ref="M39">VLOOKUP("*Ростовская*",[1]итого!$3:$100,COLUMN([1]итого!M:M),0)</f>
        <v>553831</v>
      </c>
      <c r="N39" s="6">
        <f t="array" ref="N39">VLOOKUP("*Ростовская*",[1]итого!$3:$100,COLUMN([1]итого!N:N),0)</f>
        <v>561625</v>
      </c>
      <c r="O39" s="6">
        <f t="array" ref="O39">VLOOKUP("*Ростовская*",[1]итого!$3:$100,COLUMN([1]итого!O:O),0)</f>
        <v>566337</v>
      </c>
      <c r="P39" s="6">
        <f t="array" ref="P39">VLOOKUP("*Ростовская*",[1]итого!$3:$100,COLUMN([1]итого!P:P),0)</f>
        <v>566689</v>
      </c>
      <c r="Q39" s="6">
        <f t="array" ref="Q39">VLOOKUP("*Ростовская*",[1]итого!$3:$100,COLUMN([1]итого!Q:Q),0)</f>
        <v>574412</v>
      </c>
      <c r="R39" s="6">
        <f t="array" ref="R39">VLOOKUP("*Ростовская*",[1]итого!$3:$100,COLUMN([1]итого!R:R),0)</f>
        <v>566651</v>
      </c>
      <c r="S39" s="6">
        <f t="array" ref="S39">VLOOKUP("*Ростовская*",[1]итого!$3:$100,COLUMN([1]итого!S:S),0)</f>
        <v>563435</v>
      </c>
      <c r="T39" s="6">
        <f t="array" ref="T39">VLOOKUP("*Ростовская*",[1]итого!$3:$100,COLUMN([1]итого!T:T),0)</f>
        <v>584199</v>
      </c>
      <c r="U39" s="6">
        <f t="array" ref="U39">VLOOKUP("*Ростовская*",[1]итого!$3:$100,COLUMN([1]итого!U:U),0)</f>
        <v>566828</v>
      </c>
      <c r="V39" s="6">
        <f t="array" ref="V39">VLOOKUP("*Ростовская*",[1]итого!$3:$100,COLUMN([1]итого!V:V),0)</f>
        <v>567405</v>
      </c>
      <c r="W39" s="6">
        <f t="array" ref="W39">VLOOKUP("*Ростовская*",[1]итого!$3:$100,COLUMN([1]итого!W:W),0)</f>
        <v>564120</v>
      </c>
      <c r="X39" s="6">
        <f t="array" ref="X39">VLOOKUP("*Ростовская*",[1]итого!$3:$100,COLUMN([1]итого!X:X),0)</f>
        <v>582344</v>
      </c>
      <c r="Y39" s="6">
        <f t="array" ref="Y39">VLOOKUP("*Ростовская*",[1]итого!$3:$100,COLUMN([1]итого!Y:Y),0)</f>
        <v>568947</v>
      </c>
      <c r="Z39" s="6">
        <f t="array" ref="Z39">VLOOKUP("*Ростовская*",[1]итого!$3:$100,COLUMN([1]итого!Z:Z),0)</f>
        <v>567727</v>
      </c>
      <c r="AA39" s="6">
        <f t="array" ref="AA39">VLOOKUP("*Ростовская*",[1]итого!$3:$100,COLUMN([1]итого!AA:AA),0)</f>
        <v>571031</v>
      </c>
      <c r="AB39" s="6">
        <f t="array" ref="AB39">VLOOKUP("*Ростовская*",[1]итого!$3:$100,COLUMN([1]итого!AB:AB),0)</f>
        <v>579313</v>
      </c>
      <c r="AC39" s="6">
        <f t="array" ref="AC39">VLOOKUP("*Ростовская*",[1]итого!$3:$100,COLUMN([1]итого!AC:AC),0)</f>
        <v>584090</v>
      </c>
      <c r="AD39" s="6">
        <f t="array" ref="AD39">VLOOKUP("*Ростовская*",[1]итого!$3:$100,COLUMN([1]итого!AD:AD),0)</f>
        <v>584721</v>
      </c>
      <c r="AE39" s="6">
        <f t="array" ref="AE39">VLOOKUP("*Ростовская*",[1]итого!$3:$100,COLUMN([1]итого!AE:AE),0)</f>
        <v>587000</v>
      </c>
      <c r="AF39" s="6">
        <f t="array" ref="AF39">VLOOKUP("*Ростовская*",[1]итого!$3:$100,COLUMN([1]итого!AF:AF),0)</f>
        <v>617968</v>
      </c>
      <c r="AG39" s="6">
        <f t="array" ref="AG39">VLOOKUP("*Ростовская*",[1]итого!$3:$100,COLUMN([1]итого!AG:AG),0)</f>
        <v>604046</v>
      </c>
      <c r="AH39" s="6">
        <f t="array" ref="AH39">VLOOKUP("*Ростовская*",[1]итого!$3:$100,COLUMN([1]итого!AH:AH),0)</f>
        <v>591448</v>
      </c>
      <c r="AI39" s="6">
        <f t="array" ref="AI39">VLOOKUP("*Ростовская*",[1]итого!$3:$100,COLUMN([1]итого!AI:AI),0)</f>
        <v>601615</v>
      </c>
      <c r="AJ39" s="6">
        <f t="array" ref="AJ39">VLOOKUP("*Ростовская*",[1]итого!$3:$100,COLUMN([1]итого!AJ:AJ),0)</f>
        <v>623749</v>
      </c>
      <c r="AK39" s="6">
        <f t="array" ref="AK39">VLOOKUP("*Ростовская*",[1]итого!$3:$100,COLUMN([1]итого!AK:AK),0)</f>
        <v>623819</v>
      </c>
      <c r="AL39" s="6">
        <f t="array" ref="AL39">VLOOKUP("*Ростовская*",[1]итого!$3:$100,COLUMN([1]итого!AL:AL),0)</f>
        <v>627098</v>
      </c>
      <c r="AM39" s="6">
        <f t="array" ref="AM39">VLOOKUP("*Ростовская*",[1]итого!$3:$100,COLUMN([1]итого!AM:AM),0)</f>
        <v>635815</v>
      </c>
      <c r="AN39" s="6">
        <f t="array" ref="AN39">VLOOKUP("*Ростовская*",[1]итого!$3:$100,COLUMN([1]итого!AN:AN),0)</f>
        <v>660412</v>
      </c>
      <c r="AO39" s="6">
        <f t="array" ref="AO39">VLOOKUP("*Ростовская*",[1]итого!$3:$100,COLUMN([1]итого!AO:AO),0)</f>
        <v>647837</v>
      </c>
      <c r="AP39" s="6">
        <f t="array" ref="AP39">VLOOKUP("*Ростовская*",[1]итого!$3:$100,COLUMN([1]итого!AP:AP),0)</f>
        <v>646158</v>
      </c>
      <c r="AQ39" s="6">
        <f t="array" ref="AQ39">VLOOKUP("*Ростовская*",[1]итого!$3:$100,COLUMN([1]итого!AQ:AQ),0)</f>
        <v>649062</v>
      </c>
      <c r="AR39" s="6">
        <f t="array" ref="AR39">VLOOKUP("*Ростовская*",[1]итого!$3:$100,COLUMN([1]итого!AR:AR),0)</f>
        <v>704129</v>
      </c>
      <c r="AS39" s="6">
        <f t="array" ref="AS39">VLOOKUP("*Ростовская*",[1]итого!$3:$100,COLUMN([1]итого!AS:AS),0)</f>
        <v>679823</v>
      </c>
      <c r="AT39" s="6">
        <f t="array" ref="AT39">VLOOKUP("*Ростовская*",[1]итого!$3:$100,COLUMN([1]итого!AT:AT),0)</f>
        <v>701566</v>
      </c>
      <c r="AU39" s="6">
        <f t="array" ref="AU39">VLOOKUP("*Ростовская*",[1]итого!$3:$100,COLUMN([1]итого!AU:AU),0)</f>
        <v>711888</v>
      </c>
      <c r="AV39" s="6">
        <f t="array" ref="AV39">VLOOKUP("*Ростовская*",[1]итого!$3:$100,COLUMN([1]итого!AV:AV),0)</f>
        <v>732650</v>
      </c>
      <c r="AW39" s="6">
        <f t="array" ref="AW39">VLOOKUP("*Ростовская*",[1]итого!$3:$100,COLUMN([1]итого!AW:AW),0)</f>
        <v>738873</v>
      </c>
      <c r="AX39" s="6">
        <f t="array" ref="AX39">VLOOKUP("*Ростовская*",[1]итого!$3:$100,COLUMN([1]итого!AX:AX),0)</f>
        <v>759069</v>
      </c>
      <c r="AY39" s="6">
        <f t="array" ref="AY39">VLOOKUP("*Ростовская*",[1]итого!$3:$100,COLUMN([1]итого!AY:AY),0)</f>
        <v>818217</v>
      </c>
      <c r="AZ39" s="6">
        <f t="array" ref="AZ39">VLOOKUP("*Ростовская*",[1]итого!$3:$100,COLUMN([1]итого!AZ:AZ),0)</f>
        <v>792139</v>
      </c>
      <c r="BA39" s="6">
        <f t="array" ref="BA39">VLOOKUP("*Ростовская*",[1]итого!$3:$100,COLUMN([1]итого!BA:BA),0)</f>
        <v>814758</v>
      </c>
      <c r="BB39" s="6">
        <f t="array" ref="BB39">VLOOKUP("*Ростовская*",[1]итого!$3:$100,COLUMN([1]итого!BB:BB),0)</f>
        <v>824755</v>
      </c>
      <c r="BC39" s="6">
        <f t="array" ref="BC39">VLOOKUP("*Ростовская*",[1]итого!$3:$100,COLUMN([1]итого!BC:BC),0)</f>
        <v>853116</v>
      </c>
      <c r="BD39" s="6">
        <f t="array" ref="BD39">VLOOKUP("*Ростовская*",[1]итого!$3:$100,COLUMN([1]итого!BD:BD),0)</f>
        <v>925009</v>
      </c>
      <c r="BE39" s="6">
        <f t="array" ref="BE39">VLOOKUP("*Ростовская*",[1]итого!$3:$100,COLUMN([1]итого!BE:BE),0)</f>
        <v>910677</v>
      </c>
      <c r="BF39" s="6">
        <f t="array" ref="BF39">VLOOKUP("*Ростовская*",[1]итого!$3:$100,COLUMN([1]итого!BF:BF),0)</f>
        <v>938986</v>
      </c>
      <c r="BG39" s="6">
        <f t="array" ref="BG39">VLOOKUP("*Ростовская*",[1]итого!$3:$100,COLUMN([1]итого!BG:BG),0)</f>
        <v>954201</v>
      </c>
      <c r="BH39" s="6">
        <f t="array" ref="BH39">VLOOKUP("*Ростовская*",[1]итого!$3:$100,COLUMN([1]итого!BH:BH),0)</f>
        <v>974024</v>
      </c>
      <c r="BI39" s="6">
        <f t="array" ref="BI39">VLOOKUP("*Ростовская*",[1]итого!$3:$100,COLUMN([1]итого!BI:BI),0)</f>
        <v>1008298</v>
      </c>
      <c r="BJ39" s="6">
        <f t="array" ref="BJ39">VLOOKUP("*Ростовская*",[1]итого!$3:$100,COLUMN([1]итого!BJ:BJ),0)</f>
        <v>1028268</v>
      </c>
      <c r="BK39" s="6">
        <f t="array" ref="BK39">VLOOKUP("*Ростовская*",[1]итого!$3:$100,COLUMN([1]итого!BK:BK),0)</f>
        <v>1033338</v>
      </c>
      <c r="BL39" s="6">
        <f t="array" ref="BL39">VLOOKUP("*Ростовская*",[1]итого!$3:$100,COLUMN([1]итого!BL:BL),0)</f>
        <v>1054616</v>
      </c>
      <c r="BM39" s="6">
        <f t="array" ref="BM39">VLOOKUP("*Ростовская*",[1]итого!$3:$100,COLUMN([1]итого!BM:BM),0)</f>
        <v>1059032</v>
      </c>
      <c r="BN39" s="6">
        <f t="array" ref="BN39">VLOOKUP("*Ростовская*",[1]итого!$3:$100,COLUMN([1]итого!BN:BN),0)</f>
        <v>1068459</v>
      </c>
      <c r="BO39" s="6">
        <f t="array" ref="BO39">VLOOKUP("*Ростовская*",[1]итого!$3:$100,COLUMN([1]итого!BO:BO),0)</f>
        <v>1062720</v>
      </c>
      <c r="BP39" s="6">
        <f t="array" ref="BP39">VLOOKUP("*Ростовская*",[1]итого!$3:$100,COLUMN([1]итого!BP:BP),0)</f>
        <v>1139482</v>
      </c>
      <c r="BQ39" s="6">
        <f t="array" ref="BQ39">VLOOKUP("*Ростовская*",[1]итого!$3:$100,COLUMN([1]итого!BQ:BQ),0)</f>
        <v>1057712</v>
      </c>
      <c r="BR39" s="6">
        <f t="array" ref="BR39">VLOOKUP("*Ростовская*",[1]итого!$3:$100,COLUMN([1]итого!BR:BR),0)</f>
        <v>1090484</v>
      </c>
      <c r="BS39" s="6">
        <f t="array" ref="BS39">VLOOKUP("*Ростовская*",[1]итого!$3:$100,COLUMN([1]итого!BS:BS),0)</f>
        <v>1108353</v>
      </c>
      <c r="BT39" s="6">
        <f t="array" ref="BT39">VLOOKUP("*Ростовская*",[1]итого!$3:$100,COLUMN([1]итого!BT:BT),0)</f>
        <v>1140893</v>
      </c>
      <c r="BU39" s="6">
        <f t="array" ref="BU39">VLOOKUP("*Ростовская*",[1]итого!$3:$100,COLUMN([1]итого!BU:BU),0)</f>
        <v>1153011</v>
      </c>
      <c r="BV39" s="6">
        <f t="array" ref="BV39">VLOOKUP("*Ростовская*",[1]итого!$3:$100,COLUMN([1]итого!BV:BV),0)</f>
        <v>1168737</v>
      </c>
      <c r="BW39" s="6">
        <f t="array" ref="BW39">VLOOKUP("*Ростовская*",[1]итого!$3:$100,COLUMN([1]итого!BW:BW),0)</f>
        <v>1185855</v>
      </c>
      <c r="BX39" s="6">
        <f t="array" ref="BX39">VLOOKUP("*Ростовская*",[1]итого!$3:$100,COLUMN([1]итого!BX:BX),0)</f>
        <v>1192307</v>
      </c>
      <c r="BY39" s="6">
        <f t="array" ref="BY39">VLOOKUP("*Ростовская*",[1]итого!$3:$100,COLUMN([1]итого!BY:BY),0)</f>
        <v>1205065</v>
      </c>
      <c r="BZ39" s="6">
        <f t="array" ref="BZ39">VLOOKUP("*Ростовская*",[1]итого!$3:$100,COLUMN([1]итого!BZ:BZ),0)</f>
        <v>1220388</v>
      </c>
      <c r="CA39" s="6">
        <f t="array" ref="CA39">VLOOKUP("*Ростовская*",[1]итого!$3:$100,COLUMN([1]итого!CA:CA),0)</f>
        <v>1216274</v>
      </c>
      <c r="CB39" s="6">
        <f t="array" ref="CB39">VLOOKUP("*Ростовская*",[1]итого!$3:$100,COLUMN([1]итого!CB:CB),0)</f>
        <v>1291199</v>
      </c>
    </row>
    <row r="40" spans="1:80" x14ac:dyDescent="0.25">
      <c r="A40" s="5" t="s">
        <v>38</v>
      </c>
      <c r="B40" s="6">
        <f t="array" ref="B40">VLOOKUP("*Севастополь*",[1]итого!$3:$100,COLUMN([1]итого!B:B),0)</f>
        <v>29567</v>
      </c>
      <c r="C40" s="6">
        <f t="array" ref="C40">VLOOKUP("*Севастополь*",[1]итого!$3:$100,COLUMN([1]итого!C:C),0)</f>
        <v>30011</v>
      </c>
      <c r="D40" s="6">
        <f t="array" ref="D40">VLOOKUP("*Севастополь*",[1]итого!$3:$100,COLUMN([1]итого!D:D),0)</f>
        <v>30142</v>
      </c>
      <c r="E40" s="6">
        <f t="array" ref="E40">VLOOKUP("*Севастополь*",[1]итого!$3:$100,COLUMN([1]итого!E:E),0)</f>
        <v>30385</v>
      </c>
      <c r="F40" s="6">
        <f t="array" ref="F40">VLOOKUP("*Севастополь*",[1]итого!$3:$100,COLUMN([1]итого!F:F),0)</f>
        <v>30725</v>
      </c>
      <c r="G40" s="6">
        <f t="array" ref="G40">VLOOKUP("*Севастополь*",[1]итого!$3:$100,COLUMN([1]итого!G:G),0)</f>
        <v>30997</v>
      </c>
      <c r="H40" s="6">
        <f t="array" ref="H40">VLOOKUP("*Севастополь*",[1]итого!$3:$100,COLUMN([1]итого!H:H),0)</f>
        <v>32661</v>
      </c>
      <c r="I40" s="6">
        <f t="array" ref="I40">VLOOKUP("*Севастополь*",[1]итого!$3:$100,COLUMN([1]итого!I:I),0)</f>
        <v>30296</v>
      </c>
      <c r="J40" s="6">
        <f t="array" ref="J40">VLOOKUP("*Севастополь*",[1]итого!$3:$100,COLUMN([1]итого!J:J),0)</f>
        <v>37002</v>
      </c>
      <c r="K40" s="6">
        <f t="array" ref="K40">VLOOKUP("*Севастополь*",[1]итого!$3:$100,COLUMN([1]итого!K:K),0)</f>
        <v>31931</v>
      </c>
      <c r="L40" s="6">
        <f t="array" ref="L40">VLOOKUP("*Севастополь*",[1]итого!$3:$100,COLUMN([1]итого!L:L),0)</f>
        <v>31610</v>
      </c>
      <c r="M40" s="6">
        <f t="array" ref="M40">VLOOKUP("*Севастополь*",[1]итого!$3:$100,COLUMN([1]итого!M:M),0)</f>
        <v>31477</v>
      </c>
      <c r="N40" s="6">
        <f t="array" ref="N40">VLOOKUP("*Севастополь*",[1]итого!$3:$100,COLUMN([1]итого!N:N),0)</f>
        <v>31870</v>
      </c>
      <c r="O40" s="6">
        <f t="array" ref="O40">VLOOKUP("*Севастополь*",[1]итого!$3:$100,COLUMN([1]итого!O:O),0)</f>
        <v>32391</v>
      </c>
      <c r="P40" s="6">
        <f t="array" ref="P40">VLOOKUP("*Севастополь*",[1]итого!$3:$100,COLUMN([1]итого!P:P),0)</f>
        <v>32569</v>
      </c>
      <c r="Q40" s="6">
        <f t="array" ref="Q40">VLOOKUP("*Севастополь*",[1]итого!$3:$100,COLUMN([1]итого!Q:Q),0)</f>
        <v>32856</v>
      </c>
      <c r="R40" s="6">
        <f t="array" ref="R40">VLOOKUP("*Севастополь*",[1]итого!$3:$100,COLUMN([1]итого!R:R),0)</f>
        <v>33130</v>
      </c>
      <c r="S40" s="6">
        <f t="array" ref="S40">VLOOKUP("*Севастополь*",[1]итого!$3:$100,COLUMN([1]итого!S:S),0)</f>
        <v>33019</v>
      </c>
      <c r="T40" s="6">
        <f t="array" ref="T40">VLOOKUP("*Севастополь*",[1]итого!$3:$100,COLUMN([1]итого!T:T),0)</f>
        <v>34511</v>
      </c>
      <c r="U40" s="6">
        <f t="array" ref="U40">VLOOKUP("*Севастополь*",[1]итого!$3:$100,COLUMN([1]итого!U:U),0)</f>
        <v>33418</v>
      </c>
      <c r="V40" s="6">
        <f t="array" ref="V40">VLOOKUP("*Севастополь*",[1]итого!$3:$100,COLUMN([1]итого!V:V),0)</f>
        <v>33599</v>
      </c>
      <c r="W40" s="6">
        <f t="array" ref="W40">VLOOKUP("*Севастополь*",[1]итого!$3:$100,COLUMN([1]итого!W:W),0)</f>
        <v>33816</v>
      </c>
      <c r="X40" s="6">
        <f t="array" ref="X40">VLOOKUP("*Севастополь*",[1]итого!$3:$100,COLUMN([1]итого!X:X),0)</f>
        <v>34427</v>
      </c>
      <c r="Y40" s="6">
        <f t="array" ref="Y40">VLOOKUP("*Севастополь*",[1]итого!$3:$100,COLUMN([1]итого!Y:Y),0)</f>
        <v>33621</v>
      </c>
      <c r="Z40" s="6">
        <f t="array" ref="Z40">VLOOKUP("*Севастополь*",[1]итого!$3:$100,COLUMN([1]итого!Z:Z),0)</f>
        <v>34036</v>
      </c>
      <c r="AA40" s="6">
        <f t="array" ref="AA40">VLOOKUP("*Севастополь*",[1]итого!$3:$100,COLUMN([1]итого!AA:AA),0)</f>
        <v>34534</v>
      </c>
      <c r="AB40" s="6">
        <f t="array" ref="AB40">VLOOKUP("*Севастополь*",[1]итого!$3:$100,COLUMN([1]итого!AB:AB),0)</f>
        <v>34798</v>
      </c>
      <c r="AC40" s="6">
        <f t="array" ref="AC40">VLOOKUP("*Севастополь*",[1]итого!$3:$100,COLUMN([1]итого!AC:AC),0)</f>
        <v>35084</v>
      </c>
      <c r="AD40" s="6">
        <f t="array" ref="AD40">VLOOKUP("*Севастополь*",[1]итого!$3:$100,COLUMN([1]итого!AD:AD),0)</f>
        <v>35272</v>
      </c>
      <c r="AE40" s="6">
        <f t="array" ref="AE40">VLOOKUP("*Севастополь*",[1]итого!$3:$100,COLUMN([1]итого!AE:AE),0)</f>
        <v>35426</v>
      </c>
      <c r="AF40" s="6">
        <f t="array" ref="AF40">VLOOKUP("*Севастополь*",[1]итого!$3:$100,COLUMN([1]итого!AF:AF),0)</f>
        <v>38086</v>
      </c>
      <c r="AG40" s="6">
        <f t="array" ref="AG40">VLOOKUP("*Севастополь*",[1]итого!$3:$100,COLUMN([1]итого!AG:AG),0)</f>
        <v>36618</v>
      </c>
      <c r="AH40" s="6">
        <f t="array" ref="AH40">VLOOKUP("*Севастополь*",[1]итого!$3:$100,COLUMN([1]итого!AH:AH),0)</f>
        <v>35439</v>
      </c>
      <c r="AI40" s="6">
        <f t="array" ref="AI40">VLOOKUP("*Севастополь*",[1]итого!$3:$100,COLUMN([1]итого!AI:AI),0)</f>
        <v>36389</v>
      </c>
      <c r="AJ40" s="6">
        <f t="array" ref="AJ40">VLOOKUP("*Севастополь*",[1]итого!$3:$100,COLUMN([1]итого!AJ:AJ),0)</f>
        <v>38544</v>
      </c>
      <c r="AK40" s="6">
        <f t="array" ref="AK40">VLOOKUP("*Севастополь*",[1]итого!$3:$100,COLUMN([1]итого!AK:AK),0)</f>
        <v>38757</v>
      </c>
      <c r="AL40" s="6">
        <f t="array" ref="AL40">VLOOKUP("*Севастополь*",[1]итого!$3:$100,COLUMN([1]итого!AL:AL),0)</f>
        <v>39107</v>
      </c>
      <c r="AM40" s="6">
        <f t="array" ref="AM40">VLOOKUP("*Севастополь*",[1]итого!$3:$100,COLUMN([1]итого!AM:AM),0)</f>
        <v>39812</v>
      </c>
      <c r="AN40" s="6">
        <f t="array" ref="AN40">VLOOKUP("*Севастополь*",[1]итого!$3:$100,COLUMN([1]итого!AN:AN),0)</f>
        <v>39917</v>
      </c>
      <c r="AO40" s="6">
        <f t="array" ref="AO40">VLOOKUP("*Севастополь*",[1]итого!$3:$100,COLUMN([1]итого!AO:AO),0)</f>
        <v>39443</v>
      </c>
      <c r="AP40" s="6">
        <f t="array" ref="AP40">VLOOKUP("*Севастополь*",[1]итого!$3:$100,COLUMN([1]итого!AP:AP),0)</f>
        <v>38970</v>
      </c>
      <c r="AQ40" s="6">
        <f t="array" ref="AQ40">VLOOKUP("*Севастополь*",[1]итого!$3:$100,COLUMN([1]итого!AQ:AQ),0)</f>
        <v>39382</v>
      </c>
      <c r="AR40" s="6">
        <f t="array" ref="AR40">VLOOKUP("*Севастополь*",[1]итого!$3:$100,COLUMN([1]итого!AR:AR),0)</f>
        <v>42896</v>
      </c>
      <c r="AS40" s="6">
        <f t="array" ref="AS40">VLOOKUP("*Севастополь*",[1]итого!$3:$100,COLUMN([1]итого!AS:AS),0)</f>
        <v>40651</v>
      </c>
      <c r="AT40" s="6">
        <f t="array" ref="AT40">VLOOKUP("*Севастополь*",[1]итого!$3:$100,COLUMN([1]итого!AT:AT),0)</f>
        <v>41622</v>
      </c>
      <c r="AU40" s="6">
        <f t="array" ref="AU40">VLOOKUP("*Севастополь*",[1]итого!$3:$100,COLUMN([1]итого!AU:AU),0)</f>
        <v>42348</v>
      </c>
      <c r="AV40" s="6">
        <f t="array" ref="AV40">VLOOKUP("*Севастополь*",[1]итого!$3:$100,COLUMN([1]итого!AV:AV),0)</f>
        <v>43551</v>
      </c>
      <c r="AW40" s="6">
        <f t="array" ref="AW40">VLOOKUP("*Севастополь*",[1]итого!$3:$100,COLUMN([1]итого!AW:AW),0)</f>
        <v>43821</v>
      </c>
      <c r="AX40" s="6">
        <f t="array" ref="AX40">VLOOKUP("*Севастополь*",[1]итого!$3:$100,COLUMN([1]итого!AX:AX),0)</f>
        <v>45519</v>
      </c>
      <c r="AY40" s="6">
        <f t="array" ref="AY40">VLOOKUP("*Севастополь*",[1]итого!$3:$100,COLUMN([1]итого!AY:AY),0)</f>
        <v>46534</v>
      </c>
      <c r="AZ40" s="6">
        <f t="array" ref="AZ40">VLOOKUP("*Севастополь*",[1]итого!$3:$100,COLUMN([1]итого!AZ:AZ),0)</f>
        <v>49023</v>
      </c>
      <c r="BA40" s="6">
        <f t="array" ref="BA40">VLOOKUP("*Севастополь*",[1]итого!$3:$100,COLUMN([1]итого!BA:BA),0)</f>
        <v>51331</v>
      </c>
      <c r="BB40" s="6">
        <f t="array" ref="BB40">VLOOKUP("*Севастополь*",[1]итого!$3:$100,COLUMN([1]итого!BB:BB),0)</f>
        <v>52960</v>
      </c>
      <c r="BC40" s="6">
        <f t="array" ref="BC40">VLOOKUP("*Севастополь*",[1]итого!$3:$100,COLUMN([1]итого!BC:BC),0)</f>
        <v>54897</v>
      </c>
      <c r="BD40" s="6">
        <f t="array" ref="BD40">VLOOKUP("*Севастополь*",[1]итого!$3:$100,COLUMN([1]итого!BD:BD),0)</f>
        <v>62036</v>
      </c>
      <c r="BE40" s="6">
        <f t="array" ref="BE40">VLOOKUP("*Севастополь*",[1]итого!$3:$100,COLUMN([1]итого!BE:BE),0)</f>
        <v>60907</v>
      </c>
      <c r="BF40" s="6">
        <f t="array" ref="BF40">VLOOKUP("*Севастополь*",[1]итого!$3:$100,COLUMN([1]итого!BF:BF),0)</f>
        <v>63060</v>
      </c>
      <c r="BG40" s="6">
        <f t="array" ref="BG40">VLOOKUP("*Севастополь*",[1]итого!$3:$100,COLUMN([1]итого!BG:BG),0)</f>
        <v>64446</v>
      </c>
      <c r="BH40" s="6">
        <f t="array" ref="BH40">VLOOKUP("*Севастополь*",[1]итого!$3:$100,COLUMN([1]итого!BH:BH),0)</f>
        <v>67115</v>
      </c>
      <c r="BI40" s="6">
        <f t="array" ref="BI40">VLOOKUP("*Севастополь*",[1]итого!$3:$100,COLUMN([1]итого!BI:BI),0)</f>
        <v>68996</v>
      </c>
      <c r="BJ40" s="6">
        <f t="array" ref="BJ40">VLOOKUP("*Севастополь*",[1]итого!$3:$100,COLUMN([1]итого!BJ:BJ),0)</f>
        <v>71127</v>
      </c>
      <c r="BK40" s="6">
        <f t="array" ref="BK40">VLOOKUP("*Севастополь*",[1]итого!$3:$100,COLUMN([1]итого!BK:BK),0)</f>
        <v>72619</v>
      </c>
      <c r="BL40" s="6">
        <f t="array" ref="BL40">VLOOKUP("*Севастополь*",[1]итого!$3:$100,COLUMN([1]итого!BL:BL),0)</f>
        <v>74816</v>
      </c>
      <c r="BM40" s="6">
        <f t="array" ref="BM40">VLOOKUP("*Севастополь*",[1]итого!$3:$100,COLUMN([1]итого!BM:BM),0)</f>
        <v>76759</v>
      </c>
      <c r="BN40" s="6">
        <f t="array" ref="BN40">VLOOKUP("*Севастополь*",[1]итого!$3:$100,COLUMN([1]итого!BN:BN),0)</f>
        <v>76776</v>
      </c>
      <c r="BO40" s="6">
        <f t="array" ref="BO40">VLOOKUP("*Севастополь*",[1]итого!$3:$100,COLUMN([1]итого!BO:BO),0)</f>
        <v>76113</v>
      </c>
      <c r="BP40" s="6">
        <f t="array" ref="BP40">VLOOKUP("*Севастополь*",[1]итого!$3:$100,COLUMN([1]итого!BP:BP),0)</f>
        <v>79880</v>
      </c>
      <c r="BQ40" s="6">
        <f t="array" ref="BQ40">VLOOKUP("*Севастополь*",[1]итого!$3:$100,COLUMN([1]итого!BQ:BQ),0)</f>
        <v>76477</v>
      </c>
      <c r="BR40" s="6">
        <f t="array" ref="BR40">VLOOKUP("*Севастополь*",[1]итого!$3:$100,COLUMN([1]итого!BR:BR),0)</f>
        <v>75765</v>
      </c>
      <c r="BS40" s="6">
        <f t="array" ref="BS40">VLOOKUP("*Севастополь*",[1]итого!$3:$100,COLUMN([1]итого!BS:BS),0)</f>
        <v>73776</v>
      </c>
      <c r="BT40" s="6">
        <f t="array" ref="BT40">VLOOKUP("*Севастополь*",[1]итого!$3:$100,COLUMN([1]итого!BT:BT),0)</f>
        <v>74906</v>
      </c>
      <c r="BU40" s="6">
        <f t="array" ref="BU40">VLOOKUP("*Севастополь*",[1]итого!$3:$100,COLUMN([1]итого!BU:BU),0)</f>
        <v>73509</v>
      </c>
      <c r="BV40" s="6">
        <f t="array" ref="BV40">VLOOKUP("*Севастополь*",[1]итого!$3:$100,COLUMN([1]итого!BV:BV),0)</f>
        <v>78317</v>
      </c>
      <c r="BW40" s="6">
        <f t="array" ref="BW40">VLOOKUP("*Севастополь*",[1]итого!$3:$100,COLUMN([1]итого!BW:BW),0)</f>
        <v>83578</v>
      </c>
      <c r="BX40" s="6">
        <f t="array" ref="BX40">VLOOKUP("*Севастополь*",[1]итого!$3:$100,COLUMN([1]итого!BX:BX),0)</f>
        <v>89165</v>
      </c>
      <c r="BY40" s="6">
        <f t="array" ref="BY40">VLOOKUP("*Севастополь*",[1]итого!$3:$100,COLUMN([1]итого!BY:BY),0)</f>
        <v>93909</v>
      </c>
      <c r="BZ40" s="6">
        <f t="array" ref="BZ40">VLOOKUP("*Севастополь*",[1]итого!$3:$100,COLUMN([1]итого!BZ:BZ),0)</f>
        <v>100482</v>
      </c>
      <c r="CA40" s="6">
        <f t="array" ref="CA40">VLOOKUP("*Севастополь*",[1]итого!$3:$100,COLUMN([1]итого!CA:CA),0)</f>
        <v>104881</v>
      </c>
      <c r="CB40" s="6">
        <f t="array" ref="CB40">VLOOKUP("*Севастополь*",[1]итого!$3:$100,COLUMN([1]итого!CB:CB),0)</f>
        <v>112589</v>
      </c>
    </row>
    <row r="41" spans="1:80" x14ac:dyDescent="0.25">
      <c r="A41" s="5" t="s">
        <v>39</v>
      </c>
      <c r="B41" s="6">
        <f t="array" ref="B41">VLOOKUP("*Дагестан*",[1]итого!$3:$100,COLUMN([1]итого!B:B),0)</f>
        <v>67990</v>
      </c>
      <c r="C41" s="6">
        <f t="array" ref="C41">VLOOKUP("*Дагестан*",[1]итого!$3:$100,COLUMN([1]итого!C:C),0)</f>
        <v>66721</v>
      </c>
      <c r="D41" s="6">
        <f t="array" ref="D41">VLOOKUP("*Дагестан*",[1]итого!$3:$100,COLUMN([1]итого!D:D),0)</f>
        <v>67157</v>
      </c>
      <c r="E41" s="6">
        <f t="array" ref="E41">VLOOKUP("*Дагестан*",[1]итого!$3:$100,COLUMN([1]итого!E:E),0)</f>
        <v>68192</v>
      </c>
      <c r="F41" s="6">
        <f t="array" ref="F41">VLOOKUP("*Дагестан*",[1]итого!$3:$100,COLUMN([1]итого!F:F),0)</f>
        <v>68504</v>
      </c>
      <c r="G41" s="6">
        <f t="array" ref="G41">VLOOKUP("*Дагестан*",[1]итого!$3:$100,COLUMN([1]итого!G:G),0)</f>
        <v>68972</v>
      </c>
      <c r="H41" s="6">
        <f t="array" ref="H41">VLOOKUP("*Дагестан*",[1]итого!$3:$100,COLUMN([1]итого!H:H),0)</f>
        <v>74360</v>
      </c>
      <c r="I41" s="6">
        <f t="array" ref="I41">VLOOKUP("*Дагестан*",[1]итого!$3:$100,COLUMN([1]итого!I:I),0)</f>
        <v>71911</v>
      </c>
      <c r="J41" s="6">
        <f t="array" ref="J41">VLOOKUP("*Дагестан*",[1]итого!$3:$100,COLUMN([1]итого!J:J),0)</f>
        <v>72998</v>
      </c>
      <c r="K41" s="6">
        <f t="array" ref="K41">VLOOKUP("*Дагестан*",[1]итого!$3:$100,COLUMN([1]итого!K:K),0)</f>
        <v>71437</v>
      </c>
      <c r="L41" s="6">
        <f t="array" ref="L41">VLOOKUP("*Дагестан*",[1]итого!$3:$100,COLUMN([1]итого!L:L),0)</f>
        <v>72144</v>
      </c>
      <c r="M41" s="6">
        <f t="array" ref="M41">VLOOKUP("*Дагестан*",[1]итого!$3:$100,COLUMN([1]итого!M:M),0)</f>
        <v>74702</v>
      </c>
      <c r="N41" s="6">
        <f t="array" ref="N41">VLOOKUP("*Дагестан*",[1]итого!$3:$100,COLUMN([1]итого!N:N),0)</f>
        <v>79400</v>
      </c>
      <c r="O41" s="6">
        <f t="array" ref="O41">VLOOKUP("*Дагестан*",[1]итого!$3:$100,COLUMN([1]итого!O:O),0)</f>
        <v>79029</v>
      </c>
      <c r="P41" s="6">
        <f t="array" ref="P41">VLOOKUP("*Дагестан*",[1]итого!$3:$100,COLUMN([1]итого!P:P),0)</f>
        <v>78206</v>
      </c>
      <c r="Q41" s="6">
        <f t="array" ref="Q41">VLOOKUP("*Дагестан*",[1]итого!$3:$100,COLUMN([1]итого!Q:Q),0)</f>
        <v>79532</v>
      </c>
      <c r="R41" s="6">
        <f t="array" ref="R41">VLOOKUP("*Дагестан*",[1]итого!$3:$100,COLUMN([1]итого!R:R),0)</f>
        <v>77574</v>
      </c>
      <c r="S41" s="6">
        <f t="array" ref="S41">VLOOKUP("*Дагестан*",[1]итого!$3:$100,COLUMN([1]итого!S:S),0)</f>
        <v>77982</v>
      </c>
      <c r="T41" s="6">
        <f t="array" ref="T41">VLOOKUP("*Дагестан*",[1]итого!$3:$100,COLUMN([1]итого!T:T),0)</f>
        <v>84795</v>
      </c>
      <c r="U41" s="6">
        <f t="array" ref="U41">VLOOKUP("*Дагестан*",[1]итого!$3:$100,COLUMN([1]итого!U:U),0)</f>
        <v>78095</v>
      </c>
      <c r="V41" s="6">
        <f t="array" ref="V41">VLOOKUP("*Дагестан*",[1]итого!$3:$100,COLUMN([1]итого!V:V),0)</f>
        <v>81337</v>
      </c>
      <c r="W41" s="6">
        <f t="array" ref="W41">VLOOKUP("*Дагестан*",[1]итого!$3:$100,COLUMN([1]итого!W:W),0)</f>
        <v>80593</v>
      </c>
      <c r="X41" s="6">
        <f t="array" ref="X41">VLOOKUP("*Дагестан*",[1]итого!$3:$100,COLUMN([1]итого!X:X),0)</f>
        <v>83127</v>
      </c>
      <c r="Y41" s="6">
        <f t="array" ref="Y41">VLOOKUP("*Дагестан*",[1]итого!$3:$100,COLUMN([1]итого!Y:Y),0)</f>
        <v>82113</v>
      </c>
      <c r="Z41" s="6">
        <f t="array" ref="Z41">VLOOKUP("*Дагестан*",[1]итого!$3:$100,COLUMN([1]итого!Z:Z),0)</f>
        <v>83433</v>
      </c>
      <c r="AA41" s="6">
        <f t="array" ref="AA41">VLOOKUP("*Дагестан*",[1]итого!$3:$100,COLUMN([1]итого!AA:AA),0)</f>
        <v>81881</v>
      </c>
      <c r="AB41" s="6">
        <f t="array" ref="AB41">VLOOKUP("*Дагестан*",[1]итого!$3:$100,COLUMN([1]итого!AB:AB),0)</f>
        <v>83402</v>
      </c>
      <c r="AC41" s="6">
        <f t="array" ref="AC41">VLOOKUP("*Дагестан*",[1]итого!$3:$100,COLUMN([1]итого!AC:AC),0)</f>
        <v>85385</v>
      </c>
      <c r="AD41" s="6">
        <f t="array" ref="AD41">VLOOKUP("*Дагестан*",[1]итого!$3:$100,COLUMN([1]итого!AD:AD),0)</f>
        <v>86154</v>
      </c>
      <c r="AE41" s="6">
        <f t="array" ref="AE41">VLOOKUP("*Дагестан*",[1]итого!$3:$100,COLUMN([1]итого!AE:AE),0)</f>
        <v>85583</v>
      </c>
      <c r="AF41" s="6">
        <f t="array" ref="AF41">VLOOKUP("*Дагестан*",[1]итого!$3:$100,COLUMN([1]итого!AF:AF),0)</f>
        <v>89715</v>
      </c>
      <c r="AG41" s="6">
        <f t="array" ref="AG41">VLOOKUP("*Дагестан*",[1]итого!$3:$100,COLUMN([1]итого!AG:AG),0)</f>
        <v>84977</v>
      </c>
      <c r="AH41" s="6">
        <f t="array" ref="AH41">VLOOKUP("*Дагестан*",[1]итого!$3:$100,COLUMN([1]итого!AH:AH),0)</f>
        <v>78492</v>
      </c>
      <c r="AI41" s="6">
        <f t="array" ref="AI41">VLOOKUP("*Дагестан*",[1]итого!$3:$100,COLUMN([1]итого!AI:AI),0)</f>
        <v>78871</v>
      </c>
      <c r="AJ41" s="6">
        <f t="array" ref="AJ41">VLOOKUP("*Дагестан*",[1]итого!$3:$100,COLUMN([1]итого!AJ:AJ),0)</f>
        <v>86432</v>
      </c>
      <c r="AK41" s="6">
        <f t="array" ref="AK41">VLOOKUP("*Дагестан*",[1]итого!$3:$100,COLUMN([1]итого!AK:AK),0)</f>
        <v>87493</v>
      </c>
      <c r="AL41" s="6">
        <f t="array" ref="AL41">VLOOKUP("*Дагестан*",[1]итого!$3:$100,COLUMN([1]итого!AL:AL),0)</f>
        <v>91473</v>
      </c>
      <c r="AM41" s="6">
        <f t="array" ref="AM41">VLOOKUP("*Дагестан*",[1]итого!$3:$100,COLUMN([1]итого!AM:AM),0)</f>
        <v>93200</v>
      </c>
      <c r="AN41" s="6">
        <f t="array" ref="AN41">VLOOKUP("*Дагестан*",[1]итого!$3:$100,COLUMN([1]итого!AN:AN),0)</f>
        <v>93727</v>
      </c>
      <c r="AO41" s="6">
        <f t="array" ref="AO41">VLOOKUP("*Дагестан*",[1]итого!$3:$100,COLUMN([1]итого!AO:AO),0)</f>
        <v>94656</v>
      </c>
      <c r="AP41" s="6">
        <f t="array" ref="AP41">VLOOKUP("*Дагестан*",[1]итого!$3:$100,COLUMN([1]итого!AP:AP),0)</f>
        <v>93895</v>
      </c>
      <c r="AQ41" s="6">
        <f t="array" ref="AQ41">VLOOKUP("*Дагестан*",[1]итого!$3:$100,COLUMN([1]итого!AQ:AQ),0)</f>
        <v>94580</v>
      </c>
      <c r="AR41" s="6">
        <f t="array" ref="AR41">VLOOKUP("*Дагестан*",[1]итого!$3:$100,COLUMN([1]итого!AR:AR),0)</f>
        <v>111309</v>
      </c>
      <c r="AS41" s="6">
        <f t="array" ref="AS41">VLOOKUP("*Дагестан*",[1]итого!$3:$100,COLUMN([1]итого!AS:AS),0)</f>
        <v>97997</v>
      </c>
      <c r="AT41" s="6">
        <f t="array" ref="AT41">VLOOKUP("*Дагестан*",[1]итого!$3:$100,COLUMN([1]итого!AT:AT),0)</f>
        <v>102273</v>
      </c>
      <c r="AU41" s="6">
        <f t="array" ref="AU41">VLOOKUP("*Дагестан*",[1]итого!$3:$100,COLUMN([1]итого!AU:AU),0)</f>
        <v>106269</v>
      </c>
      <c r="AV41" s="6">
        <f t="array" ref="AV41">VLOOKUP("*Дагестан*",[1]итого!$3:$100,COLUMN([1]итого!AV:AV),0)</f>
        <v>108031</v>
      </c>
      <c r="AW41" s="6">
        <f t="array" ref="AW41">VLOOKUP("*Дагестан*",[1]итого!$3:$100,COLUMN([1]итого!AW:AW),0)</f>
        <v>109395</v>
      </c>
      <c r="AX41" s="6">
        <f t="array" ref="AX41">VLOOKUP("*Дагестан*",[1]итого!$3:$100,COLUMN([1]итого!AX:AX),0)</f>
        <v>114944</v>
      </c>
      <c r="AY41" s="6">
        <f t="array" ref="AY41">VLOOKUP("*Дагестан*",[1]итого!$3:$100,COLUMN([1]итого!AY:AY),0)</f>
        <v>116884</v>
      </c>
      <c r="AZ41" s="6">
        <f t="array" ref="AZ41">VLOOKUP("*Дагестан*",[1]итого!$3:$100,COLUMN([1]итого!AZ:AZ),0)</f>
        <v>118275</v>
      </c>
      <c r="BA41" s="6">
        <f t="array" ref="BA41">VLOOKUP("*Дагестан*",[1]итого!$3:$100,COLUMN([1]итого!BA:BA),0)</f>
        <v>117907</v>
      </c>
      <c r="BB41" s="6">
        <f t="array" ref="BB41">VLOOKUP("*Дагестан*",[1]итого!$3:$100,COLUMN([1]итого!BB:BB),0)</f>
        <v>118246</v>
      </c>
      <c r="BC41" s="6">
        <f t="array" ref="BC41">VLOOKUP("*Дагестан*",[1]итого!$3:$100,COLUMN([1]итого!BC:BC),0)</f>
        <v>117795</v>
      </c>
      <c r="BD41" s="6">
        <f t="array" ref="BD41">VLOOKUP("*Дагестан*",[1]итого!$3:$100,COLUMN([1]итого!BD:BD),0)</f>
        <v>134375</v>
      </c>
      <c r="BE41" s="6">
        <f t="array" ref="BE41">VLOOKUP("*Дагестан*",[1]итого!$3:$100,COLUMN([1]итого!BE:BE),0)</f>
        <v>122946</v>
      </c>
      <c r="BF41" s="6">
        <f t="array" ref="BF41">VLOOKUP("*Дагестан*",[1]итого!$3:$100,COLUMN([1]итого!BF:BF),0)</f>
        <v>127828</v>
      </c>
      <c r="BG41" s="6">
        <f t="array" ref="BG41">VLOOKUP("*Дагестан*",[1]итого!$3:$100,COLUMN([1]итого!BG:BG),0)</f>
        <v>132574</v>
      </c>
      <c r="BH41" s="6">
        <f t="array" ref="BH41">VLOOKUP("*Дагестан*",[1]итого!$3:$100,COLUMN([1]итого!BH:BH),0)</f>
        <v>131909</v>
      </c>
      <c r="BI41" s="6">
        <f t="array" ref="BI41">VLOOKUP("*Дагестан*",[1]итого!$3:$100,COLUMN([1]итого!BI:BI),0)</f>
        <v>138363</v>
      </c>
      <c r="BJ41" s="6">
        <f t="array" ref="BJ41">VLOOKUP("*Дагестан*",[1]итого!$3:$100,COLUMN([1]итого!BJ:BJ),0)</f>
        <v>141705</v>
      </c>
      <c r="BK41" s="6">
        <f t="array" ref="BK41">VLOOKUP("*Дагестан*",[1]итого!$3:$100,COLUMN([1]итого!BK:BK),0)</f>
        <v>137505</v>
      </c>
      <c r="BL41" s="6">
        <f t="array" ref="BL41">VLOOKUP("*Дагестан*",[1]итого!$3:$100,COLUMN([1]итого!BL:BL),0)</f>
        <v>138250</v>
      </c>
      <c r="BM41" s="6">
        <f t="array" ref="BM41">VLOOKUP("*Дагестан*",[1]итого!$3:$100,COLUMN([1]итого!BM:BM),0)</f>
        <v>137973</v>
      </c>
      <c r="BN41" s="6">
        <f t="array" ref="BN41">VLOOKUP("*Дагестан*",[1]итого!$3:$100,COLUMN([1]итого!BN:BN),0)</f>
        <v>138225</v>
      </c>
      <c r="BO41" s="6">
        <f t="array" ref="BO41">VLOOKUP("*Дагестан*",[1]итого!$3:$100,COLUMN([1]итого!BO:BO),0)</f>
        <v>139441</v>
      </c>
      <c r="BP41" s="6">
        <f t="array" ref="BP41">VLOOKUP("*Дагестан*",[1]итого!$3:$100,COLUMN([1]итого!BP:BP),0)</f>
        <v>155263</v>
      </c>
      <c r="BQ41" s="6">
        <f t="array" ref="BQ41">VLOOKUP("*Дагестан*",[1]итого!$3:$100,COLUMN([1]итого!BQ:BQ),0)</f>
        <v>143423</v>
      </c>
      <c r="BR41" s="6">
        <f t="array" ref="BR41">VLOOKUP("*Дагестан*",[1]итого!$3:$100,COLUMN([1]итого!BR:BR),0)</f>
        <v>147492</v>
      </c>
      <c r="BS41" s="6">
        <f t="array" ref="BS41">VLOOKUP("*Дагестан*",[1]итого!$3:$100,COLUMN([1]итого!BS:BS),0)</f>
        <v>150065</v>
      </c>
      <c r="BT41" s="6">
        <f t="array" ref="BT41">VLOOKUP("*Дагестан*",[1]итого!$3:$100,COLUMN([1]итого!BT:BT),0)</f>
        <v>158533</v>
      </c>
      <c r="BU41" s="6">
        <f t="array" ref="BU41">VLOOKUP("*Дагестан*",[1]итого!$3:$100,COLUMN([1]итого!BU:BU),0)</f>
        <v>152647</v>
      </c>
      <c r="BV41" s="6">
        <f t="array" ref="BV41">VLOOKUP("*Дагестан*",[1]итого!$3:$100,COLUMN([1]итого!BV:BV),0)</f>
        <v>155372</v>
      </c>
      <c r="BW41" s="6">
        <f t="array" ref="BW41">VLOOKUP("*Дагестан*",[1]итого!$3:$100,COLUMN([1]итого!BW:BW),0)</f>
        <v>158022</v>
      </c>
      <c r="BX41" s="6">
        <f t="array" ref="BX41">VLOOKUP("*Дагестан*",[1]итого!$3:$100,COLUMN([1]итого!BX:BX),0)</f>
        <v>155441</v>
      </c>
      <c r="BY41" s="6">
        <f t="array" ref="BY41">VLOOKUP("*Дагестан*",[1]итого!$3:$100,COLUMN([1]итого!BY:BY),0)</f>
        <v>155738</v>
      </c>
      <c r="BZ41" s="6">
        <f t="array" ref="BZ41">VLOOKUP("*Дагестан*",[1]итого!$3:$100,COLUMN([1]итого!BZ:BZ),0)</f>
        <v>158172</v>
      </c>
      <c r="CA41" s="6">
        <f t="array" ref="CA41">VLOOKUP("*Дагестан*",[1]итого!$3:$100,COLUMN([1]итого!CA:CA),0)</f>
        <v>157413</v>
      </c>
      <c r="CB41" s="6">
        <f t="array" ref="CB41">VLOOKUP("*Дагестан*",[1]итого!$3:$100,COLUMN([1]итого!CB:CB),0)</f>
        <v>178415</v>
      </c>
    </row>
    <row r="42" spans="1:80" x14ac:dyDescent="0.25">
      <c r="A42" s="5" t="s">
        <v>40</v>
      </c>
      <c r="B42" s="6">
        <f t="array" ref="B42">VLOOKUP("*Ингушетия*",[1]итого!$3:$100,COLUMN([1]итого!B:B),0)</f>
        <v>4594</v>
      </c>
      <c r="C42" s="6">
        <f t="array" ref="C42">VLOOKUP("*Ингушетия*",[1]итого!$3:$100,COLUMN([1]итого!C:C),0)</f>
        <v>4608</v>
      </c>
      <c r="D42" s="6">
        <f t="array" ref="D42">VLOOKUP("*Ингушетия*",[1]итого!$3:$100,COLUMN([1]итого!D:D),0)</f>
        <v>4627</v>
      </c>
      <c r="E42" s="6">
        <f t="array" ref="E42">VLOOKUP("*Ингушетия*",[1]итого!$3:$100,COLUMN([1]итого!E:E),0)</f>
        <v>4548</v>
      </c>
      <c r="F42" s="6">
        <f t="array" ref="F42">VLOOKUP("*Ингушетия*",[1]итого!$3:$100,COLUMN([1]итого!F:F),0)</f>
        <v>4609</v>
      </c>
      <c r="G42" s="6">
        <f t="array" ref="G42">VLOOKUP("*Ингушетия*",[1]итого!$3:$100,COLUMN([1]итого!G:G),0)</f>
        <v>4712</v>
      </c>
      <c r="H42" s="6">
        <f t="array" ref="H42">VLOOKUP("*Ингушетия*",[1]итого!$3:$100,COLUMN([1]итого!H:H),0)</f>
        <v>6105</v>
      </c>
      <c r="I42" s="6">
        <f t="array" ref="I42">VLOOKUP("*Ингушетия*",[1]итого!$3:$100,COLUMN([1]итого!I:I),0)</f>
        <v>4959</v>
      </c>
      <c r="J42" s="6">
        <f t="array" ref="J42">VLOOKUP("*Ингушетия*",[1]итого!$3:$100,COLUMN([1]итого!J:J),0)</f>
        <v>5083</v>
      </c>
      <c r="K42" s="6">
        <f t="array" ref="K42">VLOOKUP("*Ингушетия*",[1]итого!$3:$100,COLUMN([1]итого!K:K),0)</f>
        <v>5471</v>
      </c>
      <c r="L42" s="6">
        <f t="array" ref="L42">VLOOKUP("*Ингушетия*",[1]итого!$3:$100,COLUMN([1]итого!L:L),0)</f>
        <v>5938</v>
      </c>
      <c r="M42" s="6">
        <f t="array" ref="M42">VLOOKUP("*Ингушетия*",[1]итого!$3:$100,COLUMN([1]итого!M:M),0)</f>
        <v>5345</v>
      </c>
      <c r="N42" s="6">
        <f t="array" ref="N42">VLOOKUP("*Ингушетия*",[1]итого!$3:$100,COLUMN([1]итого!N:N),0)</f>
        <v>5760</v>
      </c>
      <c r="O42" s="6">
        <f t="array" ref="O42">VLOOKUP("*Ингушетия*",[1]итого!$3:$100,COLUMN([1]итого!O:O),0)</f>
        <v>6257</v>
      </c>
      <c r="P42" s="6">
        <f t="array" ref="P42">VLOOKUP("*Ингушетия*",[1]итого!$3:$100,COLUMN([1]итого!P:P),0)</f>
        <v>5850</v>
      </c>
      <c r="Q42" s="6">
        <f t="array" ref="Q42">VLOOKUP("*Ингушетия*",[1]итого!$3:$100,COLUMN([1]итого!Q:Q),0)</f>
        <v>5675</v>
      </c>
      <c r="R42" s="6">
        <f t="array" ref="R42">VLOOKUP("*Ингушетия*",[1]итого!$3:$100,COLUMN([1]итого!R:R),0)</f>
        <v>5628</v>
      </c>
      <c r="S42" s="6">
        <f t="array" ref="S42">VLOOKUP("*Ингушетия*",[1]итого!$3:$100,COLUMN([1]итого!S:S),0)</f>
        <v>5700</v>
      </c>
      <c r="T42" s="6">
        <f t="array" ref="T42">VLOOKUP("*Ингушетия*",[1]итого!$3:$100,COLUMN([1]итого!T:T),0)</f>
        <v>7335</v>
      </c>
      <c r="U42" s="6">
        <f t="array" ref="U42">VLOOKUP("*Ингушетия*",[1]итого!$3:$100,COLUMN([1]итого!U:U),0)</f>
        <v>5962</v>
      </c>
      <c r="V42" s="6">
        <f t="array" ref="V42">VLOOKUP("*Ингушетия*",[1]итого!$3:$100,COLUMN([1]итого!V:V),0)</f>
        <v>6200</v>
      </c>
      <c r="W42" s="6">
        <f t="array" ref="W42">VLOOKUP("*Ингушетия*",[1]итого!$3:$100,COLUMN([1]итого!W:W),0)</f>
        <v>6021</v>
      </c>
      <c r="X42" s="6">
        <f t="array" ref="X42">VLOOKUP("*Ингушетия*",[1]итого!$3:$100,COLUMN([1]итого!X:X),0)</f>
        <v>8456</v>
      </c>
      <c r="Y42" s="6">
        <f t="array" ref="Y42">VLOOKUP("*Ингушетия*",[1]итого!$3:$100,COLUMN([1]итого!Y:Y),0)</f>
        <v>5953</v>
      </c>
      <c r="Z42" s="6">
        <f t="array" ref="Z42">VLOOKUP("*Ингушетия*",[1]итого!$3:$100,COLUMN([1]итого!Z:Z),0)</f>
        <v>6093</v>
      </c>
      <c r="AA42" s="6">
        <f t="array" ref="AA42">VLOOKUP("*Ингушетия*",[1]итого!$3:$100,COLUMN([1]итого!AA:AA),0)</f>
        <v>6301</v>
      </c>
      <c r="AB42" s="6">
        <f t="array" ref="AB42">VLOOKUP("*Ингушетия*",[1]итого!$3:$100,COLUMN([1]итого!AB:AB),0)</f>
        <v>6166</v>
      </c>
      <c r="AC42" s="6">
        <f t="array" ref="AC42">VLOOKUP("*Ингушетия*",[1]итого!$3:$100,COLUMN([1]итого!AC:AC),0)</f>
        <v>6443</v>
      </c>
      <c r="AD42" s="6">
        <f t="array" ref="AD42">VLOOKUP("*Ингушетия*",[1]итого!$3:$100,COLUMN([1]итого!AD:AD),0)</f>
        <v>7025</v>
      </c>
      <c r="AE42" s="6">
        <f t="array" ref="AE42">VLOOKUP("*Ингушетия*",[1]итого!$3:$100,COLUMN([1]итого!AE:AE),0)</f>
        <v>6344</v>
      </c>
      <c r="AF42" s="6">
        <f t="array" ref="AF42">VLOOKUP("*Ингушетия*",[1]итого!$3:$100,COLUMN([1]итого!AF:AF),0)</f>
        <v>8609</v>
      </c>
      <c r="AG42" s="6">
        <f t="array" ref="AG42">VLOOKUP("*Ингушетия*",[1]итого!$3:$100,COLUMN([1]итого!AG:AG),0)</f>
        <v>6956</v>
      </c>
      <c r="AH42" s="6">
        <f t="array" ref="AH42">VLOOKUP("*Ингушетия*",[1]итого!$3:$100,COLUMN([1]итого!AH:AH),0)</f>
        <v>6100</v>
      </c>
      <c r="AI42" s="6">
        <f t="array" ref="AI42">VLOOKUP("*Ингушетия*",[1]итого!$3:$100,COLUMN([1]итого!AI:AI),0)</f>
        <v>5565</v>
      </c>
      <c r="AJ42" s="6">
        <f t="array" ref="AJ42">VLOOKUP("*Ингушетия*",[1]итого!$3:$100,COLUMN([1]итого!AJ:AJ),0)</f>
        <v>7353</v>
      </c>
      <c r="AK42" s="6">
        <f t="array" ref="AK42">VLOOKUP("*Ингушетия*",[1]итого!$3:$100,COLUMN([1]итого!AK:AK),0)</f>
        <v>6109</v>
      </c>
      <c r="AL42" s="6">
        <f t="array" ref="AL42">VLOOKUP("*Ингушетия*",[1]итого!$3:$100,COLUMN([1]итого!AL:AL),0)</f>
        <v>6222</v>
      </c>
      <c r="AM42" s="6">
        <f t="array" ref="AM42">VLOOKUP("*Ингушетия*",[1]итого!$3:$100,COLUMN([1]итого!AM:AM),0)</f>
        <v>6483</v>
      </c>
      <c r="AN42" s="6">
        <f t="array" ref="AN42">VLOOKUP("*Ингушетия*",[1]итого!$3:$100,COLUMN([1]итого!AN:AN),0)</f>
        <v>6413</v>
      </c>
      <c r="AO42" s="6">
        <f t="array" ref="AO42">VLOOKUP("*Ингушетия*",[1]итого!$3:$100,COLUMN([1]итого!AO:AO),0)</f>
        <v>6707</v>
      </c>
      <c r="AP42" s="6">
        <f t="array" ref="AP42">VLOOKUP("*Ингушетия*",[1]итого!$3:$100,COLUMN([1]итого!AP:AP),0)</f>
        <v>6397</v>
      </c>
      <c r="AQ42" s="6">
        <f t="array" ref="AQ42">VLOOKUP("*Ингушетия*",[1]итого!$3:$100,COLUMN([1]итого!AQ:AQ),0)</f>
        <v>6610</v>
      </c>
      <c r="AR42" s="6">
        <f t="array" ref="AR42">VLOOKUP("*Ингушетия*",[1]итого!$3:$100,COLUMN([1]итого!AR:AR),0)</f>
        <v>8807</v>
      </c>
      <c r="AS42" s="6">
        <f t="array" ref="AS42">VLOOKUP("*Ингушетия*",[1]итого!$3:$100,COLUMN([1]итого!AS:AS),0)</f>
        <v>6793</v>
      </c>
      <c r="AT42" s="6">
        <f t="array" ref="AT42">VLOOKUP("*Ингушетия*",[1]итого!$3:$100,COLUMN([1]итого!AT:AT),0)</f>
        <v>7236</v>
      </c>
      <c r="AU42" s="6">
        <f t="array" ref="AU42">VLOOKUP("*Ингушетия*",[1]итого!$3:$100,COLUMN([1]итого!AU:AU),0)</f>
        <v>7425</v>
      </c>
      <c r="AV42" s="6">
        <f t="array" ref="AV42">VLOOKUP("*Ингушетия*",[1]итого!$3:$100,COLUMN([1]итого!AV:AV),0)</f>
        <v>7244</v>
      </c>
      <c r="AW42" s="6">
        <f t="array" ref="AW42">VLOOKUP("*Ингушетия*",[1]итого!$3:$100,COLUMN([1]итого!AW:AW),0)</f>
        <v>7211</v>
      </c>
      <c r="AX42" s="6">
        <f t="array" ref="AX42">VLOOKUP("*Ингушетия*",[1]итого!$3:$100,COLUMN([1]итого!AX:AX),0)</f>
        <v>7882</v>
      </c>
      <c r="AY42" s="6">
        <f t="array" ref="AY42">VLOOKUP("*Ингушетия*",[1]итого!$3:$100,COLUMN([1]итого!AY:AY),0)</f>
        <v>7788</v>
      </c>
      <c r="AZ42" s="6">
        <f t="array" ref="AZ42">VLOOKUP("*Ингушетия*",[1]итого!$3:$100,COLUMN([1]итого!AZ:AZ),0)</f>
        <v>7686</v>
      </c>
      <c r="BA42" s="6">
        <f t="array" ref="BA42">VLOOKUP("*Ингушетия*",[1]итого!$3:$100,COLUMN([1]итого!BA:BA),0)</f>
        <v>7748</v>
      </c>
      <c r="BB42" s="6">
        <f t="array" ref="BB42">VLOOKUP("*Ингушетия*",[1]итого!$3:$100,COLUMN([1]итого!BB:BB),0)</f>
        <v>7857</v>
      </c>
      <c r="BC42" s="6">
        <f t="array" ref="BC42">VLOOKUP("*Ингушетия*",[1]итого!$3:$100,COLUMN([1]итого!BC:BC),0)</f>
        <v>8014</v>
      </c>
      <c r="BD42" s="6">
        <f t="array" ref="BD42">VLOOKUP("*Ингушетия*",[1]итого!$3:$100,COLUMN([1]итого!BD:BD),0)</f>
        <v>10933</v>
      </c>
      <c r="BE42" s="6">
        <f t="array" ref="BE42">VLOOKUP("*Ингушетия*",[1]итого!$3:$100,COLUMN([1]итого!BE:BE),0)</f>
        <v>8414</v>
      </c>
      <c r="BF42" s="6">
        <f t="array" ref="BF42">VLOOKUP("*Ингушетия*",[1]итого!$3:$100,COLUMN([1]итого!BF:BF),0)</f>
        <v>8652</v>
      </c>
      <c r="BG42" s="6">
        <f t="array" ref="BG42">VLOOKUP("*Ингушетия*",[1]итого!$3:$100,COLUMN([1]итого!BG:BG),0)</f>
        <v>9179</v>
      </c>
      <c r="BH42" s="6">
        <f t="array" ref="BH42">VLOOKUP("*Ингушетия*",[1]итого!$3:$100,COLUMN([1]итого!BH:BH),0)</f>
        <v>8790</v>
      </c>
      <c r="BI42" s="6">
        <f t="array" ref="BI42">VLOOKUP("*Ингушетия*",[1]итого!$3:$100,COLUMN([1]итого!BI:BI),0)</f>
        <v>9585</v>
      </c>
      <c r="BJ42" s="6">
        <f t="array" ref="BJ42">VLOOKUP("*Ингушетия*",[1]итого!$3:$100,COLUMN([1]итого!BJ:BJ),0)</f>
        <v>9542</v>
      </c>
      <c r="BK42" s="6">
        <f t="array" ref="BK42">VLOOKUP("*Ингушетия*",[1]итого!$3:$100,COLUMN([1]итого!BK:BK),0)</f>
        <v>9131</v>
      </c>
      <c r="BL42" s="6">
        <f t="array" ref="BL42">VLOOKUP("*Ингушетия*",[1]итого!$3:$100,COLUMN([1]итого!BL:BL),0)</f>
        <v>9311</v>
      </c>
      <c r="BM42" s="6">
        <f t="array" ref="BM42">VLOOKUP("*Ингушетия*",[1]итого!$3:$100,COLUMN([1]итого!BM:BM),0)</f>
        <v>9148</v>
      </c>
      <c r="BN42" s="6">
        <f t="array" ref="BN42">VLOOKUP("*Ингушетия*",[1]итого!$3:$100,COLUMN([1]итого!BN:BN),0)</f>
        <v>9070</v>
      </c>
      <c r="BO42" s="6">
        <f t="array" ref="BO42">VLOOKUP("*Ингушетия*",[1]итого!$3:$100,COLUMN([1]итого!BO:BO),0)</f>
        <v>9175</v>
      </c>
      <c r="BP42" s="6">
        <f t="array" ref="BP42">VLOOKUP("*Ингушетия*",[1]итого!$3:$100,COLUMN([1]итого!BP:BP),0)</f>
        <v>11864</v>
      </c>
      <c r="BQ42" s="6">
        <f t="array" ref="BQ42">VLOOKUP("*Ингушетия*",[1]итого!$3:$100,COLUMN([1]итого!BQ:BQ),0)</f>
        <v>9535</v>
      </c>
      <c r="BR42" s="6">
        <f t="array" ref="BR42">VLOOKUP("*Ингушетия*",[1]итого!$3:$100,COLUMN([1]итого!BR:BR),0)</f>
        <v>9855</v>
      </c>
      <c r="BS42" s="6">
        <f t="array" ref="BS42">VLOOKUP("*Ингушетия*",[1]итого!$3:$100,COLUMN([1]итого!BS:BS),0)</f>
        <v>9679</v>
      </c>
      <c r="BT42" s="6">
        <f t="array" ref="BT42">VLOOKUP("*Ингушетия*",[1]итого!$3:$100,COLUMN([1]итого!BT:BT),0)</f>
        <v>11641</v>
      </c>
      <c r="BU42" s="6">
        <f t="array" ref="BU42">VLOOKUP("*Ингушетия*",[1]итого!$3:$100,COLUMN([1]итого!BU:BU),0)</f>
        <v>9861</v>
      </c>
      <c r="BV42" s="6">
        <f t="array" ref="BV42">VLOOKUP("*Ингушетия*",[1]итого!$3:$100,COLUMN([1]итого!BV:BV),0)</f>
        <v>9915</v>
      </c>
      <c r="BW42" s="6">
        <f t="array" ref="BW42">VLOOKUP("*Ингушетия*",[1]итого!$3:$100,COLUMN([1]итого!BW:BW),0)</f>
        <v>9967</v>
      </c>
      <c r="BX42" s="6">
        <f t="array" ref="BX42">VLOOKUP("*Ингушетия*",[1]итого!$3:$100,COLUMN([1]итого!BX:BX),0)</f>
        <v>9415</v>
      </c>
      <c r="BY42" s="6">
        <f t="array" ref="BY42">VLOOKUP("*Ингушетия*",[1]итого!$3:$100,COLUMN([1]итого!BY:BY),0)</f>
        <v>9521</v>
      </c>
      <c r="BZ42" s="6">
        <f t="array" ref="BZ42">VLOOKUP("*Ингушетия*",[1]итого!$3:$100,COLUMN([1]итого!BZ:BZ),0)</f>
        <v>9727</v>
      </c>
      <c r="CA42" s="6">
        <f t="array" ref="CA42">VLOOKUP("*Ингушетия*",[1]итого!$3:$100,COLUMN([1]итого!CA:CA),0)</f>
        <v>9417</v>
      </c>
      <c r="CB42" s="6">
        <f t="array" ref="CB42">VLOOKUP("*Ингушетия*",[1]итого!$3:$100,COLUMN([1]итого!CB:CB),0)</f>
        <v>12714</v>
      </c>
    </row>
    <row r="43" spans="1:80" ht="31.5" x14ac:dyDescent="0.25">
      <c r="A43" s="5" t="s">
        <v>41</v>
      </c>
      <c r="B43" s="6">
        <f t="array" ref="B43">VLOOKUP("*Кабардино-Балкарская*",[1]итого!$3:$100,COLUMN([1]итого!B:B),0)</f>
        <v>38052</v>
      </c>
      <c r="C43" s="6">
        <f t="array" ref="C43">VLOOKUP("*Кабардино-Балкарская*",[1]итого!$3:$100,COLUMN([1]итого!C:C),0)</f>
        <v>37623</v>
      </c>
      <c r="D43" s="6">
        <f t="array" ref="D43">VLOOKUP("*Кабардино-Балкарская*",[1]итого!$3:$100,COLUMN([1]итого!D:D),0)</f>
        <v>37652</v>
      </c>
      <c r="E43" s="6">
        <f t="array" ref="E43">VLOOKUP("*Кабардино-Балкарская*",[1]итого!$3:$100,COLUMN([1]итого!E:E),0)</f>
        <v>37853</v>
      </c>
      <c r="F43" s="6">
        <f t="array" ref="F43">VLOOKUP("*Кабардино-Балкарская*",[1]итого!$3:$100,COLUMN([1]итого!F:F),0)</f>
        <v>37927</v>
      </c>
      <c r="G43" s="6">
        <f t="array" ref="G43">VLOOKUP("*Кабардино-Балкарская*",[1]итого!$3:$100,COLUMN([1]итого!G:G),0)</f>
        <v>37630</v>
      </c>
      <c r="H43" s="6">
        <f t="array" ref="H43">VLOOKUP("*Кабардино-Балкарская*",[1]итого!$3:$100,COLUMN([1]итого!H:H),0)</f>
        <v>38818</v>
      </c>
      <c r="I43" s="6">
        <f t="array" ref="I43">VLOOKUP("*Кабардино-Балкарская*",[1]итого!$3:$100,COLUMN([1]итого!I:I),0)</f>
        <v>38794</v>
      </c>
      <c r="J43" s="6">
        <f t="array" ref="J43">VLOOKUP("*Кабардино-Балкарская*",[1]итого!$3:$100,COLUMN([1]итого!J:J),0)</f>
        <v>39052</v>
      </c>
      <c r="K43" s="6">
        <f t="array" ref="K43">VLOOKUP("*Кабардино-Балкарская*",[1]итого!$3:$100,COLUMN([1]итого!K:K),0)</f>
        <v>40000</v>
      </c>
      <c r="L43" s="6">
        <f t="array" ref="L43">VLOOKUP("*Кабардино-Балкарская*",[1]итого!$3:$100,COLUMN([1]итого!L:L),0)</f>
        <v>38997</v>
      </c>
      <c r="M43" s="6">
        <f t="array" ref="M43">VLOOKUP("*Кабардино-Балкарская*",[1]итого!$3:$100,COLUMN([1]итого!M:M),0)</f>
        <v>38962</v>
      </c>
      <c r="N43" s="6">
        <f t="array" ref="N43">VLOOKUP("*Кабардино-Балкарская*",[1]итого!$3:$100,COLUMN([1]итого!N:N),0)</f>
        <v>40458</v>
      </c>
      <c r="O43" s="6">
        <f t="array" ref="O43">VLOOKUP("*Кабардино-Балкарская*",[1]итого!$3:$100,COLUMN([1]итого!O:O),0)</f>
        <v>40156</v>
      </c>
      <c r="P43" s="6">
        <f t="array" ref="P43">VLOOKUP("*Кабардино-Балкарская*",[1]итого!$3:$100,COLUMN([1]итого!P:P),0)</f>
        <v>40260</v>
      </c>
      <c r="Q43" s="6">
        <f t="array" ref="Q43">VLOOKUP("*Кабардино-Балкарская*",[1]итого!$3:$100,COLUMN([1]итого!Q:Q),0)</f>
        <v>39804</v>
      </c>
      <c r="R43" s="6">
        <f t="array" ref="R43">VLOOKUP("*Кабардино-Балкарская*",[1]итого!$3:$100,COLUMN([1]итого!R:R),0)</f>
        <v>38953</v>
      </c>
      <c r="S43" s="6">
        <f t="array" ref="S43">VLOOKUP("*Кабардино-Балкарская*",[1]итого!$3:$100,COLUMN([1]итого!S:S),0)</f>
        <v>39125</v>
      </c>
      <c r="T43" s="6">
        <f t="array" ref="T43">VLOOKUP("*Кабардино-Балкарская*",[1]итого!$3:$100,COLUMN([1]итого!T:T),0)</f>
        <v>39876</v>
      </c>
      <c r="U43" s="6">
        <f t="array" ref="U43">VLOOKUP("*Кабардино-Балкарская*",[1]итого!$3:$100,COLUMN([1]итого!U:U),0)</f>
        <v>38913</v>
      </c>
      <c r="V43" s="6">
        <f t="array" ref="V43">VLOOKUP("*Кабардино-Балкарская*",[1]итого!$3:$100,COLUMN([1]итого!V:V),0)</f>
        <v>39061</v>
      </c>
      <c r="W43" s="6">
        <f t="array" ref="W43">VLOOKUP("*Кабардино-Балкарская*",[1]итого!$3:$100,COLUMN([1]итого!W:W),0)</f>
        <v>39092</v>
      </c>
      <c r="X43" s="6">
        <f t="array" ref="X43">VLOOKUP("*Кабардино-Балкарская*",[1]итого!$3:$100,COLUMN([1]итого!X:X),0)</f>
        <v>39600</v>
      </c>
      <c r="Y43" s="6">
        <f t="array" ref="Y43">VLOOKUP("*Кабардино-Балкарская*",[1]итого!$3:$100,COLUMN([1]итого!Y:Y),0)</f>
        <v>39581</v>
      </c>
      <c r="Z43" s="6">
        <f t="array" ref="Z43">VLOOKUP("*Кабардино-Балкарская*",[1]итого!$3:$100,COLUMN([1]итого!Z:Z),0)</f>
        <v>39839</v>
      </c>
      <c r="AA43" s="6">
        <f t="array" ref="AA43">VLOOKUP("*Кабардино-Балкарская*",[1]итого!$3:$100,COLUMN([1]итого!AA:AA),0)</f>
        <v>39424</v>
      </c>
      <c r="AB43" s="6">
        <f t="array" ref="AB43">VLOOKUP("*Кабардино-Балкарская*",[1]итого!$3:$100,COLUMN([1]итого!AB:AB),0)</f>
        <v>39739</v>
      </c>
      <c r="AC43" s="6">
        <f t="array" ref="AC43">VLOOKUP("*Кабардино-Балкарская*",[1]итого!$3:$100,COLUMN([1]итого!AC:AC),0)</f>
        <v>40240</v>
      </c>
      <c r="AD43" s="6">
        <f t="array" ref="AD43">VLOOKUP("*Кабардино-Балкарская*",[1]итого!$3:$100,COLUMN([1]итого!AD:AD),0)</f>
        <v>39963</v>
      </c>
      <c r="AE43" s="6">
        <f t="array" ref="AE43">VLOOKUP("*Кабардино-Балкарская*",[1]итого!$3:$100,COLUMN([1]итого!AE:AE),0)</f>
        <v>40204</v>
      </c>
      <c r="AF43" s="6">
        <f t="array" ref="AF43">VLOOKUP("*Кабардино-Балкарская*",[1]итого!$3:$100,COLUMN([1]итого!AF:AF),0)</f>
        <v>41382</v>
      </c>
      <c r="AG43" s="6">
        <f t="array" ref="AG43">VLOOKUP("*Кабардино-Балкарская*",[1]итого!$3:$100,COLUMN([1]итого!AG:AG),0)</f>
        <v>40452</v>
      </c>
      <c r="AH43" s="6">
        <f t="array" ref="AH43">VLOOKUP("*Кабардино-Балкарская*",[1]итого!$3:$100,COLUMN([1]итого!AH:AH),0)</f>
        <v>37649</v>
      </c>
      <c r="AI43" s="6">
        <f t="array" ref="AI43">VLOOKUP("*Кабардино-Балкарская*",[1]итого!$3:$100,COLUMN([1]итого!AI:AI),0)</f>
        <v>38204</v>
      </c>
      <c r="AJ43" s="6">
        <f t="array" ref="AJ43">VLOOKUP("*Кабардино-Балкарская*",[1]итого!$3:$100,COLUMN([1]итого!AJ:AJ),0)</f>
        <v>39644</v>
      </c>
      <c r="AK43" s="6">
        <f t="array" ref="AK43">VLOOKUP("*Кабардино-Балкарская*",[1]итого!$3:$100,COLUMN([1]итого!AK:AK),0)</f>
        <v>40004</v>
      </c>
      <c r="AL43" s="6">
        <f t="array" ref="AL43">VLOOKUP("*Кабардино-Балкарская*",[1]итого!$3:$100,COLUMN([1]итого!AL:AL),0)</f>
        <v>40759</v>
      </c>
      <c r="AM43" s="6">
        <f t="array" ref="AM43">VLOOKUP("*Кабардино-Балкарская*",[1]итого!$3:$100,COLUMN([1]итого!AM:AM),0)</f>
        <v>41351</v>
      </c>
      <c r="AN43" s="6">
        <f t="array" ref="AN43">VLOOKUP("*Кабардино-Балкарская*",[1]итого!$3:$100,COLUMN([1]итого!AN:AN),0)</f>
        <v>41824</v>
      </c>
      <c r="AO43" s="6">
        <f t="array" ref="AO43">VLOOKUP("*Кабардино-Балкарская*",[1]итого!$3:$100,COLUMN([1]итого!AO:AO),0)</f>
        <v>41485</v>
      </c>
      <c r="AP43" s="6">
        <f t="array" ref="AP43">VLOOKUP("*Кабардино-Балкарская*",[1]итого!$3:$100,COLUMN([1]итого!AP:AP),0)</f>
        <v>41493</v>
      </c>
      <c r="AQ43" s="6">
        <f t="array" ref="AQ43">VLOOKUP("*Кабардино-Балкарская*",[1]итого!$3:$100,COLUMN([1]итого!AQ:AQ),0)</f>
        <v>41770</v>
      </c>
      <c r="AR43" s="6">
        <f t="array" ref="AR43">VLOOKUP("*Кабардино-Балкарская*",[1]итого!$3:$100,COLUMN([1]итого!AR:AR),0)</f>
        <v>46175</v>
      </c>
      <c r="AS43" s="6">
        <f t="array" ref="AS43">VLOOKUP("*Кабардино-Балкарская*",[1]итого!$3:$100,COLUMN([1]итого!AS:AS),0)</f>
        <v>43717</v>
      </c>
      <c r="AT43" s="6">
        <f t="array" ref="AT43">VLOOKUP("*Кабардино-Балкарская*",[1]итого!$3:$100,COLUMN([1]итого!AT:AT),0)</f>
        <v>45411</v>
      </c>
      <c r="AU43" s="6">
        <f t="array" ref="AU43">VLOOKUP("*Кабардино-Балкарская*",[1]итого!$3:$100,COLUMN([1]итого!AU:AU),0)</f>
        <v>45939</v>
      </c>
      <c r="AV43" s="6">
        <f t="array" ref="AV43">VLOOKUP("*Кабардино-Балкарская*",[1]итого!$3:$100,COLUMN([1]итого!AV:AV),0)</f>
        <v>46549</v>
      </c>
      <c r="AW43" s="6">
        <f t="array" ref="AW43">VLOOKUP("*Кабардино-Балкарская*",[1]итого!$3:$100,COLUMN([1]итого!AW:AW),0)</f>
        <v>47491</v>
      </c>
      <c r="AX43" s="6">
        <f t="array" ref="AX43">VLOOKUP("*Кабардино-Балкарская*",[1]итого!$3:$100,COLUMN([1]итого!AX:AX),0)</f>
        <v>49083</v>
      </c>
      <c r="AY43" s="6">
        <f t="array" ref="AY43">VLOOKUP("*Кабардино-Балкарская*",[1]итого!$3:$100,COLUMN([1]итого!AY:AY),0)</f>
        <v>49420</v>
      </c>
      <c r="AZ43" s="6">
        <f t="array" ref="AZ43">VLOOKUP("*Кабардино-Балкарская*",[1]итого!$3:$100,COLUMN([1]итого!AZ:AZ),0)</f>
        <v>52353</v>
      </c>
      <c r="BA43" s="6">
        <f t="array" ref="BA43">VLOOKUP("*Кабардино-Балкарская*",[1]итого!$3:$100,COLUMN([1]итого!BA:BA),0)</f>
        <v>50337</v>
      </c>
      <c r="BB43" s="6">
        <f t="array" ref="BB43">VLOOKUP("*Кабардино-Балкарская*",[1]итого!$3:$100,COLUMN([1]итого!BB:BB),0)</f>
        <v>50552</v>
      </c>
      <c r="BC43" s="6">
        <f t="array" ref="BC43">VLOOKUP("*Кабардино-Балкарская*",[1]итого!$3:$100,COLUMN([1]итого!BC:BC),0)</f>
        <v>51257</v>
      </c>
      <c r="BD43" s="6">
        <f t="array" ref="BD43">VLOOKUP("*Кабардино-Балкарская*",[1]итого!$3:$100,COLUMN([1]итого!BD:BD),0)</f>
        <v>55684</v>
      </c>
      <c r="BE43" s="6">
        <f t="array" ref="BE43">VLOOKUP("*Кабардино-Балкарская*",[1]итого!$3:$100,COLUMN([1]итого!BE:BE),0)</f>
        <v>54095</v>
      </c>
      <c r="BF43" s="6">
        <f t="array" ref="BF43">VLOOKUP("*Кабардино-Балкарская*",[1]итого!$3:$100,COLUMN([1]итого!BF:BF),0)</f>
        <v>55544</v>
      </c>
      <c r="BG43" s="6">
        <f t="array" ref="BG43">VLOOKUP("*Кабардино-Балкарская*",[1]итого!$3:$100,COLUMN([1]итого!BG:BG),0)</f>
        <v>56924</v>
      </c>
      <c r="BH43" s="6">
        <f t="array" ref="BH43">VLOOKUP("*Кабардино-Балкарская*",[1]итого!$3:$100,COLUMN([1]итого!BH:BH),0)</f>
        <v>57063</v>
      </c>
      <c r="BI43" s="6">
        <f t="array" ref="BI43">VLOOKUP("*Кабардино-Балкарская*",[1]итого!$3:$100,COLUMN([1]итого!BI:BI),0)</f>
        <v>60300</v>
      </c>
      <c r="BJ43" s="6">
        <f t="array" ref="BJ43">VLOOKUP("*Кабардино-Балкарская*",[1]итого!$3:$100,COLUMN([1]итого!BJ:BJ),0)</f>
        <v>61052</v>
      </c>
      <c r="BK43" s="6">
        <f t="array" ref="BK43">VLOOKUP("*Кабардино-Балкарская*",[1]итого!$3:$100,COLUMN([1]итого!BK:BK),0)</f>
        <v>59732</v>
      </c>
      <c r="BL43" s="6">
        <f t="array" ref="BL43">VLOOKUP("*Кабардино-Балкарская*",[1]итого!$3:$100,COLUMN([1]итого!BL:BL),0)</f>
        <v>60583</v>
      </c>
      <c r="BM43" s="6">
        <f t="array" ref="BM43">VLOOKUP("*Кабардино-Балкарская*",[1]итого!$3:$100,COLUMN([1]итого!BM:BM),0)</f>
        <v>60609</v>
      </c>
      <c r="BN43" s="6">
        <f t="array" ref="BN43">VLOOKUP("*Кабардино-Балкарская*",[1]итого!$3:$100,COLUMN([1]итого!BN:BN),0)</f>
        <v>60955</v>
      </c>
      <c r="BO43" s="6">
        <f t="array" ref="BO43">VLOOKUP("*Кабардино-Балкарская*",[1]итого!$3:$100,COLUMN([1]итого!BO:BO),0)</f>
        <v>61469</v>
      </c>
      <c r="BP43" s="6">
        <f t="array" ref="BP43">VLOOKUP("*Кабардино-Балкарская*",[1]итого!$3:$100,COLUMN([1]итого!BP:BP),0)</f>
        <v>65014</v>
      </c>
      <c r="BQ43" s="6">
        <f t="array" ref="BQ43">VLOOKUP("*Кабардино-Балкарская*",[1]итого!$3:$100,COLUMN([1]итого!BQ:BQ),0)</f>
        <v>63416</v>
      </c>
      <c r="BR43" s="6">
        <f t="array" ref="BR43">VLOOKUP("*Кабардино-Балкарская*",[1]итого!$3:$100,COLUMN([1]итого!BR:BR),0)</f>
        <v>65181</v>
      </c>
      <c r="BS43" s="6">
        <f t="array" ref="BS43">VLOOKUP("*Кабардино-Балкарская*",[1]итого!$3:$100,COLUMN([1]итого!BS:BS),0)</f>
        <v>65606</v>
      </c>
      <c r="BT43" s="6">
        <f t="array" ref="BT43">VLOOKUP("*Кабардино-Балкарская*",[1]итого!$3:$100,COLUMN([1]итого!BT:BT),0)</f>
        <v>69117</v>
      </c>
      <c r="BU43" s="6">
        <f t="array" ref="BU43">VLOOKUP("*Кабардино-Балкарская*",[1]итого!$3:$100,COLUMN([1]итого!BU:BU),0)</f>
        <v>67589</v>
      </c>
      <c r="BV43" s="6">
        <f t="array" ref="BV43">VLOOKUP("*Кабардино-Балкарская*",[1]итого!$3:$100,COLUMN([1]итого!BV:BV),0)</f>
        <v>69039</v>
      </c>
      <c r="BW43" s="6">
        <f t="array" ref="BW43">VLOOKUP("*Кабардино-Балкарская*",[1]итого!$3:$100,COLUMN([1]итого!BW:BW),0)</f>
        <v>69610</v>
      </c>
      <c r="BX43" s="6">
        <f t="array" ref="BX43">VLOOKUP("*Кабардино-Балкарская*",[1]итого!$3:$100,COLUMN([1]итого!BX:BX),0)</f>
        <v>69242</v>
      </c>
      <c r="BY43" s="6">
        <f t="array" ref="BY43">VLOOKUP("*Кабардино-Балкарская*",[1]итого!$3:$100,COLUMN([1]итого!BY:BY),0)</f>
        <v>69643</v>
      </c>
      <c r="BZ43" s="6">
        <f t="array" ref="BZ43">VLOOKUP("*Кабардино-Балкарская*",[1]итого!$3:$100,COLUMN([1]итого!BZ:BZ),0)</f>
        <v>70659</v>
      </c>
      <c r="CA43" s="6">
        <f t="array" ref="CA43">VLOOKUP("*Кабардино-Балкарская*",[1]итого!$3:$100,COLUMN([1]итого!CA:CA),0)</f>
        <v>70264</v>
      </c>
      <c r="CB43" s="6">
        <f t="array" ref="CB43">VLOOKUP("*Кабардино-Балкарская*",[1]итого!$3:$100,COLUMN([1]итого!CB:CB),0)</f>
        <v>77208</v>
      </c>
    </row>
    <row r="44" spans="1:80" ht="31.5" x14ac:dyDescent="0.25">
      <c r="A44" s="5" t="s">
        <v>42</v>
      </c>
      <c r="B44" s="6">
        <f t="array" ref="B44">VLOOKUP("*Карачаево*",[1]итого!$3:$100,COLUMN([1]итого!B:B),0)</f>
        <v>16004</v>
      </c>
      <c r="C44" s="6">
        <f t="array" ref="C44">VLOOKUP("*Карачаево*",[1]итого!$3:$100,COLUMN([1]итого!C:C),0)</f>
        <v>15812</v>
      </c>
      <c r="D44" s="6">
        <f t="array" ref="D44">VLOOKUP("*Карачаево*",[1]итого!$3:$100,COLUMN([1]итого!D:D),0)</f>
        <v>15646</v>
      </c>
      <c r="E44" s="6">
        <f t="array" ref="E44">VLOOKUP("*Карачаево*",[1]итого!$3:$100,COLUMN([1]итого!E:E),0)</f>
        <v>15781</v>
      </c>
      <c r="F44" s="6">
        <f t="array" ref="F44">VLOOKUP("*Карачаево*",[1]итого!$3:$100,COLUMN([1]итого!F:F),0)</f>
        <v>15837</v>
      </c>
      <c r="G44" s="6">
        <f t="array" ref="G44">VLOOKUP("*Карачаево*",[1]итого!$3:$100,COLUMN([1]итого!G:G),0)</f>
        <v>15999</v>
      </c>
      <c r="H44" s="6">
        <f t="array" ref="H44">VLOOKUP("*Карачаево*",[1]итого!$3:$100,COLUMN([1]итого!H:H),0)</f>
        <v>17276</v>
      </c>
      <c r="I44" s="6">
        <f t="array" ref="I44">VLOOKUP("*Карачаево*",[1]итого!$3:$100,COLUMN([1]итого!I:I),0)</f>
        <v>16335</v>
      </c>
      <c r="J44" s="6">
        <f t="array" ref="J44">VLOOKUP("*Карачаево*",[1]итого!$3:$100,COLUMN([1]итого!J:J),0)</f>
        <v>16492</v>
      </c>
      <c r="K44" s="6">
        <f t="array" ref="K44">VLOOKUP("*Карачаево*",[1]итого!$3:$100,COLUMN([1]итого!K:K),0)</f>
        <v>16941</v>
      </c>
      <c r="L44" s="6">
        <f t="array" ref="L44">VLOOKUP("*Карачаево*",[1]итого!$3:$100,COLUMN([1]итого!L:L),0)</f>
        <v>16246</v>
      </c>
      <c r="M44" s="6">
        <f t="array" ref="M44">VLOOKUP("*Карачаево*",[1]итого!$3:$100,COLUMN([1]итого!M:M),0)</f>
        <v>16382</v>
      </c>
      <c r="N44" s="6">
        <f t="array" ref="N44">VLOOKUP("*Карачаево*",[1]итого!$3:$100,COLUMN([1]итого!N:N),0)</f>
        <v>17302</v>
      </c>
      <c r="O44" s="6">
        <f t="array" ref="O44">VLOOKUP("*Карачаево*",[1]итого!$3:$100,COLUMN([1]итого!O:O),0)</f>
        <v>16823</v>
      </c>
      <c r="P44" s="6">
        <f t="array" ref="P44">VLOOKUP("*Карачаево*",[1]итого!$3:$100,COLUMN([1]итого!P:P),0)</f>
        <v>16794</v>
      </c>
      <c r="Q44" s="6">
        <f t="array" ref="Q44">VLOOKUP("*Карачаево*",[1]итого!$3:$100,COLUMN([1]итого!Q:Q),0)</f>
        <v>16930</v>
      </c>
      <c r="R44" s="6">
        <f t="array" ref="R44">VLOOKUP("*Карачаево*",[1]итого!$3:$100,COLUMN([1]итого!R:R),0)</f>
        <v>16810</v>
      </c>
      <c r="S44" s="6">
        <f t="array" ref="S44">VLOOKUP("*Карачаево*",[1]итого!$3:$100,COLUMN([1]итого!S:S),0)</f>
        <v>16929</v>
      </c>
      <c r="T44" s="6">
        <f t="array" ref="T44">VLOOKUP("*Карачаево*",[1]итого!$3:$100,COLUMN([1]итого!T:T),0)</f>
        <v>17993</v>
      </c>
      <c r="U44" s="6">
        <f t="array" ref="U44">VLOOKUP("*Карачаево*",[1]итого!$3:$100,COLUMN([1]итого!U:U),0)</f>
        <v>17118</v>
      </c>
      <c r="V44" s="6">
        <f t="array" ref="V44">VLOOKUP("*Карачаево*",[1]итого!$3:$100,COLUMN([1]итого!V:V),0)</f>
        <v>17200</v>
      </c>
      <c r="W44" s="6">
        <f t="array" ref="W44">VLOOKUP("*Карачаево*",[1]итого!$3:$100,COLUMN([1]итого!W:W),0)</f>
        <v>16962</v>
      </c>
      <c r="X44" s="6">
        <f t="array" ref="X44">VLOOKUP("*Карачаево*",[1]итого!$3:$100,COLUMN([1]итого!X:X),0)</f>
        <v>18359</v>
      </c>
      <c r="Y44" s="6">
        <f t="array" ref="Y44">VLOOKUP("*Карачаево*",[1]итого!$3:$100,COLUMN([1]итого!Y:Y),0)</f>
        <v>17154</v>
      </c>
      <c r="Z44" s="6">
        <f t="array" ref="Z44">VLOOKUP("*Карачаево*",[1]итого!$3:$100,COLUMN([1]итого!Z:Z),0)</f>
        <v>17251</v>
      </c>
      <c r="AA44" s="6">
        <f t="array" ref="AA44">VLOOKUP("*Карачаево*",[1]итого!$3:$100,COLUMN([1]итого!AA:AA),0)</f>
        <v>17186</v>
      </c>
      <c r="AB44" s="6">
        <f t="array" ref="AB44">VLOOKUP("*Карачаево*",[1]итого!$3:$100,COLUMN([1]итого!AB:AB),0)</f>
        <v>17195</v>
      </c>
      <c r="AC44" s="6">
        <f t="array" ref="AC44">VLOOKUP("*Карачаево*",[1]итого!$3:$100,COLUMN([1]итого!AC:AC),0)</f>
        <v>17808</v>
      </c>
      <c r="AD44" s="6">
        <f t="array" ref="AD44">VLOOKUP("*Карачаево*",[1]итого!$3:$100,COLUMN([1]итого!AD:AD),0)</f>
        <v>17917</v>
      </c>
      <c r="AE44" s="6">
        <f t="array" ref="AE44">VLOOKUP("*Карачаево*",[1]итого!$3:$100,COLUMN([1]итого!AE:AE),0)</f>
        <v>17977</v>
      </c>
      <c r="AF44" s="6">
        <f t="array" ref="AF44">VLOOKUP("*Карачаево*",[1]итого!$3:$100,COLUMN([1]итого!AF:AF),0)</f>
        <v>19524</v>
      </c>
      <c r="AG44" s="6">
        <f t="array" ref="AG44">VLOOKUP("*Карачаево*",[1]итого!$3:$100,COLUMN([1]итого!AG:AG),0)</f>
        <v>18136</v>
      </c>
      <c r="AH44" s="6">
        <f t="array" ref="AH44">VLOOKUP("*Карачаево*",[1]итого!$3:$100,COLUMN([1]итого!AH:AH),0)</f>
        <v>16586</v>
      </c>
      <c r="AI44" s="6">
        <f t="array" ref="AI44">VLOOKUP("*Карачаево*",[1]итого!$3:$100,COLUMN([1]итого!AI:AI),0)</f>
        <v>16714</v>
      </c>
      <c r="AJ44" s="6">
        <f t="array" ref="AJ44">VLOOKUP("*Карачаево*",[1]итого!$3:$100,COLUMN([1]итого!AJ:AJ),0)</f>
        <v>17394</v>
      </c>
      <c r="AK44" s="6">
        <f t="array" ref="AK44">VLOOKUP("*Карачаево*",[1]итого!$3:$100,COLUMN([1]итого!AK:AK),0)</f>
        <v>17298</v>
      </c>
      <c r="AL44" s="6">
        <f t="array" ref="AL44">VLOOKUP("*Карачаево*",[1]итого!$3:$100,COLUMN([1]итого!AL:AL),0)</f>
        <v>17725</v>
      </c>
      <c r="AM44" s="6">
        <f t="array" ref="AM44">VLOOKUP("*Карачаево*",[1]итого!$3:$100,COLUMN([1]итого!AM:AM),0)</f>
        <v>17954</v>
      </c>
      <c r="AN44" s="6">
        <f t="array" ref="AN44">VLOOKUP("*Карачаево*",[1]итого!$3:$100,COLUMN([1]итого!AN:AN),0)</f>
        <v>18062</v>
      </c>
      <c r="AO44" s="6">
        <f t="array" ref="AO44">VLOOKUP("*Карачаево*",[1]итого!$3:$100,COLUMN([1]итого!AO:AO),0)</f>
        <v>18236</v>
      </c>
      <c r="AP44" s="6">
        <f t="array" ref="AP44">VLOOKUP("*Карачаево*",[1]итого!$3:$100,COLUMN([1]итого!AP:AP),0)</f>
        <v>18443</v>
      </c>
      <c r="AQ44" s="6">
        <f t="array" ref="AQ44">VLOOKUP("*Карачаево*",[1]итого!$3:$100,COLUMN([1]итого!AQ:AQ),0)</f>
        <v>18795</v>
      </c>
      <c r="AR44" s="6">
        <f t="array" ref="AR44">VLOOKUP("*Карачаево*",[1]итого!$3:$100,COLUMN([1]итого!AR:AR),0)</f>
        <v>21357</v>
      </c>
      <c r="AS44" s="6">
        <f t="array" ref="AS44">VLOOKUP("*Карачаево*",[1]итого!$3:$100,COLUMN([1]итого!AS:AS),0)</f>
        <v>19476</v>
      </c>
      <c r="AT44" s="6">
        <f t="array" ref="AT44">VLOOKUP("*Карачаево*",[1]итого!$3:$100,COLUMN([1]итого!AT:AT),0)</f>
        <v>20170</v>
      </c>
      <c r="AU44" s="6">
        <f t="array" ref="AU44">VLOOKUP("*Карачаево*",[1]итого!$3:$100,COLUMN([1]итого!AU:AU),0)</f>
        <v>20215</v>
      </c>
      <c r="AV44" s="6">
        <f t="array" ref="AV44">VLOOKUP("*Карачаево*",[1]итого!$3:$100,COLUMN([1]итого!AV:AV),0)</f>
        <v>20251</v>
      </c>
      <c r="AW44" s="6">
        <f t="array" ref="AW44">VLOOKUP("*Карачаево*",[1]итого!$3:$100,COLUMN([1]итого!AW:AW),0)</f>
        <v>20731</v>
      </c>
      <c r="AX44" s="6">
        <f t="array" ref="AX44">VLOOKUP("*Карачаево*",[1]итого!$3:$100,COLUMN([1]итого!AX:AX),0)</f>
        <v>21468</v>
      </c>
      <c r="AY44" s="6">
        <f t="array" ref="AY44">VLOOKUP("*Карачаево*",[1]итого!$3:$100,COLUMN([1]итого!AY:AY),0)</f>
        <v>21783</v>
      </c>
      <c r="AZ44" s="6">
        <f t="array" ref="AZ44">VLOOKUP("*Карачаево*",[1]итого!$3:$100,COLUMN([1]итого!AZ:AZ),0)</f>
        <v>21867</v>
      </c>
      <c r="BA44" s="6">
        <f t="array" ref="BA44">VLOOKUP("*Карачаево*",[1]итого!$3:$100,COLUMN([1]итого!BA:BA),0)</f>
        <v>22163</v>
      </c>
      <c r="BB44" s="6">
        <f t="array" ref="BB44">VLOOKUP("*Карачаево*",[1]итого!$3:$100,COLUMN([1]итого!BB:BB),0)</f>
        <v>22807</v>
      </c>
      <c r="BC44" s="6">
        <f t="array" ref="BC44">VLOOKUP("*Карачаево*",[1]итого!$3:$100,COLUMN([1]итого!BC:BC),0)</f>
        <v>23099</v>
      </c>
      <c r="BD44" s="6">
        <f t="array" ref="BD44">VLOOKUP("*Карачаево*",[1]итого!$3:$100,COLUMN([1]итого!BD:BD),0)</f>
        <v>25642</v>
      </c>
      <c r="BE44" s="6">
        <f t="array" ref="BE44">VLOOKUP("*Карачаево*",[1]итого!$3:$100,COLUMN([1]итого!BE:BE),0)</f>
        <v>24277</v>
      </c>
      <c r="BF44" s="6">
        <f t="array" ref="BF44">VLOOKUP("*Карачаево*",[1]итого!$3:$100,COLUMN([1]итого!BF:BF),0)</f>
        <v>25024</v>
      </c>
      <c r="BG44" s="6">
        <f t="array" ref="BG44">VLOOKUP("*Карачаево*",[1]итого!$3:$100,COLUMN([1]итого!BG:BG),0)</f>
        <v>25533</v>
      </c>
      <c r="BH44" s="6">
        <f t="array" ref="BH44">VLOOKUP("*Карачаево*",[1]итого!$3:$100,COLUMN([1]итого!BH:BH),0)</f>
        <v>25389</v>
      </c>
      <c r="BI44" s="6">
        <f t="array" ref="BI44">VLOOKUP("*Карачаево*",[1]итого!$3:$100,COLUMN([1]итого!BI:BI),0)</f>
        <v>26702</v>
      </c>
      <c r="BJ44" s="6">
        <f t="array" ref="BJ44">VLOOKUP("*Карачаево*",[1]итого!$3:$100,COLUMN([1]итого!BJ:BJ),0)</f>
        <v>26858</v>
      </c>
      <c r="BK44" s="6">
        <f t="array" ref="BK44">VLOOKUP("*Карачаево*",[1]итого!$3:$100,COLUMN([1]итого!BK:BK),0)</f>
        <v>26355</v>
      </c>
      <c r="BL44" s="6">
        <f t="array" ref="BL44">VLOOKUP("*Карачаево*",[1]итого!$3:$100,COLUMN([1]итого!BL:BL),0)</f>
        <v>27015</v>
      </c>
      <c r="BM44" s="6">
        <f t="array" ref="BM44">VLOOKUP("*Карачаево*",[1]итого!$3:$100,COLUMN([1]итого!BM:BM),0)</f>
        <v>26906</v>
      </c>
      <c r="BN44" s="6">
        <f t="array" ref="BN44">VLOOKUP("*Карачаево*",[1]итого!$3:$100,COLUMN([1]итого!BN:BN),0)</f>
        <v>26988</v>
      </c>
      <c r="BO44" s="6">
        <f t="array" ref="BO44">VLOOKUP("*Карачаево*",[1]итого!$3:$100,COLUMN([1]итого!BO:BO),0)</f>
        <v>27607</v>
      </c>
      <c r="BP44" s="6">
        <f t="array" ref="BP44">VLOOKUP("*Карачаево*",[1]итого!$3:$100,COLUMN([1]итого!BP:BP),0)</f>
        <v>29694</v>
      </c>
      <c r="BQ44" s="6">
        <f t="array" ref="BQ44">VLOOKUP("*Карачаево*",[1]итого!$3:$100,COLUMN([1]итого!BQ:BQ),0)</f>
        <v>28420</v>
      </c>
      <c r="BR44" s="6">
        <f t="array" ref="BR44">VLOOKUP("*Карачаево*",[1]итого!$3:$100,COLUMN([1]итого!BR:BR),0)</f>
        <v>29131</v>
      </c>
      <c r="BS44" s="6">
        <f t="array" ref="BS44">VLOOKUP("*Карачаево*",[1]итого!$3:$100,COLUMN([1]итого!BS:BS),0)</f>
        <v>30020</v>
      </c>
      <c r="BT44" s="6">
        <f t="array" ref="BT44">VLOOKUP("*Карачаево*",[1]итого!$3:$100,COLUMN([1]итого!BT:BT),0)</f>
        <v>31411</v>
      </c>
      <c r="BU44" s="6">
        <f t="array" ref="BU44">VLOOKUP("*Карачаево*",[1]итого!$3:$100,COLUMN([1]итого!BU:BU),0)</f>
        <v>30766</v>
      </c>
      <c r="BV44" s="6">
        <f t="array" ref="BV44">VLOOKUP("*Карачаево*",[1]итого!$3:$100,COLUMN([1]итого!BV:BV),0)</f>
        <v>31273</v>
      </c>
      <c r="BW44" s="6">
        <f t="array" ref="BW44">VLOOKUP("*Карачаево*",[1]итого!$3:$100,COLUMN([1]итого!BW:BW),0)</f>
        <v>31648</v>
      </c>
      <c r="BX44" s="6">
        <f t="array" ref="BX44">VLOOKUP("*Карачаево*",[1]итого!$3:$100,COLUMN([1]итого!BX:BX),0)</f>
        <v>31462</v>
      </c>
      <c r="BY44" s="6">
        <f t="array" ref="BY44">VLOOKUP("*Карачаево*",[1]итого!$3:$100,COLUMN([1]итого!BY:BY),0)</f>
        <v>31701</v>
      </c>
      <c r="BZ44" s="6">
        <f t="array" ref="BZ44">VLOOKUP("*Карачаево*",[1]итого!$3:$100,COLUMN([1]итого!BZ:BZ),0)</f>
        <v>32386</v>
      </c>
      <c r="CA44" s="6">
        <f t="array" ref="CA44">VLOOKUP("*Карачаево*",[1]итого!$3:$100,COLUMN([1]итого!CA:CA),0)</f>
        <v>32326</v>
      </c>
      <c r="CB44" s="6">
        <f t="array" ref="CB44">VLOOKUP("*Карачаево*",[1]итого!$3:$100,COLUMN([1]итого!CB:CB),0)</f>
        <v>35560</v>
      </c>
    </row>
    <row r="45" spans="1:80" ht="31.5" x14ac:dyDescent="0.25">
      <c r="A45" s="5" t="s">
        <v>43</v>
      </c>
      <c r="B45" s="6">
        <f t="array" ref="B45">VLOOKUP("*Осетия*",[1]итого!$3:$100,COLUMN([1]итого!B:B),0)</f>
        <v>43205</v>
      </c>
      <c r="C45" s="6">
        <f t="array" ref="C45">VLOOKUP("*Осетия*",[1]итого!$3:$100,COLUMN([1]итого!C:C),0)</f>
        <v>42821</v>
      </c>
      <c r="D45" s="6">
        <f t="array" ref="D45">VLOOKUP("*Осетия*",[1]итого!$3:$100,COLUMN([1]итого!D:D),0)</f>
        <v>43424</v>
      </c>
      <c r="E45" s="6">
        <f t="array" ref="E45">VLOOKUP("*Осетия*",[1]итого!$3:$100,COLUMN([1]итого!E:E),0)</f>
        <v>43546</v>
      </c>
      <c r="F45" s="6">
        <f t="array" ref="F45">VLOOKUP("*Осетия*",[1]итого!$3:$100,COLUMN([1]итого!F:F),0)</f>
        <v>43456</v>
      </c>
      <c r="G45" s="6">
        <f t="array" ref="G45">VLOOKUP("*Осетия*",[1]итого!$3:$100,COLUMN([1]итого!G:G),0)</f>
        <v>43854</v>
      </c>
      <c r="H45" s="6">
        <f t="array" ref="H45">VLOOKUP("*Осетия*",[1]итого!$3:$100,COLUMN([1]итого!H:H),0)</f>
        <v>46773</v>
      </c>
      <c r="I45" s="6">
        <f t="array" ref="I45">VLOOKUP("*Осетия*",[1]итого!$3:$100,COLUMN([1]итого!I:I),0)</f>
        <v>45186</v>
      </c>
      <c r="J45" s="6">
        <f t="array" ref="J45">VLOOKUP("*Осетия*",[1]итого!$3:$100,COLUMN([1]итого!J:J),0)</f>
        <v>45611</v>
      </c>
      <c r="K45" s="6">
        <f t="array" ref="K45">VLOOKUP("*Осетия*",[1]итого!$3:$100,COLUMN([1]итого!K:K),0)</f>
        <v>45522</v>
      </c>
      <c r="L45" s="6">
        <f t="array" ref="L45">VLOOKUP("*Осетия*",[1]итого!$3:$100,COLUMN([1]итого!L:L),0)</f>
        <v>45430</v>
      </c>
      <c r="M45" s="6">
        <f t="array" ref="M45">VLOOKUP("*Осетия*",[1]итого!$3:$100,COLUMN([1]итого!M:M),0)</f>
        <v>44268</v>
      </c>
      <c r="N45" s="6">
        <f t="array" ref="N45">VLOOKUP("*Осетия*",[1]итого!$3:$100,COLUMN([1]итого!N:N),0)</f>
        <v>45910</v>
      </c>
      <c r="O45" s="6">
        <f t="array" ref="O45">VLOOKUP("*Осетия*",[1]итого!$3:$100,COLUMN([1]итого!O:O),0)</f>
        <v>46261</v>
      </c>
      <c r="P45" s="6">
        <f t="array" ref="P45">VLOOKUP("*Осетия*",[1]итого!$3:$100,COLUMN([1]итого!P:P),0)</f>
        <v>45989</v>
      </c>
      <c r="Q45" s="6">
        <f t="array" ref="Q45">VLOOKUP("*Осетия*",[1]итого!$3:$100,COLUMN([1]итого!Q:Q),0)</f>
        <v>45879</v>
      </c>
      <c r="R45" s="6">
        <f t="array" ref="R45">VLOOKUP("*Осетия*",[1]итого!$3:$100,COLUMN([1]итого!R:R),0)</f>
        <v>45200</v>
      </c>
      <c r="S45" s="6">
        <f t="array" ref="S45">VLOOKUP("*Осетия*",[1]итого!$3:$100,COLUMN([1]итого!S:S),0)</f>
        <v>45046</v>
      </c>
      <c r="T45" s="6">
        <f t="array" ref="T45">VLOOKUP("*Осетия*",[1]итого!$3:$100,COLUMN([1]итого!T:T),0)</f>
        <v>48244</v>
      </c>
      <c r="U45" s="6">
        <f t="array" ref="U45">VLOOKUP("*Осетия*",[1]итого!$3:$100,COLUMN([1]итого!U:U),0)</f>
        <v>45817</v>
      </c>
      <c r="V45" s="6">
        <f t="array" ref="V45">VLOOKUP("*Осетия*",[1]итого!$3:$100,COLUMN([1]итого!V:V),0)</f>
        <v>46253</v>
      </c>
      <c r="W45" s="6">
        <f t="array" ref="W45">VLOOKUP("*Осетия*",[1]итого!$3:$100,COLUMN([1]итого!W:W),0)</f>
        <v>46314</v>
      </c>
      <c r="X45" s="6">
        <f t="array" ref="X45">VLOOKUP("*Осетия*",[1]итого!$3:$100,COLUMN([1]итого!X:X),0)</f>
        <v>48436</v>
      </c>
      <c r="Y45" s="6">
        <f t="array" ref="Y45">VLOOKUP("*Осетия*",[1]итого!$3:$100,COLUMN([1]итого!Y:Y),0)</f>
        <v>46614</v>
      </c>
      <c r="Z45" s="6">
        <f t="array" ref="Z45">VLOOKUP("*Осетия*",[1]итого!$3:$100,COLUMN([1]итого!Z:Z),0)</f>
        <v>47007</v>
      </c>
      <c r="AA45" s="6">
        <f t="array" ref="AA45">VLOOKUP("*Осетия*",[1]итого!$3:$100,COLUMN([1]итого!AA:AA),0)</f>
        <v>46763</v>
      </c>
      <c r="AB45" s="6">
        <f t="array" ref="AB45">VLOOKUP("*Осетия*",[1]итого!$3:$100,COLUMN([1]итого!AB:AB),0)</f>
        <v>47042</v>
      </c>
      <c r="AC45" s="6">
        <f t="array" ref="AC45">VLOOKUP("*Осетия*",[1]итого!$3:$100,COLUMN([1]итого!AC:AC),0)</f>
        <v>47511</v>
      </c>
      <c r="AD45" s="6">
        <f t="array" ref="AD45">VLOOKUP("*Осетия*",[1]итого!$3:$100,COLUMN([1]итого!AD:AD),0)</f>
        <v>47434</v>
      </c>
      <c r="AE45" s="6">
        <f t="array" ref="AE45">VLOOKUP("*Осетия*",[1]итого!$3:$100,COLUMN([1]итого!AE:AE),0)</f>
        <v>46967</v>
      </c>
      <c r="AF45" s="6">
        <f t="array" ref="AF45">VLOOKUP("*Осетия*",[1]итого!$3:$100,COLUMN([1]итого!AF:AF),0)</f>
        <v>50441</v>
      </c>
      <c r="AG45" s="6">
        <f t="array" ref="AG45">VLOOKUP("*Осетия*",[1]итого!$3:$100,COLUMN([1]итого!AG:AG),0)</f>
        <v>47572</v>
      </c>
      <c r="AH45" s="6">
        <f t="array" ref="AH45">VLOOKUP("*Осетия*",[1]итого!$3:$100,COLUMN([1]итого!AH:AH),0)</f>
        <v>45019</v>
      </c>
      <c r="AI45" s="6">
        <f t="array" ref="AI45">VLOOKUP("*Осетия*",[1]итого!$3:$100,COLUMN([1]итого!AI:AI),0)</f>
        <v>45697</v>
      </c>
      <c r="AJ45" s="6">
        <f t="array" ref="AJ45">VLOOKUP("*Осетия*",[1]итого!$3:$100,COLUMN([1]итого!AJ:AJ),0)</f>
        <v>48323</v>
      </c>
      <c r="AK45" s="6">
        <f t="array" ref="AK45">VLOOKUP("*Осетия*",[1]итого!$3:$100,COLUMN([1]итого!AK:AK),0)</f>
        <v>48591</v>
      </c>
      <c r="AL45" s="6">
        <f t="array" ref="AL45">VLOOKUP("*Осетия*",[1]итого!$3:$100,COLUMN([1]итого!AL:AL),0)</f>
        <v>49585</v>
      </c>
      <c r="AM45" s="6">
        <f t="array" ref="AM45">VLOOKUP("*Осетия*",[1]итого!$3:$100,COLUMN([1]итого!AM:AM),0)</f>
        <v>50423</v>
      </c>
      <c r="AN45" s="6">
        <f t="array" ref="AN45">VLOOKUP("*Осетия*",[1]итого!$3:$100,COLUMN([1]итого!AN:AN),0)</f>
        <v>50703</v>
      </c>
      <c r="AO45" s="6">
        <f t="array" ref="AO45">VLOOKUP("*Осетия*",[1]итого!$3:$100,COLUMN([1]итого!AO:AO),0)</f>
        <v>50768</v>
      </c>
      <c r="AP45" s="6">
        <f t="array" ref="AP45">VLOOKUP("*Осетия*",[1]итого!$3:$100,COLUMN([1]итого!AP:AP),0)</f>
        <v>50303</v>
      </c>
      <c r="AQ45" s="6">
        <f t="array" ref="AQ45">VLOOKUP("*Осетия*",[1]итого!$3:$100,COLUMN([1]итого!AQ:AQ),0)</f>
        <v>51714</v>
      </c>
      <c r="AR45" s="6">
        <f t="array" ref="AR45">VLOOKUP("*Осетия*",[1]итого!$3:$100,COLUMN([1]итого!AR:AR),0)</f>
        <v>57636</v>
      </c>
      <c r="AS45" s="6">
        <f t="array" ref="AS45">VLOOKUP("*Осетия*",[1]итого!$3:$100,COLUMN([1]итого!AS:AS),0)</f>
        <v>53886</v>
      </c>
      <c r="AT45" s="6">
        <f t="array" ref="AT45">VLOOKUP("*Осетия*",[1]итого!$3:$100,COLUMN([1]итого!AT:AT),0)</f>
        <v>56072</v>
      </c>
      <c r="AU45" s="6">
        <f t="array" ref="AU45">VLOOKUP("*Осетия*",[1]итого!$3:$100,COLUMN([1]итого!AU:AU),0)</f>
        <v>57276</v>
      </c>
      <c r="AV45" s="6">
        <f t="array" ref="AV45">VLOOKUP("*Осетия*",[1]итого!$3:$100,COLUMN([1]итого!AV:AV),0)</f>
        <v>58383</v>
      </c>
      <c r="AW45" s="6">
        <f t="array" ref="AW45">VLOOKUP("*Осетия*",[1]итого!$3:$100,COLUMN([1]итого!AW:AW),0)</f>
        <v>58793</v>
      </c>
      <c r="AX45" s="6">
        <f t="array" ref="AX45">VLOOKUP("*Осетия*",[1]итого!$3:$100,COLUMN([1]итого!AX:AX),0)</f>
        <v>60879</v>
      </c>
      <c r="AY45" s="6">
        <f t="array" ref="AY45">VLOOKUP("*Осетия*",[1]итого!$3:$100,COLUMN([1]итого!AY:AY),0)</f>
        <v>61340</v>
      </c>
      <c r="AZ45" s="6">
        <f t="array" ref="AZ45">VLOOKUP("*Осетия*",[1]итого!$3:$100,COLUMN([1]итого!AZ:AZ),0)</f>
        <v>62322</v>
      </c>
      <c r="BA45" s="6">
        <f t="array" ref="BA45">VLOOKUP("*Осетия*",[1]итого!$3:$100,COLUMN([1]итого!BA:BA),0)</f>
        <v>63046</v>
      </c>
      <c r="BB45" s="6">
        <f t="array" ref="BB45">VLOOKUP("*Осетия*",[1]итого!$3:$100,COLUMN([1]итого!BB:BB),0)</f>
        <v>64007</v>
      </c>
      <c r="BC45" s="6">
        <f t="array" ref="BC45">VLOOKUP("*Осетия*",[1]итого!$3:$100,COLUMN([1]итого!BC:BC),0)</f>
        <v>64728</v>
      </c>
      <c r="BD45" s="6">
        <f t="array" ref="BD45">VLOOKUP("*Осетия*",[1]итого!$3:$100,COLUMN([1]итого!BD:BD),0)</f>
        <v>71360</v>
      </c>
      <c r="BE45" s="6">
        <f t="array" ref="BE45">VLOOKUP("*Осетия*",[1]итого!$3:$100,COLUMN([1]итого!BE:BE),0)</f>
        <v>68294</v>
      </c>
      <c r="BF45" s="6">
        <f t="array" ref="BF45">VLOOKUP("*Осетия*",[1]итого!$3:$100,COLUMN([1]итого!BF:BF),0)</f>
        <v>70397</v>
      </c>
      <c r="BG45" s="6">
        <f t="array" ref="BG45">VLOOKUP("*Осетия*",[1]итого!$3:$100,COLUMN([1]итого!BG:BG),0)</f>
        <v>71692</v>
      </c>
      <c r="BH45" s="6">
        <f t="array" ref="BH45">VLOOKUP("*Осетия*",[1]итого!$3:$100,COLUMN([1]итого!BH:BH),0)</f>
        <v>73054</v>
      </c>
      <c r="BI45" s="6">
        <f t="array" ref="BI45">VLOOKUP("*Осетия*",[1]итого!$3:$100,COLUMN([1]итого!BI:BI),0)</f>
        <v>76349</v>
      </c>
      <c r="BJ45" s="6">
        <f t="array" ref="BJ45">VLOOKUP("*Осетия*",[1]итого!$3:$100,COLUMN([1]итого!BJ:BJ),0)</f>
        <v>76830</v>
      </c>
      <c r="BK45" s="6">
        <f t="array" ref="BK45">VLOOKUP("*Осетия*",[1]итого!$3:$100,COLUMN([1]итого!BK:BK),0)</f>
        <v>75942</v>
      </c>
      <c r="BL45" s="6">
        <f t="array" ref="BL45">VLOOKUP("*Осетия*",[1]итого!$3:$100,COLUMN([1]итого!BL:BL),0)</f>
        <v>77171</v>
      </c>
      <c r="BM45" s="6">
        <f t="array" ref="BM45">VLOOKUP("*Осетия*",[1]итого!$3:$100,COLUMN([1]итого!BM:BM),0)</f>
        <v>77074</v>
      </c>
      <c r="BN45" s="6">
        <f t="array" ref="BN45">VLOOKUP("*Осетия*",[1]итого!$3:$100,COLUMN([1]итого!BN:BN),0)</f>
        <v>77540</v>
      </c>
      <c r="BO45" s="6">
        <f t="array" ref="BO45">VLOOKUP("*Осетия*",[1]итого!$3:$100,COLUMN([1]итого!BO:BO),0)</f>
        <v>77205</v>
      </c>
      <c r="BP45" s="6">
        <f t="array" ref="BP45">VLOOKUP("*Осетия*",[1]итого!$3:$100,COLUMN([1]итого!BP:BP),0)</f>
        <v>83881</v>
      </c>
      <c r="BQ45" s="6">
        <f t="array" ref="BQ45">VLOOKUP("*Осетия*",[1]итого!$3:$100,COLUMN([1]итого!BQ:BQ),0)</f>
        <v>78928</v>
      </c>
      <c r="BR45" s="6">
        <f t="array" ref="BR45">VLOOKUP("*Осетия*",[1]итого!$3:$100,COLUMN([1]итого!BR:BR),0)</f>
        <v>81968</v>
      </c>
      <c r="BS45" s="6">
        <f t="array" ref="BS45">VLOOKUP("*Осетия*",[1]итого!$3:$100,COLUMN([1]итого!BS:BS),0)</f>
        <v>83154</v>
      </c>
      <c r="BT45" s="6">
        <f t="array" ref="BT45">VLOOKUP("*Осетия*",[1]итого!$3:$100,COLUMN([1]итого!BT:BT),0)</f>
        <v>87480</v>
      </c>
      <c r="BU45" s="6">
        <f t="array" ref="BU45">VLOOKUP("*Осетия*",[1]итого!$3:$100,COLUMN([1]итого!BU:BU),0)</f>
        <v>85783</v>
      </c>
      <c r="BV45" s="6">
        <f t="array" ref="BV45">VLOOKUP("*Осетия*",[1]итого!$3:$100,COLUMN([1]итого!BV:BV),0)</f>
        <v>85862</v>
      </c>
      <c r="BW45" s="6">
        <f t="array" ref="BW45">VLOOKUP("*Осетия*",[1]итого!$3:$100,COLUMN([1]итого!BW:BW),0)</f>
        <v>87052</v>
      </c>
      <c r="BX45" s="6">
        <f t="array" ref="BX45">VLOOKUP("*Осетия*",[1]итого!$3:$100,COLUMN([1]итого!BX:BX),0)</f>
        <v>87289</v>
      </c>
      <c r="BY45" s="6">
        <f t="array" ref="BY45">VLOOKUP("*Осетия*",[1]итого!$3:$100,COLUMN([1]итого!BY:BY),0)</f>
        <v>86867</v>
      </c>
      <c r="BZ45" s="6">
        <f t="array" ref="BZ45">VLOOKUP("*Осетия*",[1]итого!$3:$100,COLUMN([1]итого!BZ:BZ),0)</f>
        <v>87669</v>
      </c>
      <c r="CA45" s="6">
        <f t="array" ref="CA45">VLOOKUP("*Осетия*",[1]итого!$3:$100,COLUMN([1]итого!CA:CA),0)</f>
        <v>88014</v>
      </c>
      <c r="CB45" s="6">
        <f t="array" ref="CB45">VLOOKUP("*Осетия*",[1]итого!$3:$100,COLUMN([1]итого!CB:CB),0)</f>
        <v>96791</v>
      </c>
    </row>
    <row r="46" spans="1:80" x14ac:dyDescent="0.25">
      <c r="A46" s="5" t="s">
        <v>44</v>
      </c>
      <c r="B46" s="6">
        <f t="array" ref="B46">VLOOKUP("*Чеченская*",[1]итого!$3:$100,COLUMN([1]итого!B:B),0)</f>
        <v>13224</v>
      </c>
      <c r="C46" s="6">
        <f t="array" ref="C46">VLOOKUP("*Чеченская*",[1]итого!$3:$100,COLUMN([1]итого!C:C),0)</f>
        <v>12552</v>
      </c>
      <c r="D46" s="6">
        <f t="array" ref="D46">VLOOKUP("*Чеченская*",[1]итого!$3:$100,COLUMN([1]итого!D:D),0)</f>
        <v>14310</v>
      </c>
      <c r="E46" s="6">
        <f t="array" ref="E46">VLOOKUP("*Чеченская*",[1]итого!$3:$100,COLUMN([1]итого!E:E),0)</f>
        <v>12362</v>
      </c>
      <c r="F46" s="6">
        <f t="array" ref="F46">VLOOKUP("*Чеченская*",[1]итого!$3:$100,COLUMN([1]итого!F:F),0)</f>
        <v>13067</v>
      </c>
      <c r="G46" s="6">
        <f t="array" ref="G46">VLOOKUP("*Чеченская*",[1]итого!$3:$100,COLUMN([1]итого!G:G),0)</f>
        <v>12810</v>
      </c>
      <c r="H46" s="6">
        <f t="array" ref="H46">VLOOKUP("*Чеченская*",[1]итого!$3:$100,COLUMN([1]итого!H:H),0)</f>
        <v>16485</v>
      </c>
      <c r="I46" s="6">
        <f t="array" ref="I46">VLOOKUP("*Чеченская*",[1]итого!$3:$100,COLUMN([1]итого!I:I),0)</f>
        <v>13462</v>
      </c>
      <c r="J46" s="6">
        <f t="array" ref="J46">VLOOKUP("*Чеченская*",[1]итого!$3:$100,COLUMN([1]итого!J:J),0)</f>
        <v>13813</v>
      </c>
      <c r="K46" s="6">
        <f t="array" ref="K46">VLOOKUP("*Чеченская*",[1]итого!$3:$100,COLUMN([1]итого!K:K),0)</f>
        <v>12813</v>
      </c>
      <c r="L46" s="6">
        <f t="array" ref="L46">VLOOKUP("*Чеченская*",[1]итого!$3:$100,COLUMN([1]итого!L:L),0)</f>
        <v>14363</v>
      </c>
      <c r="M46" s="6">
        <f t="array" ref="M46">VLOOKUP("*Чеченская*",[1]итого!$3:$100,COLUMN([1]итого!M:M),0)</f>
        <v>17032</v>
      </c>
      <c r="N46" s="6">
        <f t="array" ref="N46">VLOOKUP("*Чеченская*",[1]итого!$3:$100,COLUMN([1]итого!N:N),0)</f>
        <v>18837</v>
      </c>
      <c r="O46" s="6">
        <f t="array" ref="O46">VLOOKUP("*Чеченская*",[1]итого!$3:$100,COLUMN([1]итого!O:O),0)</f>
        <v>19318</v>
      </c>
      <c r="P46" s="6">
        <f t="array" ref="P46">VLOOKUP("*Чеченская*",[1]итого!$3:$100,COLUMN([1]итого!P:P),0)</f>
        <v>18882</v>
      </c>
      <c r="Q46" s="6">
        <f t="array" ref="Q46">VLOOKUP("*Чеченская*",[1]итого!$3:$100,COLUMN([1]итого!Q:Q),0)</f>
        <v>16307</v>
      </c>
      <c r="R46" s="6">
        <f t="array" ref="R46">VLOOKUP("*Чеченская*",[1]итого!$3:$100,COLUMN([1]итого!R:R),0)</f>
        <v>16323</v>
      </c>
      <c r="S46" s="6">
        <f t="array" ref="S46">VLOOKUP("*Чеченская*",[1]итого!$3:$100,COLUMN([1]итого!S:S),0)</f>
        <v>16515</v>
      </c>
      <c r="T46" s="6">
        <f t="array" ref="T46">VLOOKUP("*Чеченская*",[1]итого!$3:$100,COLUMN([1]итого!T:T),0)</f>
        <v>18312</v>
      </c>
      <c r="U46" s="6">
        <f t="array" ref="U46">VLOOKUP("*Чеченская*",[1]итого!$3:$100,COLUMN([1]итого!U:U),0)</f>
        <v>17234</v>
      </c>
      <c r="V46" s="6">
        <f t="array" ref="V46">VLOOKUP("*Чеченская*",[1]итого!$3:$100,COLUMN([1]итого!V:V),0)</f>
        <v>17247</v>
      </c>
      <c r="W46" s="6">
        <f t="array" ref="W46">VLOOKUP("*Чеченская*",[1]итого!$3:$100,COLUMN([1]итого!W:W),0)</f>
        <v>17275</v>
      </c>
      <c r="X46" s="6">
        <f t="array" ref="X46">VLOOKUP("*Чеченская*",[1]итого!$3:$100,COLUMN([1]итого!X:X),0)</f>
        <v>20101</v>
      </c>
      <c r="Y46" s="6">
        <f t="array" ref="Y46">VLOOKUP("*Чеченская*",[1]итого!$3:$100,COLUMN([1]итого!Y:Y),0)</f>
        <v>17214</v>
      </c>
      <c r="Z46" s="6">
        <f t="array" ref="Z46">VLOOKUP("*Чеченская*",[1]итого!$3:$100,COLUMN([1]итого!Z:Z),0)</f>
        <v>18490</v>
      </c>
      <c r="AA46" s="6">
        <f t="array" ref="AA46">VLOOKUP("*Чеченская*",[1]итого!$3:$100,COLUMN([1]итого!AA:AA),0)</f>
        <v>18123</v>
      </c>
      <c r="AB46" s="6">
        <f t="array" ref="AB46">VLOOKUP("*Чеченская*",[1]итого!$3:$100,COLUMN([1]итого!AB:AB),0)</f>
        <v>18837</v>
      </c>
      <c r="AC46" s="6">
        <f t="array" ref="AC46">VLOOKUP("*Чеченская*",[1]итого!$3:$100,COLUMN([1]итого!AC:AC),0)</f>
        <v>20457</v>
      </c>
      <c r="AD46" s="6">
        <f t="array" ref="AD46">VLOOKUP("*Чеченская*",[1]итого!$3:$100,COLUMN([1]итого!AD:AD),0)</f>
        <v>19842</v>
      </c>
      <c r="AE46" s="6">
        <f t="array" ref="AE46">VLOOKUP("*Чеченская*",[1]итого!$3:$100,COLUMN([1]итого!AE:AE),0)</f>
        <v>19605</v>
      </c>
      <c r="AF46" s="6">
        <f t="array" ref="AF46">VLOOKUP("*Чеченская*",[1]итого!$3:$100,COLUMN([1]итого!AF:AF),0)</f>
        <v>20968</v>
      </c>
      <c r="AG46" s="6">
        <f t="array" ref="AG46">VLOOKUP("*Чеченская*",[1]итого!$3:$100,COLUMN([1]итого!AG:AG),0)</f>
        <v>19268</v>
      </c>
      <c r="AH46" s="6">
        <f t="array" ref="AH46">VLOOKUP("*Чеченская*",[1]итого!$3:$100,COLUMN([1]итого!AH:AH),0)</f>
        <v>14904</v>
      </c>
      <c r="AI46" s="6">
        <f t="array" ref="AI46">VLOOKUP("*Чеченская*",[1]итого!$3:$100,COLUMN([1]итого!AI:AI),0)</f>
        <v>16082</v>
      </c>
      <c r="AJ46" s="6">
        <f t="array" ref="AJ46">VLOOKUP("*Чеченская*",[1]итого!$3:$100,COLUMN([1]итого!AJ:AJ),0)</f>
        <v>21395</v>
      </c>
      <c r="AK46" s="6">
        <f t="array" ref="AK46">VLOOKUP("*Чеченская*",[1]итого!$3:$100,COLUMN([1]итого!AK:AK),0)</f>
        <v>19260</v>
      </c>
      <c r="AL46" s="6">
        <f t="array" ref="AL46">VLOOKUP("*Чеченская*",[1]итого!$3:$100,COLUMN([1]итого!AL:AL),0)</f>
        <v>21023</v>
      </c>
      <c r="AM46" s="6">
        <f t="array" ref="AM46">VLOOKUP("*Чеченская*",[1]итого!$3:$100,COLUMN([1]итого!AM:AM),0)</f>
        <v>21105</v>
      </c>
      <c r="AN46" s="6">
        <f t="array" ref="AN46">VLOOKUP("*Чеченская*",[1]итого!$3:$100,COLUMN([1]итого!AN:AN),0)</f>
        <v>22185</v>
      </c>
      <c r="AO46" s="6">
        <f t="array" ref="AO46">VLOOKUP("*Чеченская*",[1]итого!$3:$100,COLUMN([1]итого!AO:AO),0)</f>
        <v>22625</v>
      </c>
      <c r="AP46" s="6">
        <f t="array" ref="AP46">VLOOKUP("*Чеченская*",[1]итого!$3:$100,COLUMN([1]итого!AP:AP),0)</f>
        <v>22561</v>
      </c>
      <c r="AQ46" s="6">
        <f t="array" ref="AQ46">VLOOKUP("*Чеченская*",[1]итого!$3:$100,COLUMN([1]итого!AQ:AQ),0)</f>
        <v>23231</v>
      </c>
      <c r="AR46" s="6">
        <f t="array" ref="AR46">VLOOKUP("*Чеченская*",[1]итого!$3:$100,COLUMN([1]итого!AR:AR),0)</f>
        <v>30748</v>
      </c>
      <c r="AS46" s="6">
        <f t="array" ref="AS46">VLOOKUP("*Чеченская*",[1]итого!$3:$100,COLUMN([1]итого!AS:AS),0)</f>
        <v>23876</v>
      </c>
      <c r="AT46" s="6">
        <f t="array" ref="AT46">VLOOKUP("*Чеченская*",[1]итого!$3:$100,COLUMN([1]итого!AT:AT),0)</f>
        <v>26975</v>
      </c>
      <c r="AU46" s="6">
        <f t="array" ref="AU46">VLOOKUP("*Чеченская*",[1]итого!$3:$100,COLUMN([1]итого!AU:AU),0)</f>
        <v>26748</v>
      </c>
      <c r="AV46" s="6">
        <f t="array" ref="AV46">VLOOKUP("*Чеченская*",[1]итого!$3:$100,COLUMN([1]итого!AV:AV),0)</f>
        <v>29005</v>
      </c>
      <c r="AW46" s="6">
        <f t="array" ref="AW46">VLOOKUP("*Чеченская*",[1]итого!$3:$100,COLUMN([1]итого!AW:AW),0)</f>
        <v>27405</v>
      </c>
      <c r="AX46" s="6">
        <f t="array" ref="AX46">VLOOKUP("*Чеченская*",[1]итого!$3:$100,COLUMN([1]итого!AX:AX),0)</f>
        <v>33755</v>
      </c>
      <c r="AY46" s="6">
        <f t="array" ref="AY46">VLOOKUP("*Чеченская*",[1]итого!$3:$100,COLUMN([1]итого!AY:AY),0)</f>
        <v>29427</v>
      </c>
      <c r="AZ46" s="6">
        <f t="array" ref="AZ46">VLOOKUP("*Чеченская*",[1]итого!$3:$100,COLUMN([1]итого!AZ:AZ),0)</f>
        <v>29019</v>
      </c>
      <c r="BA46" s="6">
        <f t="array" ref="BA46">VLOOKUP("*Чеченская*",[1]итого!$3:$100,COLUMN([1]итого!BA:BA),0)</f>
        <v>30080</v>
      </c>
      <c r="BB46" s="6">
        <f t="array" ref="BB46">VLOOKUP("*Чеченская*",[1]итого!$3:$100,COLUMN([1]итого!BB:BB),0)</f>
        <v>30384</v>
      </c>
      <c r="BC46" s="6">
        <f t="array" ref="BC46">VLOOKUP("*Чеченская*",[1]итого!$3:$100,COLUMN([1]итого!BC:BC),0)</f>
        <v>30374</v>
      </c>
      <c r="BD46" s="6">
        <f t="array" ref="BD46">VLOOKUP("*Чеченская*",[1]итого!$3:$100,COLUMN([1]итого!BD:BD),0)</f>
        <v>39331</v>
      </c>
      <c r="BE46" s="6">
        <f t="array" ref="BE46">VLOOKUP("*Чеченская*",[1]итого!$3:$100,COLUMN([1]итого!BE:BE),0)</f>
        <v>31216</v>
      </c>
      <c r="BF46" s="6">
        <f t="array" ref="BF46">VLOOKUP("*Чеченская*",[1]итого!$3:$100,COLUMN([1]итого!BF:BF),0)</f>
        <v>38673</v>
      </c>
      <c r="BG46" s="6">
        <f t="array" ref="BG46">VLOOKUP("*Чеченская*",[1]итого!$3:$100,COLUMN([1]итого!BG:BG),0)</f>
        <v>39769</v>
      </c>
      <c r="BH46" s="6">
        <f t="array" ref="BH46">VLOOKUP("*Чеченская*",[1]итого!$3:$100,COLUMN([1]итого!BH:BH),0)</f>
        <v>38365</v>
      </c>
      <c r="BI46" s="6">
        <f t="array" ref="BI46">VLOOKUP("*Чеченская*",[1]итого!$3:$100,COLUMN([1]итого!BI:BI),0)</f>
        <v>41118</v>
      </c>
      <c r="BJ46" s="6">
        <f t="array" ref="BJ46">VLOOKUP("*Чеченская*",[1]итого!$3:$100,COLUMN([1]итого!BJ:BJ),0)</f>
        <v>41274</v>
      </c>
      <c r="BK46" s="6">
        <f t="array" ref="BK46">VLOOKUP("*Чеченская*",[1]итого!$3:$100,COLUMN([1]итого!BK:BK),0)</f>
        <v>38331</v>
      </c>
      <c r="BL46" s="6">
        <f t="array" ref="BL46">VLOOKUP("*Чеченская*",[1]итого!$3:$100,COLUMN([1]итого!BL:BL),0)</f>
        <v>38093</v>
      </c>
      <c r="BM46" s="6">
        <f t="array" ref="BM46">VLOOKUP("*Чеченская*",[1]итого!$3:$100,COLUMN([1]итого!BM:BM),0)</f>
        <v>38173</v>
      </c>
      <c r="BN46" s="6">
        <f t="array" ref="BN46">VLOOKUP("*Чеченская*",[1]итого!$3:$100,COLUMN([1]итого!BN:BN),0)</f>
        <v>37810</v>
      </c>
      <c r="BO46" s="6">
        <f t="array" ref="BO46">VLOOKUP("*Чеченская*",[1]итого!$3:$100,COLUMN([1]итого!BO:BO),0)</f>
        <v>38169</v>
      </c>
      <c r="BP46" s="6">
        <f t="array" ref="BP46">VLOOKUP("*Чеченская*",[1]итого!$3:$100,COLUMN([1]итого!BP:BP),0)</f>
        <v>41348</v>
      </c>
      <c r="BQ46" s="6">
        <f t="array" ref="BQ46">VLOOKUP("*Чеченская*",[1]итого!$3:$100,COLUMN([1]итого!BQ:BQ),0)</f>
        <v>36321</v>
      </c>
      <c r="BR46" s="6">
        <f t="array" ref="BR46">VLOOKUP("*Чеченская*",[1]итого!$3:$100,COLUMN([1]итого!BR:BR),0)</f>
        <v>37902</v>
      </c>
      <c r="BS46" s="6">
        <f t="array" ref="BS46">VLOOKUP("*Чеченская*",[1]итого!$3:$100,COLUMN([1]итого!BS:BS),0)</f>
        <v>38164</v>
      </c>
      <c r="BT46" s="6">
        <f t="array" ref="BT46">VLOOKUP("*Чеченская*",[1]итого!$3:$100,COLUMN([1]итого!BT:BT),0)</f>
        <v>39807</v>
      </c>
      <c r="BU46" s="6">
        <f t="array" ref="BU46">VLOOKUP("*Чеченская*",[1]итого!$3:$100,COLUMN([1]итого!BU:BU),0)</f>
        <v>35586</v>
      </c>
      <c r="BV46" s="6">
        <f t="array" ref="BV46">VLOOKUP("*Чеченская*",[1]итого!$3:$100,COLUMN([1]итого!BV:BV),0)</f>
        <v>34899</v>
      </c>
      <c r="BW46" s="6">
        <f t="array" ref="BW46">VLOOKUP("*Чеченская*",[1]итого!$3:$100,COLUMN([1]итого!BW:BW),0)</f>
        <v>34899</v>
      </c>
      <c r="BX46" s="6">
        <f t="array" ref="BX46">VLOOKUP("*Чеченская*",[1]итого!$3:$100,COLUMN([1]итого!BX:BX),0)</f>
        <v>34155</v>
      </c>
      <c r="BY46" s="6">
        <f t="array" ref="BY46">VLOOKUP("*Чеченская*",[1]итого!$3:$100,COLUMN([1]итого!BY:BY),0)</f>
        <v>33989</v>
      </c>
      <c r="BZ46" s="6">
        <f t="array" ref="BZ46">VLOOKUP("*Чеченская*",[1]итого!$3:$100,COLUMN([1]итого!BZ:BZ),0)</f>
        <v>35509</v>
      </c>
      <c r="CA46" s="6">
        <f t="array" ref="CA46">VLOOKUP("*Чеченская*",[1]итого!$3:$100,COLUMN([1]итого!CA:CA),0)</f>
        <v>33883</v>
      </c>
      <c r="CB46" s="6">
        <f t="array" ref="CB46">VLOOKUP("*Чеченская*",[1]итого!$3:$100,COLUMN([1]итого!CB:CB),0)</f>
        <v>44789</v>
      </c>
    </row>
    <row r="47" spans="1:80" x14ac:dyDescent="0.25">
      <c r="A47" s="5" t="s">
        <v>45</v>
      </c>
      <c r="B47" s="6">
        <f t="array" ref="B47">VLOOKUP("*Ставропольский*",[1]итого!$3:$100,COLUMN([1]итого!B:B),0)</f>
        <v>268020</v>
      </c>
      <c r="C47" s="6">
        <f t="array" ref="C47">VLOOKUP("*Ставропольский*",[1]итого!$3:$100,COLUMN([1]итого!C:C),0)</f>
        <v>267357</v>
      </c>
      <c r="D47" s="6">
        <f t="array" ref="D47">VLOOKUP("*Ставропольский*",[1]итого!$3:$100,COLUMN([1]итого!D:D),0)</f>
        <v>270151</v>
      </c>
      <c r="E47" s="6">
        <f t="array" ref="E47">VLOOKUP("*Ставропольский*",[1]итого!$3:$100,COLUMN([1]итого!E:E),0)</f>
        <v>270339</v>
      </c>
      <c r="F47" s="6">
        <f t="array" ref="F47">VLOOKUP("*Ставропольский*",[1]итого!$3:$100,COLUMN([1]итого!F:F),0)</f>
        <v>270317</v>
      </c>
      <c r="G47" s="6">
        <f t="array" ref="G47">VLOOKUP("*Ставропольский*",[1]итого!$3:$100,COLUMN([1]итого!G:G),0)</f>
        <v>270805</v>
      </c>
      <c r="H47" s="6">
        <f t="array" ref="H47">VLOOKUP("*Ставропольский*",[1]итого!$3:$100,COLUMN([1]итого!H:H),0)</f>
        <v>282834</v>
      </c>
      <c r="I47" s="6">
        <f t="array" ref="I47">VLOOKUP("*Ставропольский*",[1]итого!$3:$100,COLUMN([1]итого!I:I),0)</f>
        <v>275601</v>
      </c>
      <c r="J47" s="6">
        <f t="array" ref="J47">VLOOKUP("*Ставропольский*",[1]итого!$3:$100,COLUMN([1]итого!J:J),0)</f>
        <v>278874</v>
      </c>
      <c r="K47" s="6">
        <f t="array" ref="K47">VLOOKUP("*Ставропольский*",[1]итого!$3:$100,COLUMN([1]итого!K:K),0)</f>
        <v>281748</v>
      </c>
      <c r="L47" s="6">
        <f t="array" ref="L47">VLOOKUP("*Ставропольский*",[1]итого!$3:$100,COLUMN([1]итого!L:L),0)</f>
        <v>276653</v>
      </c>
      <c r="M47" s="6">
        <f t="array" ref="M47">VLOOKUP("*Ставропольский*",[1]итого!$3:$100,COLUMN([1]итого!M:M),0)</f>
        <v>273592</v>
      </c>
      <c r="N47" s="6">
        <f t="array" ref="N47">VLOOKUP("*Ставропольский*",[1]итого!$3:$100,COLUMN([1]итого!N:N),0)</f>
        <v>278422</v>
      </c>
      <c r="O47" s="6">
        <f t="array" ref="O47">VLOOKUP("*Ставропольский*",[1]итого!$3:$100,COLUMN([1]итого!O:O),0)</f>
        <v>279983</v>
      </c>
      <c r="P47" s="6">
        <f t="array" ref="P47">VLOOKUP("*Ставропольский*",[1]итого!$3:$100,COLUMN([1]итого!P:P),0)</f>
        <v>279927</v>
      </c>
      <c r="Q47" s="6">
        <f t="array" ref="Q47">VLOOKUP("*Ставропольский*",[1]итого!$3:$100,COLUMN([1]итого!Q:Q),0)</f>
        <v>280754</v>
      </c>
      <c r="R47" s="6">
        <f t="array" ref="R47">VLOOKUP("*Ставропольский*",[1]итого!$3:$100,COLUMN([1]итого!R:R),0)</f>
        <v>278511</v>
      </c>
      <c r="S47" s="6">
        <f t="array" ref="S47">VLOOKUP("*Ставропольский*",[1]итого!$3:$100,COLUMN([1]итого!S:S),0)</f>
        <v>276040</v>
      </c>
      <c r="T47" s="6">
        <f t="array" ref="T47">VLOOKUP("*Ставропольский*",[1]итого!$3:$100,COLUMN([1]итого!T:T),0)</f>
        <v>283597</v>
      </c>
      <c r="U47" s="6">
        <f t="array" ref="U47">VLOOKUP("*Ставропольский*",[1]итого!$3:$100,COLUMN([1]итого!U:U),0)</f>
        <v>276362</v>
      </c>
      <c r="V47" s="6">
        <f t="array" ref="V47">VLOOKUP("*Ставропольский*",[1]итого!$3:$100,COLUMN([1]итого!V:V),0)</f>
        <v>276884</v>
      </c>
      <c r="W47" s="6">
        <f t="array" ref="W47">VLOOKUP("*Ставропольский*",[1]итого!$3:$100,COLUMN([1]итого!W:W),0)</f>
        <v>274581</v>
      </c>
      <c r="X47" s="6">
        <f t="array" ref="X47">VLOOKUP("*Ставропольский*",[1]итого!$3:$100,COLUMN([1]итого!X:X),0)</f>
        <v>285690</v>
      </c>
      <c r="Y47" s="6">
        <f t="array" ref="Y47">VLOOKUP("*Ставропольский*",[1]итого!$3:$100,COLUMN([1]итого!Y:Y),0)</f>
        <v>278229</v>
      </c>
      <c r="Z47" s="6">
        <f t="array" ref="Z47">VLOOKUP("*Ставропольский*",[1]итого!$3:$100,COLUMN([1]итого!Z:Z),0)</f>
        <v>278235</v>
      </c>
      <c r="AA47" s="6">
        <f t="array" ref="AA47">VLOOKUP("*Ставропольский*",[1]итого!$3:$100,COLUMN([1]итого!AA:AA),0)</f>
        <v>279582</v>
      </c>
      <c r="AB47" s="6">
        <f t="array" ref="AB47">VLOOKUP("*Ставропольский*",[1]итого!$3:$100,COLUMN([1]итого!AB:AB),0)</f>
        <v>282736</v>
      </c>
      <c r="AC47" s="6">
        <f t="array" ref="AC47">VLOOKUP("*Ставропольский*",[1]итого!$3:$100,COLUMN([1]итого!AC:AC),0)</f>
        <v>286665</v>
      </c>
      <c r="AD47" s="6">
        <f t="array" ref="AD47">VLOOKUP("*Ставропольский*",[1]итого!$3:$100,COLUMN([1]итого!AD:AD),0)</f>
        <v>285169</v>
      </c>
      <c r="AE47" s="6">
        <f t="array" ref="AE47">VLOOKUP("*Ставропольский*",[1]итого!$3:$100,COLUMN([1]итого!AE:AE),0)</f>
        <v>287340</v>
      </c>
      <c r="AF47" s="6">
        <f t="array" ref="AF47">VLOOKUP("*Ставропольский*",[1]итого!$3:$100,COLUMN([1]итого!AF:AF),0)</f>
        <v>301089</v>
      </c>
      <c r="AG47" s="6">
        <f t="array" ref="AG47">VLOOKUP("*Ставропольский*",[1]итого!$3:$100,COLUMN([1]итого!AG:AG),0)</f>
        <v>290046</v>
      </c>
      <c r="AH47" s="6">
        <f t="array" ref="AH47">VLOOKUP("*Ставропольский*",[1]итого!$3:$100,COLUMN([1]итого!AH:AH),0)</f>
        <v>282151</v>
      </c>
      <c r="AI47" s="6">
        <f t="array" ref="AI47">VLOOKUP("*Ставропольский*",[1]итого!$3:$100,COLUMN([1]итого!AI:AI),0)</f>
        <v>287317</v>
      </c>
      <c r="AJ47" s="6">
        <f t="array" ref="AJ47">VLOOKUP("*Ставропольский*",[1]итого!$3:$100,COLUMN([1]итого!AJ:AJ),0)</f>
        <v>296219</v>
      </c>
      <c r="AK47" s="6">
        <f t="array" ref="AK47">VLOOKUP("*Ставропольский*",[1]итого!$3:$100,COLUMN([1]итого!AK:AK),0)</f>
        <v>296453</v>
      </c>
      <c r="AL47" s="6">
        <f t="array" ref="AL47">VLOOKUP("*Ставропольский*",[1]итого!$3:$100,COLUMN([1]итого!AL:AL),0)</f>
        <v>299044</v>
      </c>
      <c r="AM47" s="6">
        <f t="array" ref="AM47">VLOOKUP("*Ставропольский*",[1]итого!$3:$100,COLUMN([1]итого!AM:AM),0)</f>
        <v>304384</v>
      </c>
      <c r="AN47" s="6">
        <f t="array" ref="AN47">VLOOKUP("*Ставропольский*",[1]итого!$3:$100,COLUMN([1]итого!AN:AN),0)</f>
        <v>306558</v>
      </c>
      <c r="AO47" s="6">
        <f t="array" ref="AO47">VLOOKUP("*Ставропольский*",[1]итого!$3:$100,COLUMN([1]итого!AO:AO),0)</f>
        <v>305202</v>
      </c>
      <c r="AP47" s="6">
        <f t="array" ref="AP47">VLOOKUP("*Ставропольский*",[1]итого!$3:$100,COLUMN([1]итого!AP:AP),0)</f>
        <v>304910</v>
      </c>
      <c r="AQ47" s="6">
        <f t="array" ref="AQ47">VLOOKUP("*Ставропольский*",[1]итого!$3:$100,COLUMN([1]итого!AQ:AQ),0)</f>
        <v>308892</v>
      </c>
      <c r="AR47" s="6">
        <f t="array" ref="AR47">VLOOKUP("*Ставропольский*",[1]итого!$3:$100,COLUMN([1]итого!AR:AR),0)</f>
        <v>334972</v>
      </c>
      <c r="AS47" s="6">
        <f t="array" ref="AS47">VLOOKUP("*Ставропольский*",[1]итого!$3:$100,COLUMN([1]итого!AS:AS),0)</f>
        <v>321733</v>
      </c>
      <c r="AT47" s="6">
        <f t="array" ref="AT47">VLOOKUP("*Ставропольский*",[1]итого!$3:$100,COLUMN([1]итого!AT:AT),0)</f>
        <v>331279</v>
      </c>
      <c r="AU47" s="6">
        <f t="array" ref="AU47">VLOOKUP("*Ставропольский*",[1]итого!$3:$100,COLUMN([1]итого!AU:AU),0)</f>
        <v>335599</v>
      </c>
      <c r="AV47" s="6">
        <f t="array" ref="AV47">VLOOKUP("*Ставропольский*",[1]итого!$3:$100,COLUMN([1]итого!AV:AV),0)</f>
        <v>341778</v>
      </c>
      <c r="AW47" s="6">
        <f t="array" ref="AW47">VLOOKUP("*Ставропольский*",[1]итого!$3:$100,COLUMN([1]итого!AW:AW),0)</f>
        <v>346539</v>
      </c>
      <c r="AX47" s="6">
        <f t="array" ref="AX47">VLOOKUP("*Ставропольский*",[1]итого!$3:$100,COLUMN([1]итого!AX:AX),0)</f>
        <v>356128</v>
      </c>
      <c r="AY47" s="6">
        <f t="array" ref="AY47">VLOOKUP("*Ставропольский*",[1]итого!$3:$100,COLUMN([1]итого!AY:AY),0)</f>
        <v>361735</v>
      </c>
      <c r="AZ47" s="6">
        <f t="array" ref="AZ47">VLOOKUP("*Ставропольский*",[1]итого!$3:$100,COLUMN([1]итого!AZ:AZ),0)</f>
        <v>369197</v>
      </c>
      <c r="BA47" s="6">
        <f t="array" ref="BA47">VLOOKUP("*Ставропольский*",[1]итого!$3:$100,COLUMN([1]итого!BA:BA),0)</f>
        <v>378385</v>
      </c>
      <c r="BB47" s="6">
        <f t="array" ref="BB47">VLOOKUP("*Ставропольский*",[1]итого!$3:$100,COLUMN([1]итого!BB:BB),0)</f>
        <v>382337</v>
      </c>
      <c r="BC47" s="6">
        <f t="array" ref="BC47">VLOOKUP("*Ставропольский*",[1]итого!$3:$100,COLUMN([1]итого!BC:BC),0)</f>
        <v>389097</v>
      </c>
      <c r="BD47" s="6">
        <f t="array" ref="BD47">VLOOKUP("*Ставропольский*",[1]итого!$3:$100,COLUMN([1]итого!BD:BD),0)</f>
        <v>414708</v>
      </c>
      <c r="BE47" s="6">
        <f t="array" ref="BE47">VLOOKUP("*Ставропольский*",[1]итого!$3:$100,COLUMN([1]итого!BE:BE),0)</f>
        <v>413122</v>
      </c>
      <c r="BF47" s="6">
        <f t="array" ref="BF47">VLOOKUP("*Ставропольский*",[1]итого!$3:$100,COLUMN([1]итого!BF:BF),0)</f>
        <v>425180</v>
      </c>
      <c r="BG47" s="6">
        <f t="array" ref="BG47">VLOOKUP("*Ставропольский*",[1]итого!$3:$100,COLUMN([1]итого!BG:BG),0)</f>
        <v>431901</v>
      </c>
      <c r="BH47" s="6">
        <f t="array" ref="BH47">VLOOKUP("*Ставропольский*",[1]итого!$3:$100,COLUMN([1]итого!BH:BH),0)</f>
        <v>438711</v>
      </c>
      <c r="BI47" s="6">
        <f t="array" ref="BI47">VLOOKUP("*Ставропольский*",[1]итого!$3:$100,COLUMN([1]итого!BI:BI),0)</f>
        <v>454126</v>
      </c>
      <c r="BJ47" s="6">
        <f t="array" ref="BJ47">VLOOKUP("*Ставропольский*",[1]итого!$3:$100,COLUMN([1]итого!BJ:BJ),0)</f>
        <v>459256</v>
      </c>
      <c r="BK47" s="6">
        <f t="array" ref="BK47">VLOOKUP("*Ставропольский*",[1]итого!$3:$100,COLUMN([1]итого!BK:BK),0)</f>
        <v>461852</v>
      </c>
      <c r="BL47" s="6">
        <f t="array" ref="BL47">VLOOKUP("*Ставропольский*",[1]итого!$3:$100,COLUMN([1]итого!BL:BL),0)</f>
        <v>472193</v>
      </c>
      <c r="BM47" s="6">
        <f t="array" ref="BM47">VLOOKUP("*Ставропольский*",[1]итого!$3:$100,COLUMN([1]итого!BM:BM),0)</f>
        <v>478141</v>
      </c>
      <c r="BN47" s="6">
        <f t="array" ref="BN47">VLOOKUP("*Ставропольский*",[1]итого!$3:$100,COLUMN([1]итого!BN:BN),0)</f>
        <v>484612</v>
      </c>
      <c r="BO47" s="6">
        <f t="array" ref="BO47">VLOOKUP("*Ставропольский*",[1]итого!$3:$100,COLUMN([1]итого!BO:BO),0)</f>
        <v>484988</v>
      </c>
      <c r="BP47" s="6">
        <f t="array" ref="BP47">VLOOKUP("*Ставропольский*",[1]итого!$3:$100,COLUMN([1]итого!BP:BP),0)</f>
        <v>515593</v>
      </c>
      <c r="BQ47" s="6">
        <f t="array" ref="BQ47">VLOOKUP("*Ставропольский*",[1]итого!$3:$100,COLUMN([1]итого!BQ:BQ),0)</f>
        <v>499976</v>
      </c>
      <c r="BR47" s="6">
        <f t="array" ref="BR47">VLOOKUP("*Ставропольский*",[1]итого!$3:$100,COLUMN([1]итого!BR:BR),0)</f>
        <v>514976</v>
      </c>
      <c r="BS47" s="6">
        <f t="array" ref="BS47">VLOOKUP("*Ставропольский*",[1]итого!$3:$100,COLUMN([1]итого!BS:BS),0)</f>
        <v>521949</v>
      </c>
      <c r="BT47" s="6">
        <f t="array" ref="BT47">VLOOKUP("*Ставропольский*",[1]итого!$3:$100,COLUMN([1]итого!BT:BT),0)</f>
        <v>537015</v>
      </c>
      <c r="BU47" s="6">
        <f t="array" ref="BU47">VLOOKUP("*Ставропольский*",[1]итого!$3:$100,COLUMN([1]итого!BU:BU),0)</f>
        <v>536251</v>
      </c>
      <c r="BV47" s="6">
        <f t="array" ref="BV47">VLOOKUP("*Ставропольский*",[1]итого!$3:$100,COLUMN([1]итого!BV:BV),0)</f>
        <v>545611</v>
      </c>
      <c r="BW47" s="6">
        <f t="array" ref="BW47">VLOOKUP("*Ставропольский*",[1]итого!$3:$100,COLUMN([1]итого!BW:BW),0)</f>
        <v>554004</v>
      </c>
      <c r="BX47" s="6">
        <f t="array" ref="BX47">VLOOKUP("*Ставропольский*",[1]итого!$3:$100,COLUMN([1]итого!BX:BX),0)</f>
        <v>555722</v>
      </c>
      <c r="BY47" s="6">
        <f t="array" ref="BY47">VLOOKUP("*Ставропольский*",[1]итого!$3:$100,COLUMN([1]итого!BY:BY),0)</f>
        <v>560871</v>
      </c>
      <c r="BZ47" s="6">
        <f t="array" ref="BZ47">VLOOKUP("*Ставропольский*",[1]итого!$3:$100,COLUMN([1]итого!BZ:BZ),0)</f>
        <v>568748</v>
      </c>
      <c r="CA47" s="6">
        <f t="array" ref="CA47">VLOOKUP("*Ставропольский*",[1]итого!$3:$100,COLUMN([1]итого!CA:CA),0)</f>
        <v>570593</v>
      </c>
      <c r="CB47" s="6">
        <f t="array" ref="CB47">VLOOKUP("*Ставропольский*",[1]итого!$3:$100,COLUMN([1]итого!CB:CB),0)</f>
        <v>608835</v>
      </c>
    </row>
    <row r="48" spans="1:80" x14ac:dyDescent="0.25">
      <c r="A48" s="5" t="s">
        <v>46</v>
      </c>
      <c r="B48" s="6">
        <f t="array" ref="B48">VLOOKUP("*Башкортостан*",[1]итого!$3:$100,COLUMN([1]итого!B:B),0)</f>
        <v>397879</v>
      </c>
      <c r="C48" s="6">
        <f t="array" ref="C48">VLOOKUP("*Башкортостан*",[1]итого!$3:$100,COLUMN([1]итого!C:C),0)</f>
        <v>396981</v>
      </c>
      <c r="D48" s="6">
        <f t="array" ref="D48">VLOOKUP("*Башкортостан*",[1]итого!$3:$100,COLUMN([1]итого!D:D),0)</f>
        <v>399231</v>
      </c>
      <c r="E48" s="6">
        <f t="array" ref="E48">VLOOKUP("*Башкортостан*",[1]итого!$3:$100,COLUMN([1]итого!E:E),0)</f>
        <v>399321</v>
      </c>
      <c r="F48" s="6">
        <f t="array" ref="F48">VLOOKUP("*Башкортостан*",[1]итого!$3:$100,COLUMN([1]итого!F:F),0)</f>
        <v>397996</v>
      </c>
      <c r="G48" s="6">
        <f t="array" ref="G48">VLOOKUP("*Башкортостан*",[1]итого!$3:$100,COLUMN([1]итого!G:G),0)</f>
        <v>402138</v>
      </c>
      <c r="H48" s="6">
        <f t="array" ref="H48">VLOOKUP("*Башкортостан*",[1]итого!$3:$100,COLUMN([1]итого!H:H),0)</f>
        <v>414364</v>
      </c>
      <c r="I48" s="6">
        <f t="array" ref="I48">VLOOKUP("*Башкортостан*",[1]итого!$3:$100,COLUMN([1]итого!I:I),0)</f>
        <v>409613</v>
      </c>
      <c r="J48" s="6">
        <f t="array" ref="J48">VLOOKUP("*Башкортостан*",[1]итого!$3:$100,COLUMN([1]итого!J:J),0)</f>
        <v>414977</v>
      </c>
      <c r="K48" s="6">
        <f t="array" ref="K48">VLOOKUP("*Башкортостан*",[1]итого!$3:$100,COLUMN([1]итого!K:K),0)</f>
        <v>418050</v>
      </c>
      <c r="L48" s="6">
        <f t="array" ref="L48">VLOOKUP("*Башкортостан*",[1]итого!$3:$100,COLUMN([1]итого!L:L),0)</f>
        <v>416986</v>
      </c>
      <c r="M48" s="6">
        <f t="array" ref="M48">VLOOKUP("*Башкортостан*",[1]итого!$3:$100,COLUMN([1]итого!M:M),0)</f>
        <v>413904</v>
      </c>
      <c r="N48" s="6">
        <f t="array" ref="N48">VLOOKUP("*Башкортостан*",[1]итого!$3:$100,COLUMN([1]итого!N:N),0)</f>
        <v>424198</v>
      </c>
      <c r="O48" s="6">
        <f t="array" ref="O48">VLOOKUP("*Башкортостан*",[1]итого!$3:$100,COLUMN([1]итого!O:O),0)</f>
        <v>425243</v>
      </c>
      <c r="P48" s="6">
        <f t="array" ref="P48">VLOOKUP("*Башкортостан*",[1]итого!$3:$100,COLUMN([1]итого!P:P),0)</f>
        <v>423094</v>
      </c>
      <c r="Q48" s="6">
        <f t="array" ref="Q48">VLOOKUP("*Башкортостан*",[1]итого!$3:$100,COLUMN([1]итого!Q:Q),0)</f>
        <v>426272</v>
      </c>
      <c r="R48" s="6">
        <f t="array" ref="R48">VLOOKUP("*Башкортостан*",[1]итого!$3:$100,COLUMN([1]итого!R:R),0)</f>
        <v>418881</v>
      </c>
      <c r="S48" s="6">
        <f t="array" ref="S48">VLOOKUP("*Башкортостан*",[1]итого!$3:$100,COLUMN([1]итого!S:S),0)</f>
        <v>417946</v>
      </c>
      <c r="T48" s="6">
        <f t="array" ref="T48">VLOOKUP("*Башкортостан*",[1]итого!$3:$100,COLUMN([1]итого!T:T),0)</f>
        <v>435228</v>
      </c>
      <c r="U48" s="6">
        <f t="array" ref="U48">VLOOKUP("*Башкортостан*",[1]итого!$3:$100,COLUMN([1]итого!U:U),0)</f>
        <v>424362</v>
      </c>
      <c r="V48" s="6">
        <f t="array" ref="V48">VLOOKUP("*Башкортостан*",[1]итого!$3:$100,COLUMN([1]итого!V:V),0)</f>
        <v>424800</v>
      </c>
      <c r="W48" s="6">
        <f t="array" ref="W48">VLOOKUP("*Башкортостан*",[1]итого!$3:$100,COLUMN([1]итого!W:W),0)</f>
        <v>424175</v>
      </c>
      <c r="X48" s="6">
        <f t="array" ref="X48">VLOOKUP("*Башкортостан*",[1]итого!$3:$100,COLUMN([1]итого!X:X),0)</f>
        <v>431797</v>
      </c>
      <c r="Y48" s="6">
        <f t="array" ref="Y48">VLOOKUP("*Башкортостан*",[1]итого!$3:$100,COLUMN([1]итого!Y:Y),0)</f>
        <v>427759</v>
      </c>
      <c r="Z48" s="6">
        <f t="array" ref="Z48">VLOOKUP("*Башкортостан*",[1]итого!$3:$100,COLUMN([1]итого!Z:Z),0)</f>
        <v>428746</v>
      </c>
      <c r="AA48" s="6">
        <f t="array" ref="AA48">VLOOKUP("*Башкортостан*",[1]итого!$3:$100,COLUMN([1]итого!AA:AA),0)</f>
        <v>427035</v>
      </c>
      <c r="AB48" s="6">
        <f t="array" ref="AB48">VLOOKUP("*Башкортостан*",[1]итого!$3:$100,COLUMN([1]итого!AB:AB),0)</f>
        <v>428495</v>
      </c>
      <c r="AC48" s="6">
        <f t="array" ref="AC48">VLOOKUP("*Башкортостан*",[1]итого!$3:$100,COLUMN([1]итого!AC:AC),0)</f>
        <v>431801</v>
      </c>
      <c r="AD48" s="6">
        <f t="array" ref="AD48">VLOOKUP("*Башкортостан*",[1]итого!$3:$100,COLUMN([1]итого!AD:AD),0)</f>
        <v>431303</v>
      </c>
      <c r="AE48" s="6">
        <f t="array" ref="AE48">VLOOKUP("*Башкортостан*",[1]итого!$3:$100,COLUMN([1]итого!AE:AE),0)</f>
        <v>431551</v>
      </c>
      <c r="AF48" s="6">
        <f t="array" ref="AF48">VLOOKUP("*Башкортостан*",[1]итого!$3:$100,COLUMN([1]итого!AF:AF),0)</f>
        <v>451888</v>
      </c>
      <c r="AG48" s="6">
        <f t="array" ref="AG48">VLOOKUP("*Башкортостан*",[1]итого!$3:$100,COLUMN([1]итого!AG:AG),0)</f>
        <v>442730</v>
      </c>
      <c r="AH48" s="6">
        <f t="array" ref="AH48">VLOOKUP("*Башкортостан*",[1]итого!$3:$100,COLUMN([1]итого!AH:AH),0)</f>
        <v>430018</v>
      </c>
      <c r="AI48" s="6">
        <f t="array" ref="AI48">VLOOKUP("*Башкортостан*",[1]итого!$3:$100,COLUMN([1]итого!AI:AI),0)</f>
        <v>427008</v>
      </c>
      <c r="AJ48" s="6">
        <f t="array" ref="AJ48">VLOOKUP("*Башкортостан*",[1]итого!$3:$100,COLUMN([1]итого!AJ:AJ),0)</f>
        <v>444518</v>
      </c>
      <c r="AK48" s="6">
        <f t="array" ref="AK48">VLOOKUP("*Башкортостан*",[1]итого!$3:$100,COLUMN([1]итого!AK:AK),0)</f>
        <v>444759</v>
      </c>
      <c r="AL48" s="6">
        <f t="array" ref="AL48">VLOOKUP("*Башкортостан*",[1]итого!$3:$100,COLUMN([1]итого!AL:AL),0)</f>
        <v>449074</v>
      </c>
      <c r="AM48" s="6">
        <f t="array" ref="AM48">VLOOKUP("*Башкортостан*",[1]итого!$3:$100,COLUMN([1]итого!AM:AM),0)</f>
        <v>456541</v>
      </c>
      <c r="AN48" s="6">
        <f t="array" ref="AN48">VLOOKUP("*Башкортостан*",[1]итого!$3:$100,COLUMN([1]итого!AN:AN),0)</f>
        <v>460263</v>
      </c>
      <c r="AO48" s="6">
        <f t="array" ref="AO48">VLOOKUP("*Башкортостан*",[1]итого!$3:$100,COLUMN([1]итого!AO:AO),0)</f>
        <v>454926</v>
      </c>
      <c r="AP48" s="6">
        <f t="array" ref="AP48">VLOOKUP("*Башкортостан*",[1]итого!$3:$100,COLUMN([1]итого!AP:AP),0)</f>
        <v>458951</v>
      </c>
      <c r="AQ48" s="6">
        <f t="array" ref="AQ48">VLOOKUP("*Башкортостан*",[1]итого!$3:$100,COLUMN([1]итого!AQ:AQ),0)</f>
        <v>457255</v>
      </c>
      <c r="AR48" s="6">
        <f t="array" ref="AR48">VLOOKUP("*Башкортостан*",[1]итого!$3:$100,COLUMN([1]итого!AR:AR),0)</f>
        <v>497096</v>
      </c>
      <c r="AS48" s="6">
        <f t="array" ref="AS48">VLOOKUP("*Башкортостан*",[1]итого!$3:$100,COLUMN([1]итого!AS:AS),0)</f>
        <v>479794</v>
      </c>
      <c r="AT48" s="6">
        <f t="array" ref="AT48">VLOOKUP("*Башкортостан*",[1]итого!$3:$100,COLUMN([1]итого!AT:AT),0)</f>
        <v>498580</v>
      </c>
      <c r="AU48" s="6">
        <f t="array" ref="AU48">VLOOKUP("*Башкортостан*",[1]итого!$3:$100,COLUMN([1]итого!AU:AU),0)</f>
        <v>504062</v>
      </c>
      <c r="AV48" s="6">
        <f t="array" ref="AV48">VLOOKUP("*Башкортостан*",[1]итого!$3:$100,COLUMN([1]итого!AV:AV),0)</f>
        <v>510726</v>
      </c>
      <c r="AW48" s="6">
        <f t="array" ref="AW48">VLOOKUP("*Башкортостан*",[1]итого!$3:$100,COLUMN([1]итого!AW:AW),0)</f>
        <v>522286</v>
      </c>
      <c r="AX48" s="6">
        <f t="array" ref="AX48">VLOOKUP("*Башкортостан*",[1]итого!$3:$100,COLUMN([1]итого!AX:AX),0)</f>
        <v>537538</v>
      </c>
      <c r="AY48" s="6">
        <f t="array" ref="AY48">VLOOKUP("*Башкортостан*",[1]итого!$3:$100,COLUMN([1]итого!AY:AY),0)</f>
        <v>545411</v>
      </c>
      <c r="AZ48" s="6">
        <f t="array" ref="AZ48">VLOOKUP("*Башкортостан*",[1]итого!$3:$100,COLUMN([1]итого!AZ:AZ),0)</f>
        <v>551964</v>
      </c>
      <c r="BA48" s="6">
        <f t="array" ref="BA48">VLOOKUP("*Башкортостан*",[1]итого!$3:$100,COLUMN([1]итого!BA:BA),0)</f>
        <v>558635</v>
      </c>
      <c r="BB48" s="6">
        <f t="array" ref="BB48">VLOOKUP("*Башкортостан*",[1]итого!$3:$100,COLUMN([1]итого!BB:BB),0)</f>
        <v>564728</v>
      </c>
      <c r="BC48" s="6">
        <f t="array" ref="BC48">VLOOKUP("*Башкортостан*",[1]итого!$3:$100,COLUMN([1]итого!BC:BC),0)</f>
        <v>576645</v>
      </c>
      <c r="BD48" s="6">
        <f t="array" ref="BD48">VLOOKUP("*Башкортостан*",[1]итого!$3:$100,COLUMN([1]итого!BD:BD),0)</f>
        <v>608740</v>
      </c>
      <c r="BE48" s="6">
        <f t="array" ref="BE48">VLOOKUP("*Башкортостан*",[1]итого!$3:$100,COLUMN([1]итого!BE:BE),0)</f>
        <v>605635</v>
      </c>
      <c r="BF48" s="6">
        <f t="array" ref="BF48">VLOOKUP("*Башкортостан*",[1]итого!$3:$100,COLUMN([1]итого!BF:BF),0)</f>
        <v>625826</v>
      </c>
      <c r="BG48" s="6">
        <f t="array" ref="BG48">VLOOKUP("*Башкортостан*",[1]итого!$3:$100,COLUMN([1]итого!BG:BG),0)</f>
        <v>642080</v>
      </c>
      <c r="BH48" s="6">
        <f t="array" ref="BH48">VLOOKUP("*Башкортостан*",[1]итого!$3:$100,COLUMN([1]итого!BH:BH),0)</f>
        <v>653721</v>
      </c>
      <c r="BI48" s="6">
        <f t="array" ref="BI48">VLOOKUP("*Башкортостан*",[1]итого!$3:$100,COLUMN([1]итого!BI:BI),0)</f>
        <v>671457</v>
      </c>
      <c r="BJ48" s="6">
        <f t="array" ref="BJ48">VLOOKUP("*Башкортостан*",[1]итого!$3:$100,COLUMN([1]итого!BJ:BJ),0)</f>
        <v>687983</v>
      </c>
      <c r="BK48" s="6">
        <f t="array" ref="BK48">VLOOKUP("*Башкортостан*",[1]итого!$3:$100,COLUMN([1]итого!BK:BK),0)</f>
        <v>685418</v>
      </c>
      <c r="BL48" s="6">
        <f t="array" ref="BL48">VLOOKUP("*Башкортостан*",[1]итого!$3:$100,COLUMN([1]итого!BL:BL),0)</f>
        <v>695504</v>
      </c>
      <c r="BM48" s="6">
        <f t="array" ref="BM48">VLOOKUP("*Башкортостан*",[1]итого!$3:$100,COLUMN([1]итого!BM:BM),0)</f>
        <v>702200</v>
      </c>
      <c r="BN48" s="6">
        <f t="array" ref="BN48">VLOOKUP("*Башкортостан*",[1]итого!$3:$100,COLUMN([1]итого!BN:BN),0)</f>
        <v>710536</v>
      </c>
      <c r="BO48" s="6">
        <f t="array" ref="BO48">VLOOKUP("*Башкортостан*",[1]итого!$3:$100,COLUMN([1]итого!BO:BO),0)</f>
        <v>715173</v>
      </c>
      <c r="BP48" s="6">
        <f t="array" ref="BP48">VLOOKUP("*Башкортостан*",[1]итого!$3:$100,COLUMN([1]итого!BP:BP),0)</f>
        <v>768503</v>
      </c>
      <c r="BQ48" s="6">
        <f t="array" ref="BQ48">VLOOKUP("*Башкортостан*",[1]итого!$3:$100,COLUMN([1]итого!BQ:BQ),0)</f>
        <v>749766</v>
      </c>
      <c r="BR48" s="6">
        <f t="array" ref="BR48">VLOOKUP("*Башкортостан*",[1]итого!$3:$100,COLUMN([1]итого!BR:BR),0)</f>
        <v>770550</v>
      </c>
      <c r="BS48" s="6">
        <f t="array" ref="BS48">VLOOKUP("*Башкортостан*",[1]итого!$3:$100,COLUMN([1]итого!BS:BS),0)</f>
        <v>784600</v>
      </c>
      <c r="BT48" s="6">
        <f t="array" ref="BT48">VLOOKUP("*Башкортостан*",[1]итого!$3:$100,COLUMN([1]итого!BT:BT),0)</f>
        <v>805914</v>
      </c>
      <c r="BU48" s="6">
        <f t="array" ref="BU48">VLOOKUP("*Башкортостан*",[1]итого!$3:$100,COLUMN([1]итого!BU:BU),0)</f>
        <v>809936</v>
      </c>
      <c r="BV48" s="6">
        <f t="array" ref="BV48">VLOOKUP("*Башкортостан*",[1]итого!$3:$100,COLUMN([1]итого!BV:BV),0)</f>
        <v>827960</v>
      </c>
      <c r="BW48" s="6">
        <f t="array" ref="BW48">VLOOKUP("*Башкортостан*",[1]итого!$3:$100,COLUMN([1]итого!BW:BW),0)</f>
        <v>841242</v>
      </c>
      <c r="BX48" s="6">
        <f t="array" ref="BX48">VLOOKUP("*Башкортостан*",[1]итого!$3:$100,COLUMN([1]итого!BX:BX),0)</f>
        <v>844280</v>
      </c>
      <c r="BY48" s="6">
        <f t="array" ref="BY48">VLOOKUP("*Башкортостан*",[1]итого!$3:$100,COLUMN([1]итого!BY:BY),0)</f>
        <v>844127</v>
      </c>
      <c r="BZ48" s="6">
        <f t="array" ref="BZ48">VLOOKUP("*Башкортостан*",[1]итого!$3:$100,COLUMN([1]итого!BZ:BZ),0)</f>
        <v>853236</v>
      </c>
      <c r="CA48" s="6">
        <f t="array" ref="CA48">VLOOKUP("*Башкортостан*",[1]итого!$3:$100,COLUMN([1]итого!CA:CA),0)</f>
        <v>851469</v>
      </c>
      <c r="CB48" s="6">
        <f t="array" ref="CB48">VLOOKUP("*Башкортостан*",[1]итого!$3:$100,COLUMN([1]итого!CB:CB),0)</f>
        <v>912832</v>
      </c>
    </row>
    <row r="49" spans="1:80" x14ac:dyDescent="0.25">
      <c r="A49" s="5" t="s">
        <v>47</v>
      </c>
      <c r="B49" s="6">
        <f t="array" ref="B49">VLOOKUP("*Марий*",[1]итого!$3:$100,COLUMN([1]итого!B:B),0)</f>
        <v>58394</v>
      </c>
      <c r="C49" s="6">
        <f t="array" ref="C49">VLOOKUP("*Марий*",[1]итого!$3:$100,COLUMN([1]итого!C:C),0)</f>
        <v>58374</v>
      </c>
      <c r="D49" s="6">
        <f t="array" ref="D49">VLOOKUP("*Марий*",[1]итого!$3:$100,COLUMN([1]итого!D:D),0)</f>
        <v>58624</v>
      </c>
      <c r="E49" s="6">
        <f t="array" ref="E49">VLOOKUP("*Марий*",[1]итого!$3:$100,COLUMN([1]итого!E:E),0)</f>
        <v>58952</v>
      </c>
      <c r="F49" s="6">
        <f t="array" ref="F49">VLOOKUP("*Марий*",[1]итого!$3:$100,COLUMN([1]итого!F:F),0)</f>
        <v>58987</v>
      </c>
      <c r="G49" s="6">
        <f t="array" ref="G49">VLOOKUP("*Марий*",[1]итого!$3:$100,COLUMN([1]итого!G:G),0)</f>
        <v>59550</v>
      </c>
      <c r="H49" s="6">
        <f t="array" ref="H49">VLOOKUP("*Марий*",[1]итого!$3:$100,COLUMN([1]итого!H:H),0)</f>
        <v>62457</v>
      </c>
      <c r="I49" s="6">
        <f t="array" ref="I49">VLOOKUP("*Марий*",[1]итого!$3:$100,COLUMN([1]итого!I:I),0)</f>
        <v>60759</v>
      </c>
      <c r="J49" s="6">
        <f t="array" ref="J49">VLOOKUP("*Марий*",[1]итого!$3:$100,COLUMN([1]итого!J:J),0)</f>
        <v>61422</v>
      </c>
      <c r="K49" s="6">
        <f t="array" ref="K49">VLOOKUP("*Марий*",[1]итого!$3:$100,COLUMN([1]итого!K:K),0)</f>
        <v>61992</v>
      </c>
      <c r="L49" s="6">
        <f t="array" ref="L49">VLOOKUP("*Марий*",[1]итого!$3:$100,COLUMN([1]итого!L:L),0)</f>
        <v>61572</v>
      </c>
      <c r="M49" s="6">
        <f t="array" ref="M49">VLOOKUP("*Марий*",[1]итого!$3:$100,COLUMN([1]итого!M:M),0)</f>
        <v>61353</v>
      </c>
      <c r="N49" s="6">
        <f t="array" ref="N49">VLOOKUP("*Марий*",[1]итого!$3:$100,COLUMN([1]итого!N:N),0)</f>
        <v>63030</v>
      </c>
      <c r="O49" s="6">
        <f t="array" ref="O49">VLOOKUP("*Марий*",[1]итого!$3:$100,COLUMN([1]итого!O:O),0)</f>
        <v>63329</v>
      </c>
      <c r="P49" s="6">
        <f t="array" ref="P49">VLOOKUP("*Марий*",[1]итого!$3:$100,COLUMN([1]итого!P:P),0)</f>
        <v>63262</v>
      </c>
      <c r="Q49" s="6">
        <f t="array" ref="Q49">VLOOKUP("*Марий*",[1]итого!$3:$100,COLUMN([1]итого!Q:Q),0)</f>
        <v>63800</v>
      </c>
      <c r="R49" s="6">
        <f t="array" ref="R49">VLOOKUP("*Марий*",[1]итого!$3:$100,COLUMN([1]итого!R:R),0)</f>
        <v>63507</v>
      </c>
      <c r="S49" s="6">
        <f t="array" ref="S49">VLOOKUP("*Марий*",[1]итого!$3:$100,COLUMN([1]итого!S:S),0)</f>
        <v>63646</v>
      </c>
      <c r="T49" s="6">
        <f t="array" ref="T49">VLOOKUP("*Марий*",[1]итого!$3:$100,COLUMN([1]итого!T:T),0)</f>
        <v>65921</v>
      </c>
      <c r="U49" s="6">
        <f t="array" ref="U49">VLOOKUP("*Марий*",[1]итого!$3:$100,COLUMN([1]итого!U:U),0)</f>
        <v>64567</v>
      </c>
      <c r="V49" s="6">
        <f t="array" ref="V49">VLOOKUP("*Марий*",[1]итого!$3:$100,COLUMN([1]итого!V:V),0)</f>
        <v>64827</v>
      </c>
      <c r="W49" s="6">
        <f t="array" ref="W49">VLOOKUP("*Марий*",[1]итого!$3:$100,COLUMN([1]итого!W:W),0)</f>
        <v>64744</v>
      </c>
      <c r="X49" s="6">
        <f t="array" ref="X49">VLOOKUP("*Марий*",[1]итого!$3:$100,COLUMN([1]итого!X:X),0)</f>
        <v>67037</v>
      </c>
      <c r="Y49" s="6">
        <f t="array" ref="Y49">VLOOKUP("*Марий*",[1]итого!$3:$100,COLUMN([1]итого!Y:Y),0)</f>
        <v>65657</v>
      </c>
      <c r="Z49" s="6">
        <f t="array" ref="Z49">VLOOKUP("*Марий*",[1]итого!$3:$100,COLUMN([1]итого!Z:Z),0)</f>
        <v>65782</v>
      </c>
      <c r="AA49" s="6">
        <f t="array" ref="AA49">VLOOKUP("*Марий*",[1]итого!$3:$100,COLUMN([1]итого!AA:AA),0)</f>
        <v>66985</v>
      </c>
      <c r="AB49" s="6">
        <f t="array" ref="AB49">VLOOKUP("*Марий*",[1]итого!$3:$100,COLUMN([1]итого!AB:AB),0)</f>
        <v>67618</v>
      </c>
      <c r="AC49" s="6">
        <f t="array" ref="AC49">VLOOKUP("*Марий*",[1]итого!$3:$100,COLUMN([1]итого!AC:AC),0)</f>
        <v>68011</v>
      </c>
      <c r="AD49" s="6">
        <f t="array" ref="AD49">VLOOKUP("*Марий*",[1]итого!$3:$100,COLUMN([1]итого!AD:AD),0)</f>
        <v>67783</v>
      </c>
      <c r="AE49" s="6">
        <f t="array" ref="AE49">VLOOKUP("*Марий*",[1]итого!$3:$100,COLUMN([1]итого!AE:AE),0)</f>
        <v>68708</v>
      </c>
      <c r="AF49" s="6">
        <f t="array" ref="AF49">VLOOKUP("*Марий*",[1]итого!$3:$100,COLUMN([1]итого!AF:AF),0)</f>
        <v>71485</v>
      </c>
      <c r="AG49" s="6">
        <f t="array" ref="AG49">VLOOKUP("*Марий*",[1]итого!$3:$100,COLUMN([1]итого!AG:AG),0)</f>
        <v>70680</v>
      </c>
      <c r="AH49" s="6">
        <f t="array" ref="AH49">VLOOKUP("*Марий*",[1]итого!$3:$100,COLUMN([1]итого!AH:AH),0)</f>
        <v>70107</v>
      </c>
      <c r="AI49" s="6">
        <f t="array" ref="AI49">VLOOKUP("*Марий*",[1]итого!$3:$100,COLUMN([1]итого!AI:AI),0)</f>
        <v>70884</v>
      </c>
      <c r="AJ49" s="6">
        <f t="array" ref="AJ49">VLOOKUP("*Марий*",[1]итого!$3:$100,COLUMN([1]итого!AJ:AJ),0)</f>
        <v>73386</v>
      </c>
      <c r="AK49" s="6">
        <f t="array" ref="AK49">VLOOKUP("*Марий*",[1]итого!$3:$100,COLUMN([1]итого!AK:AK),0)</f>
        <v>74429</v>
      </c>
      <c r="AL49" s="6">
        <f t="array" ref="AL49">VLOOKUP("*Марий*",[1]итого!$3:$100,COLUMN([1]итого!AL:AL),0)</f>
        <v>75602</v>
      </c>
      <c r="AM49" s="6">
        <f t="array" ref="AM49">VLOOKUP("*Марий*",[1]итого!$3:$100,COLUMN([1]итого!AM:AM),0)</f>
        <v>76566</v>
      </c>
      <c r="AN49" s="6">
        <f t="array" ref="AN49">VLOOKUP("*Марий*",[1]итого!$3:$100,COLUMN([1]итого!AN:AN),0)</f>
        <v>76844</v>
      </c>
      <c r="AO49" s="6">
        <f t="array" ref="AO49">VLOOKUP("*Марий*",[1]итого!$3:$100,COLUMN([1]итого!AO:AO),0)</f>
        <v>77328</v>
      </c>
      <c r="AP49" s="6">
        <f t="array" ref="AP49">VLOOKUP("*Марий*",[1]итого!$3:$100,COLUMN([1]итого!AP:AP),0)</f>
        <v>77307</v>
      </c>
      <c r="AQ49" s="6">
        <f t="array" ref="AQ49">VLOOKUP("*Марий*",[1]итого!$3:$100,COLUMN([1]итого!AQ:AQ),0)</f>
        <v>78747</v>
      </c>
      <c r="AR49" s="6">
        <f t="array" ref="AR49">VLOOKUP("*Марий*",[1]итого!$3:$100,COLUMN([1]итого!AR:AR),0)</f>
        <v>86359</v>
      </c>
      <c r="AS49" s="6">
        <f t="array" ref="AS49">VLOOKUP("*Марий*",[1]итого!$3:$100,COLUMN([1]итого!AS:AS),0)</f>
        <v>83066</v>
      </c>
      <c r="AT49" s="6">
        <f t="array" ref="AT49">VLOOKUP("*Марий*",[1]итого!$3:$100,COLUMN([1]итого!AT:AT),0)</f>
        <v>86465</v>
      </c>
      <c r="AU49" s="6">
        <f t="array" ref="AU49">VLOOKUP("*Марий*",[1]итого!$3:$100,COLUMN([1]итого!AU:AU),0)</f>
        <v>87253</v>
      </c>
      <c r="AV49" s="6">
        <f t="array" ref="AV49">VLOOKUP("*Марий*",[1]итого!$3:$100,COLUMN([1]итого!AV:AV),0)</f>
        <v>88684</v>
      </c>
      <c r="AW49" s="6">
        <f t="array" ref="AW49">VLOOKUP("*Марий*",[1]итого!$3:$100,COLUMN([1]итого!AW:AW),0)</f>
        <v>89786</v>
      </c>
      <c r="AX49" s="6">
        <f t="array" ref="AX49">VLOOKUP("*Марий*",[1]итого!$3:$100,COLUMN([1]итого!AX:AX),0)</f>
        <v>92004</v>
      </c>
      <c r="AY49" s="6">
        <f t="array" ref="AY49">VLOOKUP("*Марий*",[1]итого!$3:$100,COLUMN([1]итого!AY:AY),0)</f>
        <v>92890</v>
      </c>
      <c r="AZ49" s="6">
        <f t="array" ref="AZ49">VLOOKUP("*Марий*",[1]итого!$3:$100,COLUMN([1]итого!AZ:AZ),0)</f>
        <v>94503</v>
      </c>
      <c r="BA49" s="6">
        <f t="array" ref="BA49">VLOOKUP("*Марий*",[1]итого!$3:$100,COLUMN([1]итого!BA:BA),0)</f>
        <v>95482</v>
      </c>
      <c r="BB49" s="6">
        <f t="array" ref="BB49">VLOOKUP("*Марий*",[1]итого!$3:$100,COLUMN([1]итого!BB:BB),0)</f>
        <v>96910</v>
      </c>
      <c r="BC49" s="6">
        <f t="array" ref="BC49">VLOOKUP("*Марий*",[1]итого!$3:$100,COLUMN([1]итого!BC:BC),0)</f>
        <v>99474</v>
      </c>
      <c r="BD49" s="6">
        <f t="array" ref="BD49">VLOOKUP("*Марий*",[1]итого!$3:$100,COLUMN([1]итого!BD:BD),0)</f>
        <v>105744</v>
      </c>
      <c r="BE49" s="6">
        <f t="array" ref="BE49">VLOOKUP("*Марий*",[1]итого!$3:$100,COLUMN([1]итого!BE:BE),0)</f>
        <v>105531</v>
      </c>
      <c r="BF49" s="6">
        <f t="array" ref="BF49">VLOOKUP("*Марий*",[1]итого!$3:$100,COLUMN([1]итого!BF:BF),0)</f>
        <v>108444</v>
      </c>
      <c r="BG49" s="6">
        <f t="array" ref="BG49">VLOOKUP("*Марий*",[1]итого!$3:$100,COLUMN([1]итого!BG:BG),0)</f>
        <v>110507</v>
      </c>
      <c r="BH49" s="6">
        <f t="array" ref="BH49">VLOOKUP("*Марий*",[1]итого!$3:$100,COLUMN([1]итого!BH:BH),0)</f>
        <v>113101</v>
      </c>
      <c r="BI49" s="6">
        <f t="array" ref="BI49">VLOOKUP("*Марий*",[1]итого!$3:$100,COLUMN([1]итого!BI:BI),0)</f>
        <v>117022</v>
      </c>
      <c r="BJ49" s="6">
        <f t="array" ref="BJ49">VLOOKUP("*Марий*",[1]итого!$3:$100,COLUMN([1]итого!BJ:BJ),0)</f>
        <v>119093</v>
      </c>
      <c r="BK49" s="6">
        <f t="array" ref="BK49">VLOOKUP("*Марий*",[1]итого!$3:$100,COLUMN([1]итого!BK:BK),0)</f>
        <v>120669</v>
      </c>
      <c r="BL49" s="6">
        <f t="array" ref="BL49">VLOOKUP("*Марий*",[1]итого!$3:$100,COLUMN([1]итого!BL:BL),0)</f>
        <v>123682</v>
      </c>
      <c r="BM49" s="6">
        <f t="array" ref="BM49">VLOOKUP("*Марий*",[1]итого!$3:$100,COLUMN([1]итого!BM:BM),0)</f>
        <v>126364</v>
      </c>
      <c r="BN49" s="6">
        <f t="array" ref="BN49">VLOOKUP("*Марий*",[1]итого!$3:$100,COLUMN([1]итого!BN:BN),0)</f>
        <v>128484</v>
      </c>
      <c r="BO49" s="6">
        <f t="array" ref="BO49">VLOOKUP("*Марий*",[1]итого!$3:$100,COLUMN([1]итого!BO:BO),0)</f>
        <v>129552</v>
      </c>
      <c r="BP49" s="6">
        <f t="array" ref="BP49">VLOOKUP("*Марий*",[1]итого!$3:$100,COLUMN([1]итого!BP:BP),0)</f>
        <v>138557</v>
      </c>
      <c r="BQ49" s="6">
        <f t="array" ref="BQ49">VLOOKUP("*Марий*",[1]итого!$3:$100,COLUMN([1]итого!BQ:BQ),0)</f>
        <v>137378</v>
      </c>
      <c r="BR49" s="6">
        <f t="array" ref="BR49">VLOOKUP("*Марий*",[1]итого!$3:$100,COLUMN([1]итого!BR:BR),0)</f>
        <v>141982</v>
      </c>
      <c r="BS49" s="6">
        <f t="array" ref="BS49">VLOOKUP("*Марий*",[1]итого!$3:$100,COLUMN([1]итого!BS:BS),0)</f>
        <v>144797</v>
      </c>
      <c r="BT49" s="6">
        <f t="array" ref="BT49">VLOOKUP("*Марий*",[1]итого!$3:$100,COLUMN([1]итого!BT:BT),0)</f>
        <v>148709</v>
      </c>
      <c r="BU49" s="6">
        <f t="array" ref="BU49">VLOOKUP("*Марий*",[1]итого!$3:$100,COLUMN([1]итого!BU:BU),0)</f>
        <v>148704</v>
      </c>
      <c r="BV49" s="6">
        <f t="array" ref="BV49">VLOOKUP("*Марий*",[1]итого!$3:$100,COLUMN([1]итого!BV:BV),0)</f>
        <v>152008</v>
      </c>
      <c r="BW49" s="6">
        <f t="array" ref="BW49">VLOOKUP("*Марий*",[1]итого!$3:$100,COLUMN([1]итого!BW:BW),0)</f>
        <v>153680</v>
      </c>
      <c r="BX49" s="6">
        <f t="array" ref="BX49">VLOOKUP("*Марий*",[1]итого!$3:$100,COLUMN([1]итого!BX:BX),0)</f>
        <v>153792</v>
      </c>
      <c r="BY49" s="6">
        <f t="array" ref="BY49">VLOOKUP("*Марий*",[1]итого!$3:$100,COLUMN([1]итого!BY:BY),0)</f>
        <v>154979</v>
      </c>
      <c r="BZ49" s="6">
        <f t="array" ref="BZ49">VLOOKUP("*Марий*",[1]итого!$3:$100,COLUMN([1]итого!BZ:BZ),0)</f>
        <v>156640</v>
      </c>
      <c r="CA49" s="6">
        <f t="array" ref="CA49">VLOOKUP("*Марий*",[1]итого!$3:$100,COLUMN([1]итого!CA:CA),0)</f>
        <v>157169</v>
      </c>
      <c r="CB49" s="6">
        <f t="array" ref="CB49">VLOOKUP("*Марий*",[1]итого!$3:$100,COLUMN([1]итого!CB:CB),0)</f>
        <v>165775</v>
      </c>
    </row>
    <row r="50" spans="1:80" x14ac:dyDescent="0.25">
      <c r="A50" s="5" t="s">
        <v>48</v>
      </c>
      <c r="B50" s="6">
        <f t="array" ref="B50">VLOOKUP("*Мордовия*",[1]итого!$3:$100,COLUMN([1]итого!B:B),0)</f>
        <v>71273</v>
      </c>
      <c r="C50" s="6">
        <f t="array" ref="C50">VLOOKUP("*Мордовия*",[1]итого!$3:$100,COLUMN([1]итого!C:C),0)</f>
        <v>71508</v>
      </c>
      <c r="D50" s="6">
        <f t="array" ref="D50">VLOOKUP("*Мордовия*",[1]итого!$3:$100,COLUMN([1]итого!D:D),0)</f>
        <v>72029</v>
      </c>
      <c r="E50" s="6">
        <f t="array" ref="E50">VLOOKUP("*Мордовия*",[1]итого!$3:$100,COLUMN([1]итого!E:E),0)</f>
        <v>72450</v>
      </c>
      <c r="F50" s="6">
        <f t="array" ref="F50">VLOOKUP("*Мордовия*",[1]итого!$3:$100,COLUMN([1]итого!F:F),0)</f>
        <v>72668</v>
      </c>
      <c r="G50" s="6">
        <f t="array" ref="G50">VLOOKUP("*Мордовия*",[1]итого!$3:$100,COLUMN([1]итого!G:G),0)</f>
        <v>73135</v>
      </c>
      <c r="H50" s="6">
        <f t="array" ref="H50">VLOOKUP("*Мордовия*",[1]итого!$3:$100,COLUMN([1]итого!H:H),0)</f>
        <v>75469</v>
      </c>
      <c r="I50" s="6">
        <f t="array" ref="I50">VLOOKUP("*Мордовия*",[1]итого!$3:$100,COLUMN([1]итого!I:I),0)</f>
        <v>74801</v>
      </c>
      <c r="J50" s="6">
        <f t="array" ref="J50">VLOOKUP("*Мордовия*",[1]итого!$3:$100,COLUMN([1]итого!J:J),0)</f>
        <v>75647</v>
      </c>
      <c r="K50" s="6">
        <f t="array" ref="K50">VLOOKUP("*Мордовия*",[1]итого!$3:$100,COLUMN([1]итого!K:K),0)</f>
        <v>75929</v>
      </c>
      <c r="L50" s="6">
        <f t="array" ref="L50">VLOOKUP("*Мордовия*",[1]итого!$3:$100,COLUMN([1]итого!L:L),0)</f>
        <v>76607</v>
      </c>
      <c r="M50" s="6">
        <f t="array" ref="M50">VLOOKUP("*Мордовия*",[1]итого!$3:$100,COLUMN([1]итого!M:M),0)</f>
        <v>76112</v>
      </c>
      <c r="N50" s="6">
        <f t="array" ref="N50">VLOOKUP("*Мордовия*",[1]итого!$3:$100,COLUMN([1]итого!N:N),0)</f>
        <v>77593</v>
      </c>
      <c r="O50" s="6">
        <f t="array" ref="O50">VLOOKUP("*Мордовия*",[1]итого!$3:$100,COLUMN([1]итого!O:O),0)</f>
        <v>77748</v>
      </c>
      <c r="P50" s="6">
        <f t="array" ref="P50">VLOOKUP("*Мордовия*",[1]итого!$3:$100,COLUMN([1]итого!P:P),0)</f>
        <v>77512</v>
      </c>
      <c r="Q50" s="6">
        <f t="array" ref="Q50">VLOOKUP("*Мордовия*",[1]итого!$3:$100,COLUMN([1]итого!Q:Q),0)</f>
        <v>78462</v>
      </c>
      <c r="R50" s="6">
        <f t="array" ref="R50">VLOOKUP("*Мордовия*",[1]итого!$3:$100,COLUMN([1]итого!R:R),0)</f>
        <v>77371</v>
      </c>
      <c r="S50" s="6">
        <f t="array" ref="S50">VLOOKUP("*Мордовия*",[1]итого!$3:$100,COLUMN([1]итого!S:S),0)</f>
        <v>77208</v>
      </c>
      <c r="T50" s="6">
        <f t="array" ref="T50">VLOOKUP("*Мордовия*",[1]итого!$3:$100,COLUMN([1]итого!T:T),0)</f>
        <v>79616</v>
      </c>
      <c r="U50" s="6">
        <f t="array" ref="U50">VLOOKUP("*Мордовия*",[1]итого!$3:$100,COLUMN([1]итого!U:U),0)</f>
        <v>78271</v>
      </c>
      <c r="V50" s="6">
        <f t="array" ref="V50">VLOOKUP("*Мордовия*",[1]итого!$3:$100,COLUMN([1]итого!V:V),0)</f>
        <v>78693</v>
      </c>
      <c r="W50" s="6">
        <f t="array" ref="W50">VLOOKUP("*Мордовия*",[1]итого!$3:$100,COLUMN([1]итого!W:W),0)</f>
        <v>78200</v>
      </c>
      <c r="X50" s="6">
        <f t="array" ref="X50">VLOOKUP("*Мордовия*",[1]итого!$3:$100,COLUMN([1]итого!X:X),0)</f>
        <v>79998</v>
      </c>
      <c r="Y50" s="6">
        <f t="array" ref="Y50">VLOOKUP("*Мордовия*",[1]итого!$3:$100,COLUMN([1]итого!Y:Y),0)</f>
        <v>78968</v>
      </c>
      <c r="Z50" s="6">
        <f t="array" ref="Z50">VLOOKUP("*Мордовия*",[1]итого!$3:$100,COLUMN([1]итого!Z:Z),0)</f>
        <v>73438</v>
      </c>
      <c r="AA50" s="6">
        <f t="array" ref="AA50">VLOOKUP("*Мордовия*",[1]итого!$3:$100,COLUMN([1]итого!AA:AA),0)</f>
        <v>68385</v>
      </c>
      <c r="AB50" s="6">
        <f t="array" ref="AB50">VLOOKUP("*Мордовия*",[1]итого!$3:$100,COLUMN([1]итого!AB:AB),0)</f>
        <v>73782</v>
      </c>
      <c r="AC50" s="6">
        <f t="array" ref="AC50">VLOOKUP("*Мордовия*",[1]итого!$3:$100,COLUMN([1]итого!AC:AC),0)</f>
        <v>76011</v>
      </c>
      <c r="AD50" s="6">
        <f t="array" ref="AD50">VLOOKUP("*Мордовия*",[1]итого!$3:$100,COLUMN([1]итого!AD:AD),0)</f>
        <v>76061</v>
      </c>
      <c r="AE50" s="6">
        <f t="array" ref="AE50">VLOOKUP("*Мордовия*",[1]итого!$3:$100,COLUMN([1]итого!AE:AE),0)</f>
        <v>76492</v>
      </c>
      <c r="AF50" s="6">
        <f t="array" ref="AF50">VLOOKUP("*Мордовия*",[1]итого!$3:$100,COLUMN([1]итого!AF:AF),0)</f>
        <v>79109</v>
      </c>
      <c r="AG50" s="6">
        <f t="array" ref="AG50">VLOOKUP("*Мордовия*",[1]итого!$3:$100,COLUMN([1]итого!AG:AG),0)</f>
        <v>78247</v>
      </c>
      <c r="AH50" s="6">
        <f t="array" ref="AH50">VLOOKUP("*Мордовия*",[1]итого!$3:$100,COLUMN([1]итого!AH:AH),0)</f>
        <v>76840</v>
      </c>
      <c r="AI50" s="6">
        <f t="array" ref="AI50">VLOOKUP("*Мордовия*",[1]итого!$3:$100,COLUMN([1]итого!AI:AI),0)</f>
        <v>78089</v>
      </c>
      <c r="AJ50" s="6">
        <f t="array" ref="AJ50">VLOOKUP("*Мордовия*",[1]итого!$3:$100,COLUMN([1]итого!AJ:AJ),0)</f>
        <v>80192</v>
      </c>
      <c r="AK50" s="6">
        <f t="array" ref="AK50">VLOOKUP("*Мордовия*",[1]итого!$3:$100,COLUMN([1]итого!AK:AK),0)</f>
        <v>81251</v>
      </c>
      <c r="AL50" s="6">
        <f t="array" ref="AL50">VLOOKUP("*Мордовия*",[1]итого!$3:$100,COLUMN([1]итого!AL:AL),0)</f>
        <v>82190</v>
      </c>
      <c r="AM50" s="6">
        <f t="array" ref="AM50">VLOOKUP("*Мордовия*",[1]итого!$3:$100,COLUMN([1]итого!AM:AM),0)</f>
        <v>83196</v>
      </c>
      <c r="AN50" s="6">
        <f t="array" ref="AN50">VLOOKUP("*Мордовия*",[1]итого!$3:$100,COLUMN([1]итого!AN:AN),0)</f>
        <v>83322</v>
      </c>
      <c r="AO50" s="6">
        <f t="array" ref="AO50">VLOOKUP("*Мордовия*",[1]итого!$3:$100,COLUMN([1]итого!AO:AO),0)</f>
        <v>82920</v>
      </c>
      <c r="AP50" s="6">
        <f t="array" ref="AP50">VLOOKUP("*Мордовия*",[1]итого!$3:$100,COLUMN([1]итого!AP:AP),0)</f>
        <v>82388</v>
      </c>
      <c r="AQ50" s="6">
        <f t="array" ref="AQ50">VLOOKUP("*Мордовия*",[1]итого!$3:$100,COLUMN([1]итого!AQ:AQ),0)</f>
        <v>83699</v>
      </c>
      <c r="AR50" s="6">
        <f t="array" ref="AR50">VLOOKUP("*Мордовия*",[1]итого!$3:$100,COLUMN([1]итого!AR:AR),0)</f>
        <v>89218</v>
      </c>
      <c r="AS50" s="6">
        <f t="array" ref="AS50">VLOOKUP("*Мордовия*",[1]итого!$3:$100,COLUMN([1]итого!AS:AS),0)</f>
        <v>87355</v>
      </c>
      <c r="AT50" s="6">
        <f t="array" ref="AT50">VLOOKUP("*Мордовия*",[1]итого!$3:$100,COLUMN([1]итого!AT:AT),0)</f>
        <v>90116</v>
      </c>
      <c r="AU50" s="6">
        <f t="array" ref="AU50">VLOOKUP("*Мордовия*",[1]итого!$3:$100,COLUMN([1]итого!AU:AU),0)</f>
        <v>91165</v>
      </c>
      <c r="AV50" s="6">
        <f t="array" ref="AV50">VLOOKUP("*Мордовия*",[1]итого!$3:$100,COLUMN([1]итого!AV:AV),0)</f>
        <v>93304</v>
      </c>
      <c r="AW50" s="6">
        <f t="array" ref="AW50">VLOOKUP("*Мордовия*",[1]итого!$3:$100,COLUMN([1]итого!AW:AW),0)</f>
        <v>94843</v>
      </c>
      <c r="AX50" s="6">
        <f t="array" ref="AX50">VLOOKUP("*Мордовия*",[1]итого!$3:$100,COLUMN([1]итого!AX:AX),0)</f>
        <v>97347</v>
      </c>
      <c r="AY50" s="6">
        <f t="array" ref="AY50">VLOOKUP("*Мордовия*",[1]итого!$3:$100,COLUMN([1]итого!AY:AY),0)</f>
        <v>97998</v>
      </c>
      <c r="AZ50" s="6">
        <f t="array" ref="AZ50">VLOOKUP("*Мордовия*",[1]итого!$3:$100,COLUMN([1]итого!AZ:AZ),0)</f>
        <v>99475</v>
      </c>
      <c r="BA50" s="6">
        <f t="array" ref="BA50">VLOOKUP("*Мордовия*",[1]итого!$3:$100,COLUMN([1]итого!BA:BA),0)</f>
        <v>100578</v>
      </c>
      <c r="BB50" s="6">
        <f t="array" ref="BB50">VLOOKUP("*Мордовия*",[1]итого!$3:$100,COLUMN([1]итого!BB:BB),0)</f>
        <v>102785</v>
      </c>
      <c r="BC50" s="6">
        <f t="array" ref="BC50">VLOOKUP("*Мордовия*",[1]итого!$3:$100,COLUMN([1]итого!BC:BC),0)</f>
        <v>104480</v>
      </c>
      <c r="BD50" s="6">
        <f t="array" ref="BD50">VLOOKUP("*Мордовия*",[1]итого!$3:$100,COLUMN([1]итого!BD:BD),0)</f>
        <v>110933</v>
      </c>
      <c r="BE50" s="6">
        <f t="array" ref="BE50">VLOOKUP("*Мордовия*",[1]итого!$3:$100,COLUMN([1]итого!BE:BE),0)</f>
        <v>110535</v>
      </c>
      <c r="BF50" s="6">
        <f t="array" ref="BF50">VLOOKUP("*Мордовия*",[1]итого!$3:$100,COLUMN([1]итого!BF:BF),0)</f>
        <v>113872</v>
      </c>
      <c r="BG50" s="6">
        <f t="array" ref="BG50">VLOOKUP("*Мордовия*",[1]итого!$3:$100,COLUMN([1]итого!BG:BG),0)</f>
        <v>116609</v>
      </c>
      <c r="BH50" s="6">
        <f t="array" ref="BH50">VLOOKUP("*Мордовия*",[1]итого!$3:$100,COLUMN([1]итого!BH:BH),0)</f>
        <v>118997</v>
      </c>
      <c r="BI50" s="6">
        <f t="array" ref="BI50">VLOOKUP("*Мордовия*",[1]итого!$3:$100,COLUMN([1]итого!BI:BI),0)</f>
        <v>123578</v>
      </c>
      <c r="BJ50" s="6">
        <f t="array" ref="BJ50">VLOOKUP("*Мордовия*",[1]итого!$3:$100,COLUMN([1]итого!BJ:BJ),0)</f>
        <v>126424</v>
      </c>
      <c r="BK50" s="6">
        <f t="array" ref="BK50">VLOOKUP("*Мордовия*",[1]итого!$3:$100,COLUMN([1]итого!BK:BK),0)</f>
        <v>126815</v>
      </c>
      <c r="BL50" s="6">
        <f t="array" ref="BL50">VLOOKUP("*Мордовия*",[1]итого!$3:$100,COLUMN([1]итого!BL:BL),0)</f>
        <v>128660</v>
      </c>
      <c r="BM50" s="6">
        <f t="array" ref="BM50">VLOOKUP("*Мордовия*",[1]итого!$3:$100,COLUMN([1]итого!BM:BM),0)</f>
        <v>129944</v>
      </c>
      <c r="BN50" s="6">
        <f t="array" ref="BN50">VLOOKUP("*Мордовия*",[1]итого!$3:$100,COLUMN([1]итого!BN:BN),0)</f>
        <v>131398</v>
      </c>
      <c r="BO50" s="6">
        <f t="array" ref="BO50">VLOOKUP("*Мордовия*",[1]итого!$3:$100,COLUMN([1]итого!BO:BO),0)</f>
        <v>132588</v>
      </c>
      <c r="BP50" s="6">
        <f t="array" ref="BP50">VLOOKUP("*Мордовия*",[1]итого!$3:$100,COLUMN([1]итого!BP:BP),0)</f>
        <v>140133</v>
      </c>
      <c r="BQ50" s="6">
        <f t="array" ref="BQ50">VLOOKUP("*Мордовия*",[1]итого!$3:$100,COLUMN([1]итого!BQ:BQ),0)</f>
        <v>139531</v>
      </c>
      <c r="BR50" s="6">
        <f t="array" ref="BR50">VLOOKUP("*Мордовия*",[1]итого!$3:$100,COLUMN([1]итого!BR:BR),0)</f>
        <v>144054</v>
      </c>
      <c r="BS50" s="6">
        <f t="array" ref="BS50">VLOOKUP("*Мордовия*",[1]итого!$3:$100,COLUMN([1]итого!BS:BS),0)</f>
        <v>147309</v>
      </c>
      <c r="BT50" s="6">
        <f t="array" ref="BT50">VLOOKUP("*Мордовия*",[1]итого!$3:$100,COLUMN([1]итого!BT:BT),0)</f>
        <v>152445</v>
      </c>
      <c r="BU50" s="6">
        <f t="array" ref="BU50">VLOOKUP("*Мордовия*",[1]итого!$3:$100,COLUMN([1]итого!BU:BU),0)</f>
        <v>152343</v>
      </c>
      <c r="BV50" s="6">
        <f t="array" ref="BV50">VLOOKUP("*Мордовия*",[1]итого!$3:$100,COLUMN([1]итого!BV:BV),0)</f>
        <v>156949</v>
      </c>
      <c r="BW50" s="6">
        <f t="array" ref="BW50">VLOOKUP("*Мордовия*",[1]итого!$3:$100,COLUMN([1]итого!BW:BW),0)</f>
        <v>159647</v>
      </c>
      <c r="BX50" s="6">
        <f t="array" ref="BX50">VLOOKUP("*Мордовия*",[1]итого!$3:$100,COLUMN([1]итого!BX:BX),0)</f>
        <v>160578</v>
      </c>
      <c r="BY50" s="6">
        <f t="array" ref="BY50">VLOOKUP("*Мордовия*",[1]итого!$3:$100,COLUMN([1]итого!BY:BY),0)</f>
        <v>162263</v>
      </c>
      <c r="BZ50" s="6">
        <f t="array" ref="BZ50">VLOOKUP("*Мордовия*",[1]итого!$3:$100,COLUMN([1]итого!BZ:BZ),0)</f>
        <v>164373</v>
      </c>
      <c r="CA50" s="6">
        <f t="array" ref="CA50">VLOOKUP("*Мордовия*",[1]итого!$3:$100,COLUMN([1]итого!CA:CA),0)</f>
        <v>164570</v>
      </c>
      <c r="CB50" s="6">
        <f t="array" ref="CB50">VLOOKUP("*Мордовия*",[1]итого!$3:$100,COLUMN([1]итого!CB:CB),0)</f>
        <v>173733</v>
      </c>
    </row>
    <row r="51" spans="1:80" ht="31.5" x14ac:dyDescent="0.25">
      <c r="A51" s="5" t="s">
        <v>49</v>
      </c>
      <c r="B51" s="6">
        <f t="array" ref="B51">VLOOKUP("*Татарстан*",[1]итого!$3:$100,COLUMN([1]итого!B:B),0)</f>
        <v>593901</v>
      </c>
      <c r="C51" s="6">
        <f t="array" ref="C51">VLOOKUP("*Татарстан*",[1]итого!$3:$100,COLUMN([1]итого!C:C),0)</f>
        <v>596537</v>
      </c>
      <c r="D51" s="6">
        <f t="array" ref="D51">VLOOKUP("*Татарстан*",[1]итого!$3:$100,COLUMN([1]итого!D:D),0)</f>
        <v>607320</v>
      </c>
      <c r="E51" s="6">
        <f t="array" ref="E51">VLOOKUP("*Татарстан*",[1]итого!$3:$100,COLUMN([1]итого!E:E),0)</f>
        <v>606438</v>
      </c>
      <c r="F51" s="6">
        <f t="array" ref="F51">VLOOKUP("*Татарстан*",[1]итого!$3:$100,COLUMN([1]итого!F:F),0)</f>
        <v>606877</v>
      </c>
      <c r="G51" s="6">
        <f t="array" ref="G51">VLOOKUP("*Татарстан*",[1]итого!$3:$100,COLUMN([1]итого!G:G),0)</f>
        <v>609893</v>
      </c>
      <c r="H51" s="6">
        <f t="array" ref="H51">VLOOKUP("*Татарстан*",[1]итого!$3:$100,COLUMN([1]итого!H:H),0)</f>
        <v>617367</v>
      </c>
      <c r="I51" s="6">
        <f t="array" ref="I51">VLOOKUP("*Татарстан*",[1]итого!$3:$100,COLUMN([1]итого!I:I),0)</f>
        <v>614142</v>
      </c>
      <c r="J51" s="6">
        <f t="array" ref="J51">VLOOKUP("*Татарстан*",[1]итого!$3:$100,COLUMN([1]итого!J:J),0)</f>
        <v>622796</v>
      </c>
      <c r="K51" s="6">
        <f t="array" ref="K51">VLOOKUP("*Татарстан*",[1]итого!$3:$100,COLUMN([1]итого!K:K),0)</f>
        <v>623216</v>
      </c>
      <c r="L51" s="6">
        <f t="array" ref="L51">VLOOKUP("*Татарстан*",[1]итого!$3:$100,COLUMN([1]итого!L:L),0)</f>
        <v>621803</v>
      </c>
      <c r="M51" s="6">
        <f t="array" ref="M51">VLOOKUP("*Татарстан*",[1]итого!$3:$100,COLUMN([1]итого!M:M),0)</f>
        <v>615382</v>
      </c>
      <c r="N51" s="6">
        <f t="array" ref="N51">VLOOKUP("*Татарстан*",[1]итого!$3:$100,COLUMN([1]итого!N:N),0)</f>
        <v>624272</v>
      </c>
      <c r="O51" s="6">
        <f t="array" ref="O51">VLOOKUP("*Татарстан*",[1]итого!$3:$100,COLUMN([1]итого!O:O),0)</f>
        <v>632399</v>
      </c>
      <c r="P51" s="6">
        <f t="array" ref="P51">VLOOKUP("*Татарстан*",[1]итого!$3:$100,COLUMN([1]итого!P:P),0)</f>
        <v>631470</v>
      </c>
      <c r="Q51" s="6">
        <f t="array" ref="Q51">VLOOKUP("*Татарстан*",[1]итого!$3:$100,COLUMN([1]итого!Q:Q),0)</f>
        <v>636387</v>
      </c>
      <c r="R51" s="6">
        <f t="array" ref="R51">VLOOKUP("*Татарстан*",[1]итого!$3:$100,COLUMN([1]итого!R:R),0)</f>
        <v>629816</v>
      </c>
      <c r="S51" s="6">
        <f t="array" ref="S51">VLOOKUP("*Татарстан*",[1]итого!$3:$100,COLUMN([1]итого!S:S),0)</f>
        <v>613124</v>
      </c>
      <c r="T51" s="6">
        <f t="array" ref="T51">VLOOKUP("*Татарстан*",[1]итого!$3:$100,COLUMN([1]итого!T:T),0)</f>
        <v>632020</v>
      </c>
      <c r="U51" s="6">
        <f t="array" ref="U51">VLOOKUP("*Татарстан*",[1]итого!$3:$100,COLUMN([1]итого!U:U),0)</f>
        <v>618264</v>
      </c>
      <c r="V51" s="6">
        <f t="array" ref="V51">VLOOKUP("*Татарстан*",[1]итого!$3:$100,COLUMN([1]итого!V:V),0)</f>
        <v>618126</v>
      </c>
      <c r="W51" s="6">
        <f t="array" ref="W51">VLOOKUP("*Татарстан*",[1]итого!$3:$100,COLUMN([1]итого!W:W),0)</f>
        <v>614691</v>
      </c>
      <c r="X51" s="6">
        <f t="array" ref="X51">VLOOKUP("*Татарстан*",[1]итого!$3:$100,COLUMN([1]итого!X:X),0)</f>
        <v>624132</v>
      </c>
      <c r="Y51" s="6">
        <f t="array" ref="Y51">VLOOKUP("*Татарстан*",[1]итого!$3:$100,COLUMN([1]итого!Y:Y),0)</f>
        <v>620499</v>
      </c>
      <c r="Z51" s="6">
        <f t="array" ref="Z51">VLOOKUP("*Татарстан*",[1]итого!$3:$100,COLUMN([1]итого!Z:Z),0)</f>
        <v>620717</v>
      </c>
      <c r="AA51" s="6">
        <f t="array" ref="AA51">VLOOKUP("*Татарстан*",[1]итого!$3:$100,COLUMN([1]итого!AA:AA),0)</f>
        <v>622866</v>
      </c>
      <c r="AB51" s="6">
        <f t="array" ref="AB51">VLOOKUP("*Татарстан*",[1]итого!$3:$100,COLUMN([1]итого!AB:AB),0)</f>
        <v>624682</v>
      </c>
      <c r="AC51" s="6">
        <f t="array" ref="AC51">VLOOKUP("*Татарстан*",[1]итого!$3:$100,COLUMN([1]итого!AC:AC),0)</f>
        <v>640546</v>
      </c>
      <c r="AD51" s="6">
        <f t="array" ref="AD51">VLOOKUP("*Татарстан*",[1]итого!$3:$100,COLUMN([1]итого!AD:AD),0)</f>
        <v>656957</v>
      </c>
      <c r="AE51" s="6">
        <f t="array" ref="AE51">VLOOKUP("*Татарстан*",[1]итого!$3:$100,COLUMN([1]итого!AE:AE),0)</f>
        <v>659865</v>
      </c>
      <c r="AF51" s="6">
        <f t="array" ref="AF51">VLOOKUP("*Татарстан*",[1]итого!$3:$100,COLUMN([1]итого!AF:AF),0)</f>
        <v>689434</v>
      </c>
      <c r="AG51" s="6">
        <f t="array" ref="AG51">VLOOKUP("*Татарстан*",[1]итого!$3:$100,COLUMN([1]итого!AG:AG),0)</f>
        <v>686845</v>
      </c>
      <c r="AH51" s="6">
        <f t="array" ref="AH51">VLOOKUP("*Татарстан*",[1]итого!$3:$100,COLUMN([1]итого!AH:AH),0)</f>
        <v>661132</v>
      </c>
      <c r="AI51" s="6">
        <f t="array" ref="AI51">VLOOKUP("*Татарстан*",[1]итого!$3:$100,COLUMN([1]итого!AI:AI),0)</f>
        <v>669287</v>
      </c>
      <c r="AJ51" s="6">
        <f t="array" ref="AJ51">VLOOKUP("*Татарстан*",[1]итого!$3:$100,COLUMN([1]итого!AJ:AJ),0)</f>
        <v>684121</v>
      </c>
      <c r="AK51" s="6">
        <f t="array" ref="AK51">VLOOKUP("*Татарстан*",[1]итого!$3:$100,COLUMN([1]итого!AK:AK),0)</f>
        <v>688856</v>
      </c>
      <c r="AL51" s="6">
        <f t="array" ref="AL51">VLOOKUP("*Татарстан*",[1]итого!$3:$100,COLUMN([1]итого!AL:AL),0)</f>
        <v>690704</v>
      </c>
      <c r="AM51" s="6">
        <f t="array" ref="AM51">VLOOKUP("*Татарстан*",[1]итого!$3:$100,COLUMN([1]итого!AM:AM),0)</f>
        <v>711862</v>
      </c>
      <c r="AN51" s="6">
        <f t="array" ref="AN51">VLOOKUP("*Татарстан*",[1]итого!$3:$100,COLUMN([1]итого!AN:AN),0)</f>
        <v>715560</v>
      </c>
      <c r="AO51" s="6">
        <f t="array" ref="AO51">VLOOKUP("*Татарстан*",[1]итого!$3:$100,COLUMN([1]итого!AO:AO),0)</f>
        <v>704203</v>
      </c>
      <c r="AP51" s="6">
        <f t="array" ref="AP51">VLOOKUP("*Татарстан*",[1]итого!$3:$100,COLUMN([1]итого!AP:AP),0)</f>
        <v>714582</v>
      </c>
      <c r="AQ51" s="6">
        <f t="array" ref="AQ51">VLOOKUP("*Татарстан*",[1]итого!$3:$100,COLUMN([1]итого!AQ:AQ),0)</f>
        <v>728516</v>
      </c>
      <c r="AR51" s="6">
        <f t="array" ref="AR51">VLOOKUP("*Татарстан*",[1]итого!$3:$100,COLUMN([1]итого!AR:AR),0)</f>
        <v>785213</v>
      </c>
      <c r="AS51" s="6">
        <f t="array" ref="AS51">VLOOKUP("*Татарстан*",[1]итого!$3:$100,COLUMN([1]итого!AS:AS),0)</f>
        <v>761991</v>
      </c>
      <c r="AT51" s="6">
        <f t="array" ref="AT51">VLOOKUP("*Татарстан*",[1]итого!$3:$100,COLUMN([1]итого!AT:AT),0)</f>
        <v>765236</v>
      </c>
      <c r="AU51" s="6">
        <f t="array" ref="AU51">VLOOKUP("*Татарстан*",[1]итого!$3:$100,COLUMN([1]итого!AU:AU),0)</f>
        <v>779903</v>
      </c>
      <c r="AV51" s="6">
        <f t="array" ref="AV51">VLOOKUP("*Татарстан*",[1]итого!$3:$100,COLUMN([1]итого!AV:AV),0)</f>
        <v>792483</v>
      </c>
      <c r="AW51" s="6">
        <f t="array" ref="AW51">VLOOKUP("*Татарстан*",[1]итого!$3:$100,COLUMN([1]итого!AW:AW),0)</f>
        <v>804133</v>
      </c>
      <c r="AX51" s="6">
        <f t="array" ref="AX51">VLOOKUP("*Татарстан*",[1]итого!$3:$100,COLUMN([1]итого!AX:AX),0)</f>
        <v>828980</v>
      </c>
      <c r="AY51" s="6">
        <f t="array" ref="AY51">VLOOKUP("*Татарстан*",[1]итого!$3:$100,COLUMN([1]итого!AY:AY),0)</f>
        <v>819421</v>
      </c>
      <c r="AZ51" s="6">
        <f t="array" ref="AZ51">VLOOKUP("*Татарстан*",[1]итого!$3:$100,COLUMN([1]итого!AZ:AZ),0)</f>
        <v>837913</v>
      </c>
      <c r="BA51" s="6">
        <f t="array" ref="BA51">VLOOKUP("*Татарстан*",[1]итого!$3:$100,COLUMN([1]итого!BA:BA),0)</f>
        <v>844417</v>
      </c>
      <c r="BB51" s="6">
        <f t="array" ref="BB51">VLOOKUP("*Татарстан*",[1]итого!$3:$100,COLUMN([1]итого!BB:BB),0)</f>
        <v>863521</v>
      </c>
      <c r="BC51" s="6">
        <f t="array" ref="BC51">VLOOKUP("*Татарстан*",[1]итого!$3:$100,COLUMN([1]итого!BC:BC),0)</f>
        <v>878661</v>
      </c>
      <c r="BD51" s="6">
        <f t="array" ref="BD51">VLOOKUP("*Татарстан*",[1]итого!$3:$100,COLUMN([1]итого!BD:BD),0)</f>
        <v>927094</v>
      </c>
      <c r="BE51" s="6">
        <f t="array" ref="BE51">VLOOKUP("*Татарстан*",[1]итого!$3:$100,COLUMN([1]итого!BE:BE),0)</f>
        <v>907817</v>
      </c>
      <c r="BF51" s="6">
        <f t="array" ref="BF51">VLOOKUP("*Татарстан*",[1]итого!$3:$100,COLUMN([1]итого!BF:BF),0)</f>
        <v>933535</v>
      </c>
      <c r="BG51" s="6">
        <f t="array" ref="BG51">VLOOKUP("*Татарстан*",[1]итого!$3:$100,COLUMN([1]итого!BG:BG),0)</f>
        <v>956306</v>
      </c>
      <c r="BH51" s="6">
        <f t="array" ref="BH51">VLOOKUP("*Татарстан*",[1]итого!$3:$100,COLUMN([1]итого!BH:BH),0)</f>
        <v>972558</v>
      </c>
      <c r="BI51" s="6">
        <f t="array" ref="BI51">VLOOKUP("*Татарстан*",[1]итого!$3:$100,COLUMN([1]итого!BI:BI),0)</f>
        <v>1003618</v>
      </c>
      <c r="BJ51" s="6">
        <f t="array" ref="BJ51">VLOOKUP("*Татарстан*",[1]итого!$3:$100,COLUMN([1]итого!BJ:BJ),0)</f>
        <v>1019434</v>
      </c>
      <c r="BK51" s="6">
        <f t="array" ref="BK51">VLOOKUP("*Татарстан*",[1]итого!$3:$100,COLUMN([1]итого!BK:BK),0)</f>
        <v>1033123</v>
      </c>
      <c r="BL51" s="6">
        <f t="array" ref="BL51">VLOOKUP("*Татарстан*",[1]итого!$3:$100,COLUMN([1]итого!BL:BL),0)</f>
        <v>1069817</v>
      </c>
      <c r="BM51" s="6">
        <f t="array" ref="BM51">VLOOKUP("*Татарстан*",[1]итого!$3:$100,COLUMN([1]итого!BM:BM),0)</f>
        <v>1084166</v>
      </c>
      <c r="BN51" s="6">
        <f t="array" ref="BN51">VLOOKUP("*Татарстан*",[1]итого!$3:$100,COLUMN([1]итого!BN:BN),0)</f>
        <v>1099192</v>
      </c>
      <c r="BO51" s="6">
        <f t="array" ref="BO51">VLOOKUP("*Татарстан*",[1]итого!$3:$100,COLUMN([1]итого!BO:BO),0)</f>
        <v>1093059</v>
      </c>
      <c r="BP51" s="6">
        <f t="array" ref="BP51">VLOOKUP("*Татарстан*",[1]итого!$3:$100,COLUMN([1]итого!BP:BP),0)</f>
        <v>1169605</v>
      </c>
      <c r="BQ51" s="6">
        <f t="array" ref="BQ51">VLOOKUP("*Татарстан*",[1]итого!$3:$100,COLUMN([1]итого!BQ:BQ),0)</f>
        <v>1124856</v>
      </c>
      <c r="BR51" s="6">
        <f t="array" ref="BR51">VLOOKUP("*Татарстан*",[1]итого!$3:$100,COLUMN([1]итого!BR:BR),0)</f>
        <v>1163350</v>
      </c>
      <c r="BS51" s="6">
        <f t="array" ref="BS51">VLOOKUP("*Татарстан*",[1]итого!$3:$100,COLUMN([1]итого!BS:BS),0)</f>
        <v>1183160</v>
      </c>
      <c r="BT51" s="6">
        <f t="array" ref="BT51">VLOOKUP("*Татарстан*",[1]итого!$3:$100,COLUMN([1]итого!BT:BT),0)</f>
        <v>1220195</v>
      </c>
      <c r="BU51" s="6">
        <f t="array" ref="BU51">VLOOKUP("*Татарстан*",[1]итого!$3:$100,COLUMN([1]итого!BU:BU),0)</f>
        <v>1226214</v>
      </c>
      <c r="BV51" s="6">
        <f t="array" ref="BV51">VLOOKUP("*Татарстан*",[1]итого!$3:$100,COLUMN([1]итого!BV:BV),0)</f>
        <v>1250584</v>
      </c>
      <c r="BW51" s="6">
        <f t="array" ref="BW51">VLOOKUP("*Татарстан*",[1]итого!$3:$100,COLUMN([1]итого!BW:BW),0)</f>
        <v>1268223</v>
      </c>
      <c r="BX51" s="6">
        <f t="array" ref="BX51">VLOOKUP("*Татарстан*",[1]итого!$3:$100,COLUMN([1]итого!BX:BX),0)</f>
        <v>1275654</v>
      </c>
      <c r="BY51" s="6">
        <f t="array" ref="BY51">VLOOKUP("*Татарстан*",[1]итого!$3:$100,COLUMN([1]итого!BY:BY),0)</f>
        <v>1268251</v>
      </c>
      <c r="BZ51" s="6">
        <f t="array" ref="BZ51">VLOOKUP("*Татарстан*",[1]итого!$3:$100,COLUMN([1]итого!BZ:BZ),0)</f>
        <v>1282823</v>
      </c>
      <c r="CA51" s="6">
        <f t="array" ref="CA51">VLOOKUP("*Татарстан*",[1]итого!$3:$100,COLUMN([1]итого!CA:CA),0)</f>
        <v>1280757</v>
      </c>
      <c r="CB51" s="6">
        <f t="array" ref="CB51">VLOOKUP("*Татарстан*",[1]итого!$3:$100,COLUMN([1]итого!CB:CB),0)</f>
        <v>1366311</v>
      </c>
    </row>
    <row r="52" spans="1:80" x14ac:dyDescent="0.25">
      <c r="A52" s="5" t="s">
        <v>50</v>
      </c>
      <c r="B52" s="6">
        <f t="array" ref="B52">VLOOKUP("*Удмуртская*",[1]итого!$3:$100,COLUMN([1]итого!B:B),0)</f>
        <v>158717</v>
      </c>
      <c r="C52" s="6">
        <f t="array" ref="C52">VLOOKUP("*Удмуртская*",[1]итого!$3:$100,COLUMN([1]итого!C:C),0)</f>
        <v>156868</v>
      </c>
      <c r="D52" s="6">
        <f t="array" ref="D52">VLOOKUP("*Удмуртская*",[1]итого!$3:$100,COLUMN([1]итого!D:D),0)</f>
        <v>157978</v>
      </c>
      <c r="E52" s="6">
        <f t="array" ref="E52">VLOOKUP("*Удмуртская*",[1]итого!$3:$100,COLUMN([1]итого!E:E),0)</f>
        <v>158700</v>
      </c>
      <c r="F52" s="6">
        <f t="array" ref="F52">VLOOKUP("*Удмуртская*",[1]итого!$3:$100,COLUMN([1]итого!F:F),0)</f>
        <v>157424</v>
      </c>
      <c r="G52" s="6">
        <f t="array" ref="G52">VLOOKUP("*Удмуртская*",[1]итого!$3:$100,COLUMN([1]итого!G:G),0)</f>
        <v>158647</v>
      </c>
      <c r="H52" s="6">
        <f t="array" ref="H52">VLOOKUP("*Удмуртская*",[1]итого!$3:$100,COLUMN([1]итого!H:H),0)</f>
        <v>164937</v>
      </c>
      <c r="I52" s="6">
        <f t="array" ref="I52">VLOOKUP("*Удмуртская*",[1]итого!$3:$100,COLUMN([1]итого!I:I),0)</f>
        <v>160546</v>
      </c>
      <c r="J52" s="6">
        <f t="array" ref="J52">VLOOKUP("*Удмуртская*",[1]итого!$3:$100,COLUMN([1]итого!J:J),0)</f>
        <v>162432</v>
      </c>
      <c r="K52" s="6">
        <f t="array" ref="K52">VLOOKUP("*Удмуртская*",[1]итого!$3:$100,COLUMN([1]итого!K:K),0)</f>
        <v>162955</v>
      </c>
      <c r="L52" s="6">
        <f t="array" ref="L52">VLOOKUP("*Удмуртская*",[1]итого!$3:$100,COLUMN([1]итого!L:L),0)</f>
        <v>162644</v>
      </c>
      <c r="M52" s="6">
        <f t="array" ref="M52">VLOOKUP("*Удмуртская*",[1]итого!$3:$100,COLUMN([1]итого!M:M),0)</f>
        <v>161735</v>
      </c>
      <c r="N52" s="6">
        <f t="array" ref="N52">VLOOKUP("*Удмуртская*",[1]итого!$3:$100,COLUMN([1]итого!N:N),0)</f>
        <v>166065</v>
      </c>
      <c r="O52" s="6">
        <f t="array" ref="O52">VLOOKUP("*Удмуртская*",[1]итого!$3:$100,COLUMN([1]итого!O:O),0)</f>
        <v>167835</v>
      </c>
      <c r="P52" s="6">
        <f t="array" ref="P52">VLOOKUP("*Удмуртская*",[1]итого!$3:$100,COLUMN([1]итого!P:P),0)</f>
        <v>166883</v>
      </c>
      <c r="Q52" s="6">
        <f t="array" ref="Q52">VLOOKUP("*Удмуртская*",[1]итого!$3:$100,COLUMN([1]итого!Q:Q),0)</f>
        <v>169289</v>
      </c>
      <c r="R52" s="6">
        <f t="array" ref="R52">VLOOKUP("*Удмуртская*",[1]итого!$3:$100,COLUMN([1]итого!R:R),0)</f>
        <v>165672</v>
      </c>
      <c r="S52" s="6">
        <f t="array" ref="S52">VLOOKUP("*Удмуртская*",[1]итого!$3:$100,COLUMN([1]итого!S:S),0)</f>
        <v>165240</v>
      </c>
      <c r="T52" s="6">
        <f t="array" ref="T52">VLOOKUP("*Удмуртская*",[1]итого!$3:$100,COLUMN([1]итого!T:T),0)</f>
        <v>171829</v>
      </c>
      <c r="U52" s="6">
        <f t="array" ref="U52">VLOOKUP("*Удмуртская*",[1]итого!$3:$100,COLUMN([1]итого!U:U),0)</f>
        <v>166351</v>
      </c>
      <c r="V52" s="6">
        <f t="array" ref="V52">VLOOKUP("*Удмуртская*",[1]итого!$3:$100,COLUMN([1]итого!V:V),0)</f>
        <v>167466</v>
      </c>
      <c r="W52" s="6">
        <f t="array" ref="W52">VLOOKUP("*Удмуртская*",[1]итого!$3:$100,COLUMN([1]итого!W:W),0)</f>
        <v>165539</v>
      </c>
      <c r="X52" s="6">
        <f t="array" ref="X52">VLOOKUP("*Удмуртская*",[1]итого!$3:$100,COLUMN([1]итого!X:X),0)</f>
        <v>173654</v>
      </c>
      <c r="Y52" s="6">
        <f t="array" ref="Y52">VLOOKUP("*Удмуртская*",[1]итого!$3:$100,COLUMN([1]итого!Y:Y),0)</f>
        <v>169064</v>
      </c>
      <c r="Z52" s="6">
        <f t="array" ref="Z52">VLOOKUP("*Удмуртская*",[1]итого!$3:$100,COLUMN([1]итого!Z:Z),0)</f>
        <v>169069</v>
      </c>
      <c r="AA52" s="6">
        <f t="array" ref="AA52">VLOOKUP("*Удмуртская*",[1]итого!$3:$100,COLUMN([1]итого!AA:AA),0)</f>
        <v>169234</v>
      </c>
      <c r="AB52" s="6">
        <f t="array" ref="AB52">VLOOKUP("*Удмуртская*",[1]итого!$3:$100,COLUMN([1]итого!AB:AB),0)</f>
        <v>169168</v>
      </c>
      <c r="AC52" s="6">
        <f t="array" ref="AC52">VLOOKUP("*Удмуртская*",[1]итого!$3:$100,COLUMN([1]итого!AC:AC),0)</f>
        <v>170858</v>
      </c>
      <c r="AD52" s="6">
        <f t="array" ref="AD52">VLOOKUP("*Удмуртская*",[1]итого!$3:$100,COLUMN([1]итого!AD:AD),0)</f>
        <v>171256</v>
      </c>
      <c r="AE52" s="6">
        <f t="array" ref="AE52">VLOOKUP("*Удмуртская*",[1]итого!$3:$100,COLUMN([1]итого!AE:AE),0)</f>
        <v>171770</v>
      </c>
      <c r="AF52" s="6">
        <f t="array" ref="AF52">VLOOKUP("*Удмуртская*",[1]итого!$3:$100,COLUMN([1]итого!AF:AF),0)</f>
        <v>180744</v>
      </c>
      <c r="AG52" s="6">
        <f t="array" ref="AG52">VLOOKUP("*Удмуртская*",[1]итого!$3:$100,COLUMN([1]итого!AG:AG),0)</f>
        <v>175826</v>
      </c>
      <c r="AH52" s="6">
        <f t="array" ref="AH52">VLOOKUP("*Удмуртская*",[1]итого!$3:$100,COLUMN([1]итого!AH:AH),0)</f>
        <v>174889</v>
      </c>
      <c r="AI52" s="6">
        <f t="array" ref="AI52">VLOOKUP("*Удмуртская*",[1]итого!$3:$100,COLUMN([1]итого!AI:AI),0)</f>
        <v>175607</v>
      </c>
      <c r="AJ52" s="6">
        <f t="array" ref="AJ52">VLOOKUP("*Удмуртская*",[1]итого!$3:$100,COLUMN([1]итого!AJ:AJ),0)</f>
        <v>182249</v>
      </c>
      <c r="AK52" s="6">
        <f t="array" ref="AK52">VLOOKUP("*Удмуртская*",[1]итого!$3:$100,COLUMN([1]итого!AK:AK),0)</f>
        <v>183903</v>
      </c>
      <c r="AL52" s="6">
        <f t="array" ref="AL52">VLOOKUP("*Удмуртская*",[1]итого!$3:$100,COLUMN([1]итого!AL:AL),0)</f>
        <v>185922</v>
      </c>
      <c r="AM52" s="6">
        <f t="array" ref="AM52">VLOOKUP("*Удмуртская*",[1]итого!$3:$100,COLUMN([1]итого!AM:AM),0)</f>
        <v>190156</v>
      </c>
      <c r="AN52" s="6">
        <f t="array" ref="AN52">VLOOKUP("*Удмуртская*",[1]итого!$3:$100,COLUMN([1]итого!AN:AN),0)</f>
        <v>190107</v>
      </c>
      <c r="AO52" s="6">
        <f t="array" ref="AO52">VLOOKUP("*Удмуртская*",[1]итого!$3:$100,COLUMN([1]итого!AO:AO),0)</f>
        <v>188278</v>
      </c>
      <c r="AP52" s="6">
        <f t="array" ref="AP52">VLOOKUP("*Удмуртская*",[1]итого!$3:$100,COLUMN([1]итого!AP:AP),0)</f>
        <v>189008</v>
      </c>
      <c r="AQ52" s="6">
        <f t="array" ref="AQ52">VLOOKUP("*Удмуртская*",[1]итого!$3:$100,COLUMN([1]итого!AQ:AQ),0)</f>
        <v>191275</v>
      </c>
      <c r="AR52" s="6">
        <f t="array" ref="AR52">VLOOKUP("*Удмуртская*",[1]итого!$3:$100,COLUMN([1]итого!AR:AR),0)</f>
        <v>206463</v>
      </c>
      <c r="AS52" s="6">
        <f t="array" ref="AS52">VLOOKUP("*Удмуртская*",[1]итого!$3:$100,COLUMN([1]итого!AS:AS),0)</f>
        <v>198321</v>
      </c>
      <c r="AT52" s="6">
        <f t="array" ref="AT52">VLOOKUP("*Удмуртская*",[1]итого!$3:$100,COLUMN([1]итого!AT:AT),0)</f>
        <v>204136</v>
      </c>
      <c r="AU52" s="6">
        <f t="array" ref="AU52">VLOOKUP("*Удмуртская*",[1]итого!$3:$100,COLUMN([1]итого!AU:AU),0)</f>
        <v>206317</v>
      </c>
      <c r="AV52" s="6">
        <f t="array" ref="AV52">VLOOKUP("*Удмуртская*",[1]итого!$3:$100,COLUMN([1]итого!AV:AV),0)</f>
        <v>210567</v>
      </c>
      <c r="AW52" s="6">
        <f t="array" ref="AW52">VLOOKUP("*Удмуртская*",[1]итого!$3:$100,COLUMN([1]итого!AW:AW),0)</f>
        <v>213448</v>
      </c>
      <c r="AX52" s="6">
        <f t="array" ref="AX52">VLOOKUP("*Удмуртская*",[1]итого!$3:$100,COLUMN([1]итого!AX:AX),0)</f>
        <v>221366</v>
      </c>
      <c r="AY52" s="6">
        <f t="array" ref="AY52">VLOOKUP("*Удмуртская*",[1]итого!$3:$100,COLUMN([1]итого!AY:AY),0)</f>
        <v>223087</v>
      </c>
      <c r="AZ52" s="6">
        <f t="array" ref="AZ52">VLOOKUP("*Удмуртская*",[1]итого!$3:$100,COLUMN([1]итого!AZ:AZ),0)</f>
        <v>224805</v>
      </c>
      <c r="BA52" s="6">
        <f t="array" ref="BA52">VLOOKUP("*Удмуртская*",[1]итого!$3:$100,COLUMN([1]итого!BA:BA),0)</f>
        <v>228063</v>
      </c>
      <c r="BB52" s="6">
        <f t="array" ref="BB52">VLOOKUP("*Удмуртская*",[1]итого!$3:$100,COLUMN([1]итого!BB:BB),0)</f>
        <v>230228</v>
      </c>
      <c r="BC52" s="6">
        <f t="array" ref="BC52">VLOOKUP("*Удмуртская*",[1]итого!$3:$100,COLUMN([1]итого!BC:BC),0)</f>
        <v>235056</v>
      </c>
      <c r="BD52" s="6">
        <f t="array" ref="BD52">VLOOKUP("*Удмуртская*",[1]итого!$3:$100,COLUMN([1]итого!BD:BD),0)</f>
        <v>253635</v>
      </c>
      <c r="BE52" s="6">
        <f t="array" ref="BE52">VLOOKUP("*Удмуртская*",[1]итого!$3:$100,COLUMN([1]итого!BE:BE),0)</f>
        <v>289320</v>
      </c>
      <c r="BF52" s="6">
        <f t="array" ref="BF52">VLOOKUP("*Удмуртская*",[1]итого!$3:$100,COLUMN([1]итого!BF:BF),0)</f>
        <v>259059</v>
      </c>
      <c r="BG52" s="6">
        <f t="array" ref="BG52">VLOOKUP("*Удмуртская*",[1]итого!$3:$100,COLUMN([1]итого!BG:BG),0)</f>
        <v>264876</v>
      </c>
      <c r="BH52" s="6">
        <f t="array" ref="BH52">VLOOKUP("*Удмуртская*",[1]итого!$3:$100,COLUMN([1]итого!BH:BH),0)</f>
        <v>270534</v>
      </c>
      <c r="BI52" s="6">
        <f t="array" ref="BI52">VLOOKUP("*Удмуртская*",[1]итого!$3:$100,COLUMN([1]итого!BI:BI),0)</f>
        <v>281360</v>
      </c>
      <c r="BJ52" s="6">
        <f t="array" ref="BJ52">VLOOKUP("*Удмуртская*",[1]итого!$3:$100,COLUMN([1]итого!BJ:BJ),0)</f>
        <v>287738</v>
      </c>
      <c r="BK52" s="6">
        <f t="array" ref="BK52">VLOOKUP("*Удмуртская*",[1]итого!$3:$100,COLUMN([1]итого!BK:BK),0)</f>
        <v>289695</v>
      </c>
      <c r="BL52" s="6">
        <f t="array" ref="BL52">VLOOKUP("*Удмуртская*",[1]итого!$3:$100,COLUMN([1]итого!BL:BL),0)</f>
        <v>295501</v>
      </c>
      <c r="BM52" s="6">
        <f t="array" ref="BM52">VLOOKUP("*Удмуртская*",[1]итого!$3:$100,COLUMN([1]итого!BM:BM),0)</f>
        <v>302188</v>
      </c>
      <c r="BN52" s="6">
        <f t="array" ref="BN52">VLOOKUP("*Удмуртская*",[1]итого!$3:$100,COLUMN([1]итого!BN:BN),0)</f>
        <v>306777</v>
      </c>
      <c r="BO52" s="6">
        <f t="array" ref="BO52">VLOOKUP("*Удмуртская*",[1]итого!$3:$100,COLUMN([1]итого!BO:BO),0)</f>
        <v>310093</v>
      </c>
      <c r="BP52" s="6">
        <f t="array" ref="BP52">VLOOKUP("*Удмуртская*",[1]итого!$3:$100,COLUMN([1]итого!BP:BP),0)</f>
        <v>331531</v>
      </c>
      <c r="BQ52" s="6">
        <f t="array" ref="BQ52">VLOOKUP("*Удмуртская*",[1]итого!$3:$100,COLUMN([1]итого!BQ:BQ),0)</f>
        <v>319398</v>
      </c>
      <c r="BR52" s="6">
        <f t="array" ref="BR52">VLOOKUP("*Удмуртская*",[1]итого!$3:$100,COLUMN([1]итого!BR:BR),0)</f>
        <v>331975</v>
      </c>
      <c r="BS52" s="6">
        <f t="array" ref="BS52">VLOOKUP("*Удмуртская*",[1]итого!$3:$100,COLUMN([1]итого!BS:BS),0)</f>
        <v>339210</v>
      </c>
      <c r="BT52" s="6">
        <f t="array" ref="BT52">VLOOKUP("*Удмуртская*",[1]итого!$3:$100,COLUMN([1]итого!BT:BT),0)</f>
        <v>350174</v>
      </c>
      <c r="BU52" s="6">
        <f t="array" ref="BU52">VLOOKUP("*Удмуртская*",[1]итого!$3:$100,COLUMN([1]итого!BU:BU),0)</f>
        <v>353052</v>
      </c>
      <c r="BV52" s="6">
        <f t="array" ref="BV52">VLOOKUP("*Удмуртская*",[1]итого!$3:$100,COLUMN([1]итого!BV:BV),0)</f>
        <v>363308</v>
      </c>
      <c r="BW52" s="6">
        <f t="array" ref="BW52">VLOOKUP("*Удмуртская*",[1]итого!$3:$100,COLUMN([1]итого!BW:BW),0)</f>
        <v>367895</v>
      </c>
      <c r="BX52" s="6">
        <f t="array" ref="BX52">VLOOKUP("*Удмуртская*",[1]итого!$3:$100,COLUMN([1]итого!BX:BX),0)</f>
        <v>371117</v>
      </c>
      <c r="BY52" s="6">
        <f t="array" ref="BY52">VLOOKUP("*Удмуртская*",[1]итого!$3:$100,COLUMN([1]итого!BY:BY),0)</f>
        <v>373999</v>
      </c>
      <c r="BZ52" s="6">
        <f t="array" ref="BZ52">VLOOKUP("*Удмуртская*",[1]итого!$3:$100,COLUMN([1]итого!BZ:BZ),0)</f>
        <v>381256</v>
      </c>
      <c r="CA52" s="6">
        <f t="array" ref="CA52">VLOOKUP("*Удмуртская*",[1]итого!$3:$100,COLUMN([1]итого!CA:CA),0)</f>
        <v>382443</v>
      </c>
      <c r="CB52" s="6">
        <f t="array" ref="CB52">VLOOKUP("*Удмуртская*",[1]итого!$3:$100,COLUMN([1]итого!CB:CB),0)</f>
        <v>407229</v>
      </c>
    </row>
    <row r="53" spans="1:80" ht="31.5" x14ac:dyDescent="0.25">
      <c r="A53" s="5" t="s">
        <v>51</v>
      </c>
      <c r="B53" s="6">
        <f t="array" ref="B53">VLOOKUP("*Чувашская*",[1]итого!$3:$100,COLUMN([1]итого!B:B),0)</f>
        <v>132196</v>
      </c>
      <c r="C53" s="6">
        <f t="array" ref="C53">VLOOKUP("*Чувашская*",[1]итого!$3:$100,COLUMN([1]итого!C:C),0)</f>
        <v>132077</v>
      </c>
      <c r="D53" s="6">
        <f t="array" ref="D53">VLOOKUP("*Чувашская*",[1]итого!$3:$100,COLUMN([1]итого!D:D),0)</f>
        <v>132945</v>
      </c>
      <c r="E53" s="6">
        <f t="array" ref="E53">VLOOKUP("*Чувашская*",[1]итого!$3:$100,COLUMN([1]итого!E:E),0)</f>
        <v>133151</v>
      </c>
      <c r="F53" s="6">
        <f t="array" ref="F53">VLOOKUP("*Чувашская*",[1]итого!$3:$100,COLUMN([1]итого!F:F),0)</f>
        <v>133726</v>
      </c>
      <c r="G53" s="6">
        <f t="array" ref="G53">VLOOKUP("*Чувашская*",[1]итого!$3:$100,COLUMN([1]итого!G:G),0)</f>
        <v>133335</v>
      </c>
      <c r="H53" s="6">
        <f t="array" ref="H53">VLOOKUP("*Чувашская*",[1]итого!$3:$100,COLUMN([1]итого!H:H),0)</f>
        <v>138645</v>
      </c>
      <c r="I53" s="6">
        <f t="array" ref="I53">VLOOKUP("*Чувашская*",[1]итого!$3:$100,COLUMN([1]итого!I:I),0)</f>
        <v>135572</v>
      </c>
      <c r="J53" s="6">
        <f t="array" ref="J53">VLOOKUP("*Чувашская*",[1]итого!$3:$100,COLUMN([1]итого!J:J),0)</f>
        <v>137189</v>
      </c>
      <c r="K53" s="6">
        <f t="array" ref="K53">VLOOKUP("*Чувашская*",[1]итого!$3:$100,COLUMN([1]итого!K:K),0)</f>
        <v>139126</v>
      </c>
      <c r="L53" s="6">
        <f t="array" ref="L53">VLOOKUP("*Чувашская*",[1]итого!$3:$100,COLUMN([1]итого!L:L),0)</f>
        <v>138300</v>
      </c>
      <c r="M53" s="6">
        <f t="array" ref="M53">VLOOKUP("*Чувашская*",[1]итого!$3:$100,COLUMN([1]итого!M:M),0)</f>
        <v>138646</v>
      </c>
      <c r="N53" s="6">
        <f t="array" ref="N53">VLOOKUP("*Чувашская*",[1]итого!$3:$100,COLUMN([1]итого!N:N),0)</f>
        <v>141768</v>
      </c>
      <c r="O53" s="6">
        <f t="array" ref="O53">VLOOKUP("*Чувашская*",[1]итого!$3:$100,COLUMN([1]итого!O:O),0)</f>
        <v>143317</v>
      </c>
      <c r="P53" s="6">
        <f t="array" ref="P53">VLOOKUP("*Чувашская*",[1]итого!$3:$100,COLUMN([1]итого!P:P),0)</f>
        <v>143726</v>
      </c>
      <c r="Q53" s="6">
        <f t="array" ref="Q53">VLOOKUP("*Чувашская*",[1]итого!$3:$100,COLUMN([1]итого!Q:Q),0)</f>
        <v>144245</v>
      </c>
      <c r="R53" s="6">
        <f t="array" ref="R53">VLOOKUP("*Чувашская*",[1]итого!$3:$100,COLUMN([1]итого!R:R),0)</f>
        <v>142714</v>
      </c>
      <c r="S53" s="6">
        <f t="array" ref="S53">VLOOKUP("*Чувашская*",[1]итого!$3:$100,COLUMN([1]итого!S:S),0)</f>
        <v>142517</v>
      </c>
      <c r="T53" s="6">
        <f t="array" ref="T53">VLOOKUP("*Чувашская*",[1]итого!$3:$100,COLUMN([1]итого!T:T),0)</f>
        <v>146900</v>
      </c>
      <c r="U53" s="6">
        <f t="array" ref="U53">VLOOKUP("*Чувашская*",[1]итого!$3:$100,COLUMN([1]итого!U:U),0)</f>
        <v>143114</v>
      </c>
      <c r="V53" s="6">
        <f t="array" ref="V53">VLOOKUP("*Чувашская*",[1]итого!$3:$100,COLUMN([1]итого!V:V),0)</f>
        <v>143672</v>
      </c>
      <c r="W53" s="6">
        <f t="array" ref="W53">VLOOKUP("*Чувашская*",[1]итого!$3:$100,COLUMN([1]итого!W:W),0)</f>
        <v>140587</v>
      </c>
      <c r="X53" s="6">
        <f t="array" ref="X53">VLOOKUP("*Чувашская*",[1]итого!$3:$100,COLUMN([1]итого!X:X),0)</f>
        <v>147623</v>
      </c>
      <c r="Y53" s="6">
        <f t="array" ref="Y53">VLOOKUP("*Чувашская*",[1]итого!$3:$100,COLUMN([1]итого!Y:Y),0)</f>
        <v>143683</v>
      </c>
      <c r="Z53" s="6">
        <f t="array" ref="Z53">VLOOKUP("*Чувашская*",[1]итого!$3:$100,COLUMN([1]итого!Z:Z),0)</f>
        <v>143492</v>
      </c>
      <c r="AA53" s="6">
        <f t="array" ref="AA53">VLOOKUP("*Чувашская*",[1]итого!$3:$100,COLUMN([1]итого!AA:AA),0)</f>
        <v>144238</v>
      </c>
      <c r="AB53" s="6">
        <f t="array" ref="AB53">VLOOKUP("*Чувашская*",[1]итого!$3:$100,COLUMN([1]итого!AB:AB),0)</f>
        <v>144844</v>
      </c>
      <c r="AC53" s="6">
        <f t="array" ref="AC53">VLOOKUP("*Чувашская*",[1]итого!$3:$100,COLUMN([1]итого!AC:AC),0)</f>
        <v>145327</v>
      </c>
      <c r="AD53" s="6">
        <f t="array" ref="AD53">VLOOKUP("*Чувашская*",[1]итого!$3:$100,COLUMN([1]итого!AD:AD),0)</f>
        <v>145635</v>
      </c>
      <c r="AE53" s="6">
        <f t="array" ref="AE53">VLOOKUP("*Чувашская*",[1]итого!$3:$100,COLUMN([1]итого!AE:AE),0)</f>
        <v>147111</v>
      </c>
      <c r="AF53" s="6">
        <f t="array" ref="AF53">VLOOKUP("*Чувашская*",[1]итого!$3:$100,COLUMN([1]итого!AF:AF),0)</f>
        <v>155195</v>
      </c>
      <c r="AG53" s="6">
        <f t="array" ref="AG53">VLOOKUP("*Чувашская*",[1]итого!$3:$100,COLUMN([1]итого!AG:AG),0)</f>
        <v>150464</v>
      </c>
      <c r="AH53" s="6">
        <f t="array" ref="AH53">VLOOKUP("*Чувашская*",[1]итого!$3:$100,COLUMN([1]итого!AH:AH),0)</f>
        <v>147449</v>
      </c>
      <c r="AI53" s="6">
        <f t="array" ref="AI53">VLOOKUP("*Чувашская*",[1]итого!$3:$100,COLUMN([1]итого!AI:AI),0)</f>
        <v>152004</v>
      </c>
      <c r="AJ53" s="6">
        <f t="array" ref="AJ53">VLOOKUP("*Чувашская*",[1]итого!$3:$100,COLUMN([1]итого!AJ:AJ),0)</f>
        <v>157458</v>
      </c>
      <c r="AK53" s="6">
        <f t="array" ref="AK53">VLOOKUP("*Чувашская*",[1]итого!$3:$100,COLUMN([1]итого!AK:AK),0)</f>
        <v>160236</v>
      </c>
      <c r="AL53" s="6">
        <f t="array" ref="AL53">VLOOKUP("*Чувашская*",[1]итого!$3:$100,COLUMN([1]итого!AL:AL),0)</f>
        <v>163540</v>
      </c>
      <c r="AM53" s="6">
        <f t="array" ref="AM53">VLOOKUP("*Чувашская*",[1]итого!$3:$100,COLUMN([1]итого!AM:AM),0)</f>
        <v>166349</v>
      </c>
      <c r="AN53" s="6">
        <f t="array" ref="AN53">VLOOKUP("*Чувашская*",[1]итого!$3:$100,COLUMN([1]итого!AN:AN),0)</f>
        <v>167556</v>
      </c>
      <c r="AO53" s="6">
        <f t="array" ref="AO53">VLOOKUP("*Чувашская*",[1]итого!$3:$100,COLUMN([1]итого!AO:AO),0)</f>
        <v>166706</v>
      </c>
      <c r="AP53" s="6">
        <f t="array" ref="AP53">VLOOKUP("*Чувашская*",[1]итого!$3:$100,COLUMN([1]итого!AP:AP),0)</f>
        <v>167119</v>
      </c>
      <c r="AQ53" s="6">
        <f t="array" ref="AQ53">VLOOKUP("*Чувашская*",[1]итого!$3:$100,COLUMN([1]итого!AQ:AQ),0)</f>
        <v>169130</v>
      </c>
      <c r="AR53" s="6">
        <f t="array" ref="AR53">VLOOKUP("*Чувашская*",[1]итого!$3:$100,COLUMN([1]итого!AR:AR),0)</f>
        <v>181922</v>
      </c>
      <c r="AS53" s="6">
        <f t="array" ref="AS53">VLOOKUP("*Чувашская*",[1]итого!$3:$100,COLUMN([1]итого!AS:AS),0)</f>
        <v>176691</v>
      </c>
      <c r="AT53" s="6">
        <f t="array" ref="AT53">VLOOKUP("*Чувашская*",[1]итого!$3:$100,COLUMN([1]итого!AT:AT),0)</f>
        <v>182371</v>
      </c>
      <c r="AU53" s="6">
        <f t="array" ref="AU53">VLOOKUP("*Чувашская*",[1]итого!$3:$100,COLUMN([1]итого!AU:AU),0)</f>
        <v>184737</v>
      </c>
      <c r="AV53" s="6">
        <f t="array" ref="AV53">VLOOKUP("*Чувашская*",[1]итого!$3:$100,COLUMN([1]итого!AV:AV),0)</f>
        <v>187968</v>
      </c>
      <c r="AW53" s="6">
        <f t="array" ref="AW53">VLOOKUP("*Чувашская*",[1]итого!$3:$100,COLUMN([1]итого!AW:AW),0)</f>
        <v>192163</v>
      </c>
      <c r="AX53" s="6">
        <f t="array" ref="AX53">VLOOKUP("*Чувашская*",[1]итого!$3:$100,COLUMN([1]итого!AX:AX),0)</f>
        <v>197291</v>
      </c>
      <c r="AY53" s="6">
        <f t="array" ref="AY53">VLOOKUP("*Чувашская*",[1]итого!$3:$100,COLUMN([1]итого!AY:AY),0)</f>
        <v>201223</v>
      </c>
      <c r="AZ53" s="6">
        <f t="array" ref="AZ53">VLOOKUP("*Чувашская*",[1]итого!$3:$100,COLUMN([1]итого!AZ:AZ),0)</f>
        <v>203926</v>
      </c>
      <c r="BA53" s="6">
        <f t="array" ref="BA53">VLOOKUP("*Чувашская*",[1]итого!$3:$100,COLUMN([1]итого!BA:BA),0)</f>
        <v>206104</v>
      </c>
      <c r="BB53" s="6">
        <f t="array" ref="BB53">VLOOKUP("*Чувашская*",[1]итого!$3:$100,COLUMN([1]итого!BB:BB),0)</f>
        <v>208783</v>
      </c>
      <c r="BC53" s="6">
        <f t="array" ref="BC53">VLOOKUP("*Чувашская*",[1]итого!$3:$100,COLUMN([1]итого!BC:BC),0)</f>
        <v>211959</v>
      </c>
      <c r="BD53" s="6">
        <f t="array" ref="BD53">VLOOKUP("*Чувашская*",[1]итого!$3:$100,COLUMN([1]итого!BD:BD),0)</f>
        <v>226932</v>
      </c>
      <c r="BE53" s="6">
        <f t="array" ref="BE53">VLOOKUP("*Чувашская*",[1]итого!$3:$100,COLUMN([1]итого!BE:BE),0)</f>
        <v>225854</v>
      </c>
      <c r="BF53" s="6">
        <f t="array" ref="BF53">VLOOKUP("*Чувашская*",[1]итого!$3:$100,COLUMN([1]итого!BF:BF),0)</f>
        <v>233809</v>
      </c>
      <c r="BG53" s="6">
        <f t="array" ref="BG53">VLOOKUP("*Чувашская*",[1]итого!$3:$100,COLUMN([1]итого!BG:BG),0)</f>
        <v>238171</v>
      </c>
      <c r="BH53" s="6">
        <f t="array" ref="BH53">VLOOKUP("*Чувашская*",[1]итого!$3:$100,COLUMN([1]итого!BH:BH),0)</f>
        <v>243544</v>
      </c>
      <c r="BI53" s="6">
        <f t="array" ref="BI53">VLOOKUP("*Чувашская*",[1]итого!$3:$100,COLUMN([1]итого!BI:BI),0)</f>
        <v>252188</v>
      </c>
      <c r="BJ53" s="6">
        <f t="array" ref="BJ53">VLOOKUP("*Чувашская*",[1]итого!$3:$100,COLUMN([1]итого!BJ:BJ),0)</f>
        <v>257792</v>
      </c>
      <c r="BK53" s="6">
        <f t="array" ref="BK53">VLOOKUP("*Чувашская*",[1]итого!$3:$100,COLUMN([1]итого!BK:BK),0)</f>
        <v>261000</v>
      </c>
      <c r="BL53" s="6">
        <f t="array" ref="BL53">VLOOKUP("*Чувашская*",[1]итого!$3:$100,COLUMN([1]итого!BL:BL),0)</f>
        <v>265042</v>
      </c>
      <c r="BM53" s="6">
        <f t="array" ref="BM53">VLOOKUP("*Чувашская*",[1]итого!$3:$100,COLUMN([1]итого!BM:BM),0)</f>
        <v>270565</v>
      </c>
      <c r="BN53" s="6">
        <f t="array" ref="BN53">VLOOKUP("*Чувашская*",[1]итого!$3:$100,COLUMN([1]итого!BN:BN),0)</f>
        <v>274403</v>
      </c>
      <c r="BO53" s="6">
        <f t="array" ref="BO53">VLOOKUP("*Чувашская*",[1]итого!$3:$100,COLUMN([1]итого!BO:BO),0)</f>
        <v>272763</v>
      </c>
      <c r="BP53" s="6">
        <f t="array" ref="BP53">VLOOKUP("*Чувашская*",[1]итого!$3:$100,COLUMN([1]итого!BP:BP),0)</f>
        <v>294295</v>
      </c>
      <c r="BQ53" s="6">
        <f t="array" ref="BQ53">VLOOKUP("*Чувашская*",[1]итого!$3:$100,COLUMN([1]итого!BQ:BQ),0)</f>
        <v>285611</v>
      </c>
      <c r="BR53" s="6">
        <f t="array" ref="BR53">VLOOKUP("*Чувашская*",[1]итого!$3:$100,COLUMN([1]итого!BR:BR),0)</f>
        <v>295793</v>
      </c>
      <c r="BS53" s="6">
        <f t="array" ref="BS53">VLOOKUP("*Чувашская*",[1]итого!$3:$100,COLUMN([1]итого!BS:BS),0)</f>
        <v>303294</v>
      </c>
      <c r="BT53" s="6">
        <f t="array" ref="BT53">VLOOKUP("*Чувашская*",[1]итого!$3:$100,COLUMN([1]итого!BT:BT),0)</f>
        <v>313241</v>
      </c>
      <c r="BU53" s="6">
        <f t="array" ref="BU53">VLOOKUP("*Чувашская*",[1]итого!$3:$100,COLUMN([1]итого!BU:BU),0)</f>
        <v>314126</v>
      </c>
      <c r="BV53" s="6">
        <f t="array" ref="BV53">VLOOKUP("*Чувашская*",[1]итого!$3:$100,COLUMN([1]итого!BV:BV),0)</f>
        <v>320482</v>
      </c>
      <c r="BW53" s="6">
        <f t="array" ref="BW53">VLOOKUP("*Чувашская*",[1]итого!$3:$100,COLUMN([1]итого!BW:BW),0)</f>
        <v>325612</v>
      </c>
      <c r="BX53" s="6">
        <f t="array" ref="BX53">VLOOKUP("*Чувашская*",[1]итого!$3:$100,COLUMN([1]итого!BX:BX),0)</f>
        <v>326886</v>
      </c>
      <c r="BY53" s="6">
        <f t="array" ref="BY53">VLOOKUP("*Чувашская*",[1]итого!$3:$100,COLUMN([1]итого!BY:BY),0)</f>
        <v>330122</v>
      </c>
      <c r="BZ53" s="6">
        <f t="array" ref="BZ53">VLOOKUP("*Чувашская*",[1]итого!$3:$100,COLUMN([1]итого!BZ:BZ),0)</f>
        <v>331806</v>
      </c>
      <c r="CA53" s="6">
        <f t="array" ref="CA53">VLOOKUP("*Чувашская*",[1]итого!$3:$100,COLUMN([1]итого!CA:CA),0)</f>
        <v>332289</v>
      </c>
      <c r="CB53" s="6">
        <f t="array" ref="CB53">VLOOKUP("*Чувашская*",[1]итого!$3:$100,COLUMN([1]итого!CB:CB),0)</f>
        <v>355127</v>
      </c>
    </row>
    <row r="54" spans="1:80" x14ac:dyDescent="0.25">
      <c r="A54" s="5" t="s">
        <v>52</v>
      </c>
      <c r="B54" s="6">
        <f t="array" ref="B54">VLOOKUP("*Пермский*",[1]итого!$3:$100,COLUMN([1]итого!B:B),0)</f>
        <v>337999</v>
      </c>
      <c r="C54" s="6">
        <f t="array" ref="C54">VLOOKUP("*Пермский*",[1]итого!$3:$100,COLUMN([1]итого!C:C),0)</f>
        <v>336186</v>
      </c>
      <c r="D54" s="6">
        <f t="array" ref="D54">VLOOKUP("*Пермский*",[1]итого!$3:$100,COLUMN([1]итого!D:D),0)</f>
        <v>338852</v>
      </c>
      <c r="E54" s="6">
        <f t="array" ref="E54">VLOOKUP("*Пермский*",[1]итого!$3:$100,COLUMN([1]итого!E:E),0)</f>
        <v>339799</v>
      </c>
      <c r="F54" s="6">
        <f t="array" ref="F54">VLOOKUP("*Пермский*",[1]итого!$3:$100,COLUMN([1]итого!F:F),0)</f>
        <v>338833</v>
      </c>
      <c r="G54" s="6">
        <f t="array" ref="G54">VLOOKUP("*Пермский*",[1]итого!$3:$100,COLUMN([1]итого!G:G),0)</f>
        <v>338368</v>
      </c>
      <c r="H54" s="6">
        <f t="array" ref="H54">VLOOKUP("*Пермский*",[1]итого!$3:$100,COLUMN([1]итого!H:H),0)</f>
        <v>351585</v>
      </c>
      <c r="I54" s="6">
        <f t="array" ref="I54">VLOOKUP("*Пермский*",[1]итого!$3:$100,COLUMN([1]итого!I:I),0)</f>
        <v>344538</v>
      </c>
      <c r="J54" s="6">
        <f t="array" ref="J54">VLOOKUP("*Пермский*",[1]итого!$3:$100,COLUMN([1]итого!J:J),0)</f>
        <v>348700</v>
      </c>
      <c r="K54" s="6">
        <f t="array" ref="K54">VLOOKUP("*Пермский*",[1]итого!$3:$100,COLUMN([1]итого!K:K),0)</f>
        <v>350808</v>
      </c>
      <c r="L54" s="6">
        <f t="array" ref="L54">VLOOKUP("*Пермский*",[1]итого!$3:$100,COLUMN([1]итого!L:L),0)</f>
        <v>351644</v>
      </c>
      <c r="M54" s="6">
        <f t="array" ref="M54">VLOOKUP("*Пермский*",[1]итого!$3:$100,COLUMN([1]итого!M:M),0)</f>
        <v>348809</v>
      </c>
      <c r="N54" s="6">
        <f t="array" ref="N54">VLOOKUP("*Пермский*",[1]итого!$3:$100,COLUMN([1]итого!N:N),0)</f>
        <v>357466</v>
      </c>
      <c r="O54" s="6">
        <f t="array" ref="O54">VLOOKUP("*Пермский*",[1]итого!$3:$100,COLUMN([1]итого!O:O),0)</f>
        <v>358913</v>
      </c>
      <c r="P54" s="6">
        <f t="array" ref="P54">VLOOKUP("*Пермский*",[1]итого!$3:$100,COLUMN([1]итого!P:P),0)</f>
        <v>356545</v>
      </c>
      <c r="Q54" s="6">
        <f t="array" ref="Q54">VLOOKUP("*Пермский*",[1]итого!$3:$100,COLUMN([1]итого!Q:Q),0)</f>
        <v>360056</v>
      </c>
      <c r="R54" s="6">
        <f t="array" ref="R54">VLOOKUP("*Пермский*",[1]итого!$3:$100,COLUMN([1]итого!R:R),0)</f>
        <v>354424</v>
      </c>
      <c r="S54" s="6">
        <f t="array" ref="S54">VLOOKUP("*Пермский*",[1]итого!$3:$100,COLUMN([1]итого!S:S),0)</f>
        <v>350956</v>
      </c>
      <c r="T54" s="6">
        <f t="array" ref="T54">VLOOKUP("*Пермский*",[1]итого!$3:$100,COLUMN([1]итого!T:T),0)</f>
        <v>367735</v>
      </c>
      <c r="U54" s="6">
        <f t="array" ref="U54">VLOOKUP("*Пермский*",[1]итого!$3:$100,COLUMN([1]итого!U:U),0)</f>
        <v>355940</v>
      </c>
      <c r="V54" s="6">
        <f t="array" ref="V54">VLOOKUP("*Пермский*",[1]итого!$3:$100,COLUMN([1]итого!V:V),0)</f>
        <v>356146</v>
      </c>
      <c r="W54" s="6">
        <f t="array" ref="W54">VLOOKUP("*Пермский*",[1]итого!$3:$100,COLUMN([1]итого!W:W),0)</f>
        <v>355045</v>
      </c>
      <c r="X54" s="6">
        <f t="array" ref="X54">VLOOKUP("*Пермский*",[1]итого!$3:$100,COLUMN([1]итого!X:X),0)</f>
        <v>365127</v>
      </c>
      <c r="Y54" s="6">
        <f t="array" ref="Y54">VLOOKUP("*Пермский*",[1]итого!$3:$100,COLUMN([1]итого!Y:Y),0)</f>
        <v>359241</v>
      </c>
      <c r="Z54" s="6">
        <f t="array" ref="Z54">VLOOKUP("*Пермский*",[1]итого!$3:$100,COLUMN([1]итого!Z:Z),0)</f>
        <v>358185</v>
      </c>
      <c r="AA54" s="6">
        <f t="array" ref="AA54">VLOOKUP("*Пермский*",[1]итого!$3:$100,COLUMN([1]итого!AA:AA),0)</f>
        <v>360301</v>
      </c>
      <c r="AB54" s="6">
        <f t="array" ref="AB54">VLOOKUP("*Пермский*",[1]итого!$3:$100,COLUMN([1]итого!AB:AB),0)</f>
        <v>362512</v>
      </c>
      <c r="AC54" s="6">
        <f t="array" ref="AC54">VLOOKUP("*Пермский*",[1]итого!$3:$100,COLUMN([1]итого!AC:AC),0)</f>
        <v>366009</v>
      </c>
      <c r="AD54" s="6">
        <f t="array" ref="AD54">VLOOKUP("*Пермский*",[1]итого!$3:$100,COLUMN([1]итого!AD:AD),0)</f>
        <v>364614</v>
      </c>
      <c r="AE54" s="6">
        <f t="array" ref="AE54">VLOOKUP("*Пермский*",[1]итого!$3:$100,COLUMN([1]итого!AE:AE),0)</f>
        <v>366845</v>
      </c>
      <c r="AF54" s="6">
        <f t="array" ref="AF54">VLOOKUP("*Пермский*",[1]итого!$3:$100,COLUMN([1]итого!AF:AF),0)</f>
        <v>388073</v>
      </c>
      <c r="AG54" s="6">
        <f t="array" ref="AG54">VLOOKUP("*Пермский*",[1]итого!$3:$100,COLUMN([1]итого!AG:AG),0)</f>
        <v>380925</v>
      </c>
      <c r="AH54" s="6">
        <f t="array" ref="AH54">VLOOKUP("*Пермский*",[1]итого!$3:$100,COLUMN([1]итого!AH:AH),0)</f>
        <v>375743</v>
      </c>
      <c r="AI54" s="6">
        <f t="array" ref="AI54">VLOOKUP("*Пермский*",[1]итого!$3:$100,COLUMN([1]итого!AI:AI),0)</f>
        <v>377798</v>
      </c>
      <c r="AJ54" s="6">
        <f t="array" ref="AJ54">VLOOKUP("*Пермский*",[1]итого!$3:$100,COLUMN([1]итого!AJ:AJ),0)</f>
        <v>388266</v>
      </c>
      <c r="AK54" s="6">
        <f t="array" ref="AK54">VLOOKUP("*Пермский*",[1]итого!$3:$100,COLUMN([1]итого!AK:AK),0)</f>
        <v>389622</v>
      </c>
      <c r="AL54" s="6">
        <f t="array" ref="AL54">VLOOKUP("*Пермский*",[1]итого!$3:$100,COLUMN([1]итого!AL:AL),0)</f>
        <v>391385</v>
      </c>
      <c r="AM54" s="6">
        <f t="array" ref="AM54">VLOOKUP("*Пермский*",[1]итого!$3:$100,COLUMN([1]итого!AM:AM),0)</f>
        <v>398248</v>
      </c>
      <c r="AN54" s="6">
        <f t="array" ref="AN54">VLOOKUP("*Пермский*",[1]итого!$3:$100,COLUMN([1]итого!AN:AN),0)</f>
        <v>399097</v>
      </c>
      <c r="AO54" s="6">
        <f t="array" ref="AO54">VLOOKUP("*Пермский*",[1]итого!$3:$100,COLUMN([1]итого!AO:AO),0)</f>
        <v>396882</v>
      </c>
      <c r="AP54" s="6">
        <f t="array" ref="AP54">VLOOKUP("*Пермский*",[1]итого!$3:$100,COLUMN([1]итого!AP:AP),0)</f>
        <v>397107</v>
      </c>
      <c r="AQ54" s="6">
        <f t="array" ref="AQ54">VLOOKUP("*Пермский*",[1]итого!$3:$100,COLUMN([1]итого!AQ:AQ),0)</f>
        <v>401072</v>
      </c>
      <c r="AR54" s="6">
        <f t="array" ref="AR54">VLOOKUP("*Пермский*",[1]итого!$3:$100,COLUMN([1]итого!AR:AR),0)</f>
        <v>436101</v>
      </c>
      <c r="AS54" s="6">
        <f t="array" ref="AS54">VLOOKUP("*Пермский*",[1]итого!$3:$100,COLUMN([1]итого!AS:AS),0)</f>
        <v>422107</v>
      </c>
      <c r="AT54" s="6">
        <f t="array" ref="AT54">VLOOKUP("*Пермский*",[1]итого!$3:$100,COLUMN([1]итого!AT:AT),0)</f>
        <v>433441</v>
      </c>
      <c r="AU54" s="6">
        <f t="array" ref="AU54">VLOOKUP("*Пермский*",[1]итого!$3:$100,COLUMN([1]итого!AU:AU),0)</f>
        <v>437003</v>
      </c>
      <c r="AV54" s="6">
        <f t="array" ref="AV54">VLOOKUP("*Пермский*",[1]итого!$3:$100,COLUMN([1]итого!AV:AV),0)</f>
        <v>444858</v>
      </c>
      <c r="AW54" s="6">
        <f t="array" ref="AW54">VLOOKUP("*Пермский*",[1]итого!$3:$100,COLUMN([1]итого!AW:AW),0)</f>
        <v>449816</v>
      </c>
      <c r="AX54" s="6">
        <f t="array" ref="AX54">VLOOKUP("*Пермский*",[1]итого!$3:$100,COLUMN([1]итого!AX:AX),0)</f>
        <v>462219</v>
      </c>
      <c r="AY54" s="6">
        <f t="array" ref="AY54">VLOOKUP("*Пермский*",[1]итого!$3:$100,COLUMN([1]итого!AY:AY),0)</f>
        <v>467067</v>
      </c>
      <c r="AZ54" s="6">
        <f t="array" ref="AZ54">VLOOKUP("*Пермский*",[1]итого!$3:$100,COLUMN([1]итого!AZ:AZ),0)</f>
        <v>468799</v>
      </c>
      <c r="BA54" s="6">
        <f t="array" ref="BA54">VLOOKUP("*Пермский*",[1]итого!$3:$100,COLUMN([1]итого!BA:BA),0)</f>
        <v>475468</v>
      </c>
      <c r="BB54" s="6">
        <f t="array" ref="BB54">VLOOKUP("*Пермский*",[1]итого!$3:$100,COLUMN([1]итого!BB:BB),0)</f>
        <v>478607</v>
      </c>
      <c r="BC54" s="6">
        <f t="array" ref="BC54">VLOOKUP("*Пермский*",[1]итого!$3:$100,COLUMN([1]итого!BC:BC),0)</f>
        <v>484290</v>
      </c>
      <c r="BD54" s="6">
        <f t="array" ref="BD54">VLOOKUP("*Пермский*",[1]итого!$3:$100,COLUMN([1]итого!BD:BD),0)</f>
        <v>522675</v>
      </c>
      <c r="BE54" s="6">
        <f t="array" ref="BE54">VLOOKUP("*Пермский*",[1]итого!$3:$100,COLUMN([1]итого!BE:BE),0)</f>
        <v>515785</v>
      </c>
      <c r="BF54" s="6">
        <f t="array" ref="BF54">VLOOKUP("*Пермский*",[1]итого!$3:$100,COLUMN([1]итого!BF:BF),0)</f>
        <v>535135</v>
      </c>
      <c r="BG54" s="6">
        <f t="array" ref="BG54">VLOOKUP("*Пермский*",[1]итого!$3:$100,COLUMN([1]итого!BG:BG),0)</f>
        <v>543607</v>
      </c>
      <c r="BH54" s="6">
        <f t="array" ref="BH54">VLOOKUP("*Пермский*",[1]итого!$3:$100,COLUMN([1]итого!BH:BH),0)</f>
        <v>553900</v>
      </c>
      <c r="BI54" s="6">
        <f t="array" ref="BI54">VLOOKUP("*Пермский*",[1]итого!$3:$100,COLUMN([1]итого!BI:BI),0)</f>
        <v>571792</v>
      </c>
      <c r="BJ54" s="6">
        <f t="array" ref="BJ54">VLOOKUP("*Пермский*",[1]итого!$3:$100,COLUMN([1]итого!BJ:BJ),0)</f>
        <v>579644</v>
      </c>
      <c r="BK54" s="6">
        <f t="array" ref="BK54">VLOOKUP("*Пермский*",[1]итого!$3:$100,COLUMN([1]итого!BK:BK),0)</f>
        <v>585309</v>
      </c>
      <c r="BL54" s="6">
        <f t="array" ref="BL54">VLOOKUP("*Пермский*",[1]итого!$3:$100,COLUMN([1]итого!BL:BL),0)</f>
        <v>592175</v>
      </c>
      <c r="BM54" s="6">
        <f t="array" ref="BM54">VLOOKUP("*Пермский*",[1]итого!$3:$100,COLUMN([1]итого!BM:BM),0)</f>
        <v>594772</v>
      </c>
      <c r="BN54" s="6">
        <f t="array" ref="BN54">VLOOKUP("*Пермский*",[1]итого!$3:$100,COLUMN([1]итого!BN:BN),0)</f>
        <v>601699</v>
      </c>
      <c r="BO54" s="6">
        <f t="array" ref="BO54">VLOOKUP("*Пермский*",[1]итого!$3:$100,COLUMN([1]итого!BO:BO),0)</f>
        <v>601947</v>
      </c>
      <c r="BP54" s="6">
        <f t="array" ref="BP54">VLOOKUP("*Пермский*",[1]итого!$3:$100,COLUMN([1]итого!BP:BP),0)</f>
        <v>651247</v>
      </c>
      <c r="BQ54" s="6">
        <f t="array" ref="BQ54">VLOOKUP("*Пермский*",[1]итого!$3:$100,COLUMN([1]итого!BQ:BQ),0)</f>
        <v>625204</v>
      </c>
      <c r="BR54" s="6">
        <f t="array" ref="BR54">VLOOKUP("*Пермский*",[1]итого!$3:$100,COLUMN([1]итого!BR:BR),0)</f>
        <v>647291</v>
      </c>
      <c r="BS54" s="6">
        <f t="array" ref="BS54">VLOOKUP("*Пермский*",[1]итого!$3:$100,COLUMN([1]итого!BS:BS),0)</f>
        <v>657653</v>
      </c>
      <c r="BT54" s="6">
        <f t="array" ref="BT54">VLOOKUP("*Пермский*",[1]итого!$3:$100,COLUMN([1]итого!BT:BT),0)</f>
        <v>677394</v>
      </c>
      <c r="BU54" s="6">
        <f t="array" ref="BU54">VLOOKUP("*Пермский*",[1]итого!$3:$100,COLUMN([1]итого!BU:BU),0)</f>
        <v>680744</v>
      </c>
      <c r="BV54" s="6">
        <f t="array" ref="BV54">VLOOKUP("*Пермский*",[1]итого!$3:$100,COLUMN([1]итого!BV:BV),0)</f>
        <v>695657</v>
      </c>
      <c r="BW54" s="6">
        <f t="array" ref="BW54">VLOOKUP("*Пермский*",[1]итого!$3:$100,COLUMN([1]итого!BW:BW),0)</f>
        <v>706567</v>
      </c>
      <c r="BX54" s="6">
        <f t="array" ref="BX54">VLOOKUP("*Пермский*",[1]итого!$3:$100,COLUMN([1]итого!BX:BX),0)</f>
        <v>711263</v>
      </c>
      <c r="BY54" s="6">
        <f t="array" ref="BY54">VLOOKUP("*Пермский*",[1]итого!$3:$100,COLUMN([1]итого!BY:BY),0)</f>
        <v>716705</v>
      </c>
      <c r="BZ54" s="6">
        <f t="array" ref="BZ54">VLOOKUP("*Пермский*",[1]итого!$3:$100,COLUMN([1]итого!BZ:BZ),0)</f>
        <v>723657</v>
      </c>
      <c r="CA54" s="6">
        <f t="array" ref="CA54">VLOOKUP("*Пермский*",[1]итого!$3:$100,COLUMN([1]итого!CA:CA),0)</f>
        <v>724750</v>
      </c>
      <c r="CB54" s="6">
        <f t="array" ref="CB54">VLOOKUP("*Пермский*",[1]итого!$3:$100,COLUMN([1]итого!CB:CB),0)</f>
        <v>773437</v>
      </c>
    </row>
    <row r="55" spans="1:80" x14ac:dyDescent="0.25">
      <c r="A55" s="5" t="s">
        <v>53</v>
      </c>
      <c r="B55" s="6">
        <f t="array" ref="B55">VLOOKUP("*Кировская*",[1]итого!$3:$100,COLUMN([1]итого!B:B),0)</f>
        <v>133955</v>
      </c>
      <c r="C55" s="6">
        <f t="array" ref="C55">VLOOKUP("*Кировская*",[1]итого!$3:$100,COLUMN([1]итого!C:C),0)</f>
        <v>133913</v>
      </c>
      <c r="D55" s="6">
        <f t="array" ref="D55">VLOOKUP("*Кировская*",[1]итого!$3:$100,COLUMN([1]итого!D:D),0)</f>
        <v>134731</v>
      </c>
      <c r="E55" s="6">
        <f t="array" ref="E55">VLOOKUP("*Кировская*",[1]итого!$3:$100,COLUMN([1]итого!E:E),0)</f>
        <v>134714</v>
      </c>
      <c r="F55" s="6">
        <f t="array" ref="F55">VLOOKUP("*Кировская*",[1]итого!$3:$100,COLUMN([1]итого!F:F),0)</f>
        <v>134253</v>
      </c>
      <c r="G55" s="6">
        <f t="array" ref="G55">VLOOKUP("*Кировская*",[1]итого!$3:$100,COLUMN([1]итого!G:G),0)</f>
        <v>135105</v>
      </c>
      <c r="H55" s="6">
        <f t="array" ref="H55">VLOOKUP("*Кировская*",[1]итого!$3:$100,COLUMN([1]итого!H:H),0)</f>
        <v>141244</v>
      </c>
      <c r="I55" s="6">
        <f t="array" ref="I55">VLOOKUP("*Кировская*",[1]итого!$3:$100,COLUMN([1]итого!I:I),0)</f>
        <v>137283</v>
      </c>
      <c r="J55" s="6">
        <f t="array" ref="J55">VLOOKUP("*Кировская*",[1]итого!$3:$100,COLUMN([1]итого!J:J),0)</f>
        <v>138278</v>
      </c>
      <c r="K55" s="6">
        <f t="array" ref="K55">VLOOKUP("*Кировская*",[1]итого!$3:$100,COLUMN([1]итого!K:K),0)</f>
        <v>138801</v>
      </c>
      <c r="L55" s="6">
        <f t="array" ref="L55">VLOOKUP("*Кировская*",[1]итого!$3:$100,COLUMN([1]итого!L:L),0)</f>
        <v>137839</v>
      </c>
      <c r="M55" s="6">
        <f t="array" ref="M55">VLOOKUP("*Кировская*",[1]итого!$3:$100,COLUMN([1]итого!M:M),0)</f>
        <v>137917</v>
      </c>
      <c r="N55" s="6">
        <f t="array" ref="N55">VLOOKUP("*Кировская*",[1]итого!$3:$100,COLUMN([1]итого!N:N),0)</f>
        <v>141388</v>
      </c>
      <c r="O55" s="6">
        <f t="array" ref="O55">VLOOKUP("*Кировская*",[1]итого!$3:$100,COLUMN([1]итого!O:O),0)</f>
        <v>142174</v>
      </c>
      <c r="P55" s="6">
        <f t="array" ref="P55">VLOOKUP("*Кировская*",[1]итого!$3:$100,COLUMN([1]итого!P:P),0)</f>
        <v>141530</v>
      </c>
      <c r="Q55" s="6">
        <f t="array" ref="Q55">VLOOKUP("*Кировская*",[1]итого!$3:$100,COLUMN([1]итого!Q:Q),0)</f>
        <v>142589</v>
      </c>
      <c r="R55" s="6">
        <f t="array" ref="R55">VLOOKUP("*Кировская*",[1]итого!$3:$100,COLUMN([1]итого!R:R),0)</f>
        <v>140503</v>
      </c>
      <c r="S55" s="6">
        <f t="array" ref="S55">VLOOKUP("*Кировская*",[1]итого!$3:$100,COLUMN([1]итого!S:S),0)</f>
        <v>141191</v>
      </c>
      <c r="T55" s="6">
        <f t="array" ref="T55">VLOOKUP("*Кировская*",[1]итого!$3:$100,COLUMN([1]итого!T:T),0)</f>
        <v>146755</v>
      </c>
      <c r="U55" s="6">
        <f t="array" ref="U55">VLOOKUP("*Кировская*",[1]итого!$3:$100,COLUMN([1]итого!U:U),0)</f>
        <v>143017</v>
      </c>
      <c r="V55" s="6">
        <f t="array" ref="V55">VLOOKUP("*Кировская*",[1]итого!$3:$100,COLUMN([1]итого!V:V),0)</f>
        <v>143836</v>
      </c>
      <c r="W55" s="6">
        <f t="array" ref="W55">VLOOKUP("*Кировская*",[1]итого!$3:$100,COLUMN([1]итого!W:W),0)</f>
        <v>142291</v>
      </c>
      <c r="X55" s="6">
        <f t="array" ref="X55">VLOOKUP("*Кировская*",[1]итого!$3:$100,COLUMN([1]итого!X:X),0)</f>
        <v>149298</v>
      </c>
      <c r="Y55" s="6">
        <f t="array" ref="Y55">VLOOKUP("*Кировская*",[1]итого!$3:$100,COLUMN([1]итого!Y:Y),0)</f>
        <v>147353</v>
      </c>
      <c r="Z55" s="6">
        <f t="array" ref="Z55">VLOOKUP("*Кировская*",[1]итого!$3:$100,COLUMN([1]итого!Z:Z),0)</f>
        <v>147702</v>
      </c>
      <c r="AA55" s="6">
        <f t="array" ref="AA55">VLOOKUP("*Кировская*",[1]итого!$3:$100,COLUMN([1]итого!AA:AA),0)</f>
        <v>147941</v>
      </c>
      <c r="AB55" s="6">
        <f t="array" ref="AB55">VLOOKUP("*Кировская*",[1]итого!$3:$100,COLUMN([1]итого!AB:AB),0)</f>
        <v>148073</v>
      </c>
      <c r="AC55" s="6">
        <f t="array" ref="AC55">VLOOKUP("*Кировская*",[1]итого!$3:$100,COLUMN([1]итого!AC:AC),0)</f>
        <v>150307</v>
      </c>
      <c r="AD55" s="6">
        <f t="array" ref="AD55">VLOOKUP("*Кировская*",[1]итого!$3:$100,COLUMN([1]итого!AD:AD),0)</f>
        <v>150334</v>
      </c>
      <c r="AE55" s="6">
        <f t="array" ref="AE55">VLOOKUP("*Кировская*",[1]итого!$3:$100,COLUMN([1]итого!AE:AE),0)</f>
        <v>150300</v>
      </c>
      <c r="AF55" s="6">
        <f t="array" ref="AF55">VLOOKUP("*Кировская*",[1]итого!$3:$100,COLUMN([1]итого!AF:AF),0)</f>
        <v>157081</v>
      </c>
      <c r="AG55" s="6">
        <f t="array" ref="AG55">VLOOKUP("*Кировская*",[1]итого!$3:$100,COLUMN([1]итого!AG:AG),0)</f>
        <v>153473</v>
      </c>
      <c r="AH55" s="6">
        <f t="array" ref="AH55">VLOOKUP("*Кировская*",[1]итого!$3:$100,COLUMN([1]итого!AH:AH),0)</f>
        <v>151111</v>
      </c>
      <c r="AI55" s="6">
        <f t="array" ref="AI55">VLOOKUP("*Кировская*",[1]итого!$3:$100,COLUMN([1]итого!AI:AI),0)</f>
        <v>154237</v>
      </c>
      <c r="AJ55" s="6">
        <f t="array" ref="AJ55">VLOOKUP("*Кировская*",[1]итого!$3:$100,COLUMN([1]итого!AJ:AJ),0)</f>
        <v>159306</v>
      </c>
      <c r="AK55" s="6">
        <f t="array" ref="AK55">VLOOKUP("*Кировская*",[1]итого!$3:$100,COLUMN([1]итого!AK:AK),0)</f>
        <v>160574</v>
      </c>
      <c r="AL55" s="6">
        <f t="array" ref="AL55">VLOOKUP("*Кировская*",[1]итого!$3:$100,COLUMN([1]итого!AL:AL),0)</f>
        <v>162205</v>
      </c>
      <c r="AM55" s="6">
        <f t="array" ref="AM55">VLOOKUP("*Кировская*",[1]итого!$3:$100,COLUMN([1]итого!AM:AM),0)</f>
        <v>163494</v>
      </c>
      <c r="AN55" s="6">
        <f t="array" ref="AN55">VLOOKUP("*Кировская*",[1]итого!$3:$100,COLUMN([1]итого!AN:AN),0)</f>
        <v>163703</v>
      </c>
      <c r="AO55" s="6">
        <f t="array" ref="AO55">VLOOKUP("*Кировская*",[1]итого!$3:$100,COLUMN([1]итого!AO:AO),0)</f>
        <v>163700</v>
      </c>
      <c r="AP55" s="6">
        <f t="array" ref="AP55">VLOOKUP("*Кировская*",[1]итого!$3:$100,COLUMN([1]итого!AP:AP),0)</f>
        <v>163423</v>
      </c>
      <c r="AQ55" s="6">
        <f t="array" ref="AQ55">VLOOKUP("*Кировская*",[1]итого!$3:$100,COLUMN([1]итого!AQ:AQ),0)</f>
        <v>165276</v>
      </c>
      <c r="AR55" s="6">
        <f t="array" ref="AR55">VLOOKUP("*Кировская*",[1]итого!$3:$100,COLUMN([1]итого!AR:AR),0)</f>
        <v>178311</v>
      </c>
      <c r="AS55" s="6">
        <f t="array" ref="AS55">VLOOKUP("*Кировская*",[1]итого!$3:$100,COLUMN([1]итого!AS:AS),0)</f>
        <v>172259</v>
      </c>
      <c r="AT55" s="6">
        <f t="array" ref="AT55">VLOOKUP("*Кировская*",[1]итого!$3:$100,COLUMN([1]итого!AT:AT),0)</f>
        <v>177738</v>
      </c>
      <c r="AU55" s="6">
        <f t="array" ref="AU55">VLOOKUP("*Кировская*",[1]итого!$3:$100,COLUMN([1]итого!AU:AU),0)</f>
        <v>179771</v>
      </c>
      <c r="AV55" s="6">
        <f t="array" ref="AV55">VLOOKUP("*Кировская*",[1]итого!$3:$100,COLUMN([1]итого!AV:AV),0)</f>
        <v>182646</v>
      </c>
      <c r="AW55" s="6">
        <f t="array" ref="AW55">VLOOKUP("*Кировская*",[1]итого!$3:$100,COLUMN([1]итого!AW:AW),0)</f>
        <v>184714</v>
      </c>
      <c r="AX55" s="6">
        <f t="array" ref="AX55">VLOOKUP("*Кировская*",[1]итого!$3:$100,COLUMN([1]итого!AX:AX),0)</f>
        <v>191682</v>
      </c>
      <c r="AY55" s="6">
        <f t="array" ref="AY55">VLOOKUP("*Кировская*",[1]итого!$3:$100,COLUMN([1]итого!AY:AY),0)</f>
        <v>192576</v>
      </c>
      <c r="AZ55" s="6">
        <f t="array" ref="AZ55">VLOOKUP("*Кировская*",[1]итого!$3:$100,COLUMN([1]итого!AZ:AZ),0)</f>
        <v>194643</v>
      </c>
      <c r="BA55" s="6">
        <f t="array" ref="BA55">VLOOKUP("*Кировская*",[1]итого!$3:$100,COLUMN([1]итого!BA:BA),0)</f>
        <v>196432</v>
      </c>
      <c r="BB55" s="6">
        <f t="array" ref="BB55">VLOOKUP("*Кировская*",[1]итого!$3:$100,COLUMN([1]итого!BB:BB),0)</f>
        <v>197913</v>
      </c>
      <c r="BC55" s="6">
        <f t="array" ref="BC55">VLOOKUP("*Кировская*",[1]итого!$3:$100,COLUMN([1]итого!BC:BC),0)</f>
        <v>201500</v>
      </c>
      <c r="BD55" s="6">
        <f t="array" ref="BD55">VLOOKUP("*Кировская*",[1]итого!$3:$100,COLUMN([1]итого!BD:BD),0)</f>
        <v>216379</v>
      </c>
      <c r="BE55" s="6">
        <f t="array" ref="BE55">VLOOKUP("*Кировская*",[1]итого!$3:$100,COLUMN([1]итого!BE:BE),0)</f>
        <v>215218</v>
      </c>
      <c r="BF55" s="6">
        <f t="array" ref="BF55">VLOOKUP("*Кировская*",[1]итого!$3:$100,COLUMN([1]итого!BF:BF),0)</f>
        <v>221470</v>
      </c>
      <c r="BG55" s="6">
        <f t="array" ref="BG55">VLOOKUP("*Кировская*",[1]итого!$3:$100,COLUMN([1]итого!BG:BG),0)</f>
        <v>226347</v>
      </c>
      <c r="BH55" s="6">
        <f t="array" ref="BH55">VLOOKUP("*Кировская*",[1]итого!$3:$100,COLUMN([1]итого!BH:BH),0)</f>
        <v>230685</v>
      </c>
      <c r="BI55" s="6">
        <f t="array" ref="BI55">VLOOKUP("*Кировская*",[1]итого!$3:$100,COLUMN([1]итого!BI:BI),0)</f>
        <v>238861</v>
      </c>
      <c r="BJ55" s="6">
        <f t="array" ref="BJ55">VLOOKUP("*Кировская*",[1]итого!$3:$100,COLUMN([1]итого!BJ:BJ),0)</f>
        <v>244549</v>
      </c>
      <c r="BK55" s="6">
        <f t="array" ref="BK55">VLOOKUP("*Кировская*",[1]итого!$3:$100,COLUMN([1]итого!BK:BK),0)</f>
        <v>246978</v>
      </c>
      <c r="BL55" s="6">
        <f t="array" ref="BL55">VLOOKUP("*Кировская*",[1]итого!$3:$100,COLUMN([1]итого!BL:BL),0)</f>
        <v>250749</v>
      </c>
      <c r="BM55" s="6">
        <f t="array" ref="BM55">VLOOKUP("*Кировская*",[1]итого!$3:$100,COLUMN([1]итого!BM:BM),0)</f>
        <v>254229</v>
      </c>
      <c r="BN55" s="6">
        <f t="array" ref="BN55">VLOOKUP("*Кировская*",[1]итого!$3:$100,COLUMN([1]итого!BN:BN),0)</f>
        <v>258145</v>
      </c>
      <c r="BO55" s="6">
        <f t="array" ref="BO55">VLOOKUP("*Кировская*",[1]итого!$3:$100,COLUMN([1]итого!BO:BO),0)</f>
        <v>259264</v>
      </c>
      <c r="BP55" s="6">
        <f t="array" ref="BP55">VLOOKUP("*Кировская*",[1]итого!$3:$100,COLUMN([1]итого!BP:BP),0)</f>
        <v>275009</v>
      </c>
      <c r="BQ55" s="6">
        <f t="array" ref="BQ55">VLOOKUP("*Кировская*",[1]итого!$3:$100,COLUMN([1]итого!BQ:BQ),0)</f>
        <v>272098</v>
      </c>
      <c r="BR55" s="6">
        <f t="array" ref="BR55">VLOOKUP("*Кировская*",[1]итого!$3:$100,COLUMN([1]итого!BR:BR),0)</f>
        <v>281231</v>
      </c>
      <c r="BS55" s="6">
        <f t="array" ref="BS55">VLOOKUP("*Кировская*",[1]итого!$3:$100,COLUMN([1]итого!BS:BS),0)</f>
        <v>287185</v>
      </c>
      <c r="BT55" s="6">
        <f t="array" ref="BT55">VLOOKUP("*Кировская*",[1]итого!$3:$100,COLUMN([1]итого!BT:BT),0)</f>
        <v>295370</v>
      </c>
      <c r="BU55" s="6">
        <f t="array" ref="BU55">VLOOKUP("*Кировская*",[1]итого!$3:$100,COLUMN([1]итого!BU:BU),0)</f>
        <v>297105</v>
      </c>
      <c r="BV55" s="6">
        <f t="array" ref="BV55">VLOOKUP("*Кировская*",[1]итого!$3:$100,COLUMN([1]итого!BV:BV),0)</f>
        <v>305383</v>
      </c>
      <c r="BW55" s="6">
        <f t="array" ref="BW55">VLOOKUP("*Кировская*",[1]итого!$3:$100,COLUMN([1]итого!BW:BW),0)</f>
        <v>310652</v>
      </c>
      <c r="BX55" s="6">
        <f t="array" ref="BX55">VLOOKUP("*Кировская*",[1]итого!$3:$100,COLUMN([1]итого!BX:BX),0)</f>
        <v>312018</v>
      </c>
      <c r="BY55" s="6">
        <f t="array" ref="BY55">VLOOKUP("*Кировская*",[1]итого!$3:$100,COLUMN([1]итого!BY:BY),0)</f>
        <v>315410</v>
      </c>
      <c r="BZ55" s="6">
        <f t="array" ref="BZ55">VLOOKUP("*Кировская*",[1]итого!$3:$100,COLUMN([1]итого!BZ:BZ),0)</f>
        <v>319284</v>
      </c>
      <c r="CA55" s="6">
        <f t="array" ref="CA55">VLOOKUP("*Кировская*",[1]итого!$3:$100,COLUMN([1]итого!CA:CA),0)</f>
        <v>321229</v>
      </c>
      <c r="CB55" s="6">
        <f t="array" ref="CB55">VLOOKUP("*Кировская*",[1]итого!$3:$100,COLUMN([1]итого!CB:CB),0)</f>
        <v>338193</v>
      </c>
    </row>
    <row r="56" spans="1:80" x14ac:dyDescent="0.25">
      <c r="A56" s="5" t="s">
        <v>54</v>
      </c>
      <c r="B56" s="6">
        <f t="array" ref="B56">VLOOKUP("*Нижегородская*",[1]итого!$3:$100,COLUMN([1]итого!B:B),0)</f>
        <v>538834</v>
      </c>
      <c r="C56" s="6">
        <f t="array" ref="C56">VLOOKUP("*Нижегородская*",[1]итого!$3:$100,COLUMN([1]итого!C:C),0)</f>
        <v>531223</v>
      </c>
      <c r="D56" s="6">
        <f t="array" ref="D56">VLOOKUP("*Нижегородская*",[1]итого!$3:$100,COLUMN([1]итого!D:D),0)</f>
        <v>539335</v>
      </c>
      <c r="E56" s="6">
        <f t="array" ref="E56">VLOOKUP("*Нижегородская*",[1]итого!$3:$100,COLUMN([1]итого!E:E),0)</f>
        <v>539672</v>
      </c>
      <c r="F56" s="6">
        <f t="array" ref="F56">VLOOKUP("*Нижегородская*",[1]итого!$3:$100,COLUMN([1]итого!F:F),0)</f>
        <v>539245</v>
      </c>
      <c r="G56" s="6">
        <f t="array" ref="G56">VLOOKUP("*Нижегородская*",[1]итого!$3:$100,COLUMN([1]итого!G:G),0)</f>
        <v>542657</v>
      </c>
      <c r="H56" s="6">
        <f t="array" ref="H56">VLOOKUP("*Нижегородская*",[1]итого!$3:$100,COLUMN([1]итого!H:H),0)</f>
        <v>558701</v>
      </c>
      <c r="I56" s="6">
        <f t="array" ref="I56">VLOOKUP("*Нижегородская*",[1]итого!$3:$100,COLUMN([1]итого!I:I),0)</f>
        <v>552644</v>
      </c>
      <c r="J56" s="6">
        <f t="array" ref="J56">VLOOKUP("*Нижегородская*",[1]итого!$3:$100,COLUMN([1]итого!J:J),0)</f>
        <v>560464</v>
      </c>
      <c r="K56" s="6">
        <f t="array" ref="K56">VLOOKUP("*Нижегородская*",[1]итого!$3:$100,COLUMN([1]итого!K:K),0)</f>
        <v>566782</v>
      </c>
      <c r="L56" s="6">
        <f t="array" ref="L56">VLOOKUP("*Нижегородская*",[1]итого!$3:$100,COLUMN([1]итого!L:L),0)</f>
        <v>569592</v>
      </c>
      <c r="M56" s="6">
        <f t="array" ref="M56">VLOOKUP("*Нижегородская*",[1]итого!$3:$100,COLUMN([1]итого!M:M),0)</f>
        <v>566256</v>
      </c>
      <c r="N56" s="6">
        <f t="array" ref="N56">VLOOKUP("*Нижегородская*",[1]итого!$3:$100,COLUMN([1]итого!N:N),0)</f>
        <v>575568</v>
      </c>
      <c r="O56" s="6">
        <f t="array" ref="O56">VLOOKUP("*Нижегородская*",[1]итого!$3:$100,COLUMN([1]итого!O:O),0)</f>
        <v>579803</v>
      </c>
      <c r="P56" s="6">
        <f t="array" ref="P56">VLOOKUP("*Нижегородская*",[1]итого!$3:$100,COLUMN([1]итого!P:P),0)</f>
        <v>579212</v>
      </c>
      <c r="Q56" s="6">
        <f t="array" ref="Q56">VLOOKUP("*Нижегородская*",[1]итого!$3:$100,COLUMN([1]итого!Q:Q),0)</f>
        <v>583932</v>
      </c>
      <c r="R56" s="6">
        <f t="array" ref="R56">VLOOKUP("*Нижегородская*",[1]итого!$3:$100,COLUMN([1]итого!R:R),0)</f>
        <v>580450</v>
      </c>
      <c r="S56" s="6">
        <f t="array" ref="S56">VLOOKUP("*Нижегородская*",[1]итого!$3:$100,COLUMN([1]итого!S:S),0)</f>
        <v>577426</v>
      </c>
      <c r="T56" s="6">
        <f t="array" ref="T56">VLOOKUP("*Нижегородская*",[1]итого!$3:$100,COLUMN([1]итого!T:T),0)</f>
        <v>593940</v>
      </c>
      <c r="U56" s="6">
        <f t="array" ref="U56">VLOOKUP("*Нижегородская*",[1]итого!$3:$100,COLUMN([1]итого!U:U),0)</f>
        <v>582701</v>
      </c>
      <c r="V56" s="6">
        <f t="array" ref="V56">VLOOKUP("*Нижегородская*",[1]итого!$3:$100,COLUMN([1]итого!V:V),0)</f>
        <v>582817</v>
      </c>
      <c r="W56" s="6">
        <f t="array" ref="W56">VLOOKUP("*Нижегородская*",[1]итого!$3:$100,COLUMN([1]итого!W:W),0)</f>
        <v>579997</v>
      </c>
      <c r="X56" s="6">
        <f t="array" ref="X56">VLOOKUP("*Нижегородская*",[1]итого!$3:$100,COLUMN([1]итого!X:X),0)</f>
        <v>597241</v>
      </c>
      <c r="Y56" s="6">
        <f t="array" ref="Y56">VLOOKUP("*Нижегородская*",[1]итого!$3:$100,COLUMN([1]итого!Y:Y),0)</f>
        <v>589602</v>
      </c>
      <c r="Z56" s="6">
        <f t="array" ref="Z56">VLOOKUP("*Нижегородская*",[1]итого!$3:$100,COLUMN([1]итого!Z:Z),0)</f>
        <v>589257</v>
      </c>
      <c r="AA56" s="6">
        <f t="array" ref="AA56">VLOOKUP("*Нижегородская*",[1]итого!$3:$100,COLUMN([1]итого!AA:AA),0)</f>
        <v>593509</v>
      </c>
      <c r="AB56" s="6">
        <f t="array" ref="AB56">VLOOKUP("*Нижегородская*",[1]итого!$3:$100,COLUMN([1]итого!AB:AB),0)</f>
        <v>595041</v>
      </c>
      <c r="AC56" s="6">
        <f t="array" ref="AC56">VLOOKUP("*Нижегородская*",[1]итого!$3:$100,COLUMN([1]итого!AC:AC),0)</f>
        <v>598576</v>
      </c>
      <c r="AD56" s="6">
        <f t="array" ref="AD56">VLOOKUP("*Нижегородская*",[1]итого!$3:$100,COLUMN([1]итого!AD:AD),0)</f>
        <v>600327</v>
      </c>
      <c r="AE56" s="6">
        <f t="array" ref="AE56">VLOOKUP("*Нижегородская*",[1]итого!$3:$100,COLUMN([1]итого!AE:AE),0)</f>
        <v>604069</v>
      </c>
      <c r="AF56" s="6">
        <f t="array" ref="AF56">VLOOKUP("*Нижегородская*",[1]итого!$3:$100,COLUMN([1]итого!AF:AF),0)</f>
        <v>630364</v>
      </c>
      <c r="AG56" s="6">
        <f t="array" ref="AG56">VLOOKUP("*Нижегородская*",[1]итого!$3:$100,COLUMN([1]итого!AG:AG),0)</f>
        <v>623503</v>
      </c>
      <c r="AH56" s="6">
        <f t="array" ref="AH56">VLOOKUP("*Нижегородская*",[1]итого!$3:$100,COLUMN([1]итого!AH:AH),0)</f>
        <v>618625</v>
      </c>
      <c r="AI56" s="6">
        <f t="array" ref="AI56">VLOOKUP("*Нижегородская*",[1]итого!$3:$100,COLUMN([1]итого!AI:AI),0)</f>
        <v>622174</v>
      </c>
      <c r="AJ56" s="6">
        <f t="array" ref="AJ56">VLOOKUP("*Нижегородская*",[1]итого!$3:$100,COLUMN([1]итого!AJ:AJ),0)</f>
        <v>638928</v>
      </c>
      <c r="AK56" s="6">
        <f t="array" ref="AK56">VLOOKUP("*Нижегородская*",[1]итого!$3:$100,COLUMN([1]итого!AK:AK),0)</f>
        <v>641217</v>
      </c>
      <c r="AL56" s="6">
        <f t="array" ref="AL56">VLOOKUP("*Нижегородская*",[1]итого!$3:$100,COLUMN([1]итого!AL:AL),0)</f>
        <v>644844</v>
      </c>
      <c r="AM56" s="6">
        <f t="array" ref="AM56">VLOOKUP("*Нижегородская*",[1]итого!$3:$100,COLUMN([1]итого!AM:AM),0)</f>
        <v>654078</v>
      </c>
      <c r="AN56" s="6">
        <f t="array" ref="AN56">VLOOKUP("*Нижегородская*",[1]итого!$3:$100,COLUMN([1]итого!AN:AN),0)</f>
        <v>652903</v>
      </c>
      <c r="AO56" s="6">
        <f t="array" ref="AO56">VLOOKUP("*Нижегородская*",[1]итого!$3:$100,COLUMN([1]итого!AO:AO),0)</f>
        <v>646288</v>
      </c>
      <c r="AP56" s="6">
        <f t="array" ref="AP56">VLOOKUP("*Нижегородская*",[1]итого!$3:$100,COLUMN([1]итого!AP:AP),0)</f>
        <v>645095</v>
      </c>
      <c r="AQ56" s="6">
        <f t="array" ref="AQ56">VLOOKUP("*Нижегородская*",[1]итого!$3:$100,COLUMN([1]итого!AQ:AQ),0)</f>
        <v>648928</v>
      </c>
      <c r="AR56" s="6">
        <f t="array" ref="AR56">VLOOKUP("*Нижегородская*",[1]итого!$3:$100,COLUMN([1]итого!AR:AR),0)</f>
        <v>694302</v>
      </c>
      <c r="AS56" s="6">
        <f t="array" ref="AS56">VLOOKUP("*Нижегородская*",[1]итого!$3:$100,COLUMN([1]итого!AS:AS),0)</f>
        <v>679433</v>
      </c>
      <c r="AT56" s="6">
        <f t="array" ref="AT56">VLOOKUP("*Нижегородская*",[1]итого!$3:$100,COLUMN([1]итого!AT:AT),0)</f>
        <v>697291</v>
      </c>
      <c r="AU56" s="6">
        <f t="array" ref="AU56">VLOOKUP("*Нижегородская*",[1]итого!$3:$100,COLUMN([1]итого!AU:AU),0)</f>
        <v>706076</v>
      </c>
      <c r="AV56" s="6">
        <f t="array" ref="AV56">VLOOKUP("*Нижегородская*",[1]итого!$3:$100,COLUMN([1]итого!AV:AV),0)</f>
        <v>717961</v>
      </c>
      <c r="AW56" s="6">
        <f t="array" ref="AW56">VLOOKUP("*Нижегородская*",[1]итого!$3:$100,COLUMN([1]итого!AW:AW),0)</f>
        <v>725353</v>
      </c>
      <c r="AX56" s="6">
        <f t="array" ref="AX56">VLOOKUP("*Нижегородская*",[1]итого!$3:$100,COLUMN([1]итого!AX:AX),0)</f>
        <v>745109</v>
      </c>
      <c r="AY56" s="6">
        <f t="array" ref="AY56">VLOOKUP("*Нижегородская*",[1]итого!$3:$100,COLUMN([1]итого!AY:AY),0)</f>
        <v>752155</v>
      </c>
      <c r="AZ56" s="6">
        <f t="array" ref="AZ56">VLOOKUP("*Нижегородская*",[1]итого!$3:$100,COLUMN([1]итого!AZ:AZ),0)</f>
        <v>762308</v>
      </c>
      <c r="BA56" s="6">
        <f t="array" ref="BA56">VLOOKUP("*Нижегородская*",[1]итого!$3:$100,COLUMN([1]итого!BA:BA),0)</f>
        <v>772133</v>
      </c>
      <c r="BB56" s="6">
        <f t="array" ref="BB56">VLOOKUP("*Нижегородская*",[1]итого!$3:$100,COLUMN([1]итого!BB:BB),0)</f>
        <v>780726</v>
      </c>
      <c r="BC56" s="6">
        <f t="array" ref="BC56">VLOOKUP("*Нижегородская*",[1]итого!$3:$100,COLUMN([1]итого!BC:BC),0)</f>
        <v>791858</v>
      </c>
      <c r="BD56" s="6">
        <f t="array" ref="BD56">VLOOKUP("*Нижегородская*",[1]итого!$3:$100,COLUMN([1]итого!BD:BD),0)</f>
        <v>842692</v>
      </c>
      <c r="BE56" s="6">
        <f t="array" ref="BE56">VLOOKUP("*Нижегородская*",[1]итого!$3:$100,COLUMN([1]итого!BE:BE),0)</f>
        <v>840582</v>
      </c>
      <c r="BF56" s="6">
        <f t="array" ref="BF56">VLOOKUP("*Нижегородская*",[1]итого!$3:$100,COLUMN([1]итого!BF:BF),0)</f>
        <v>862747</v>
      </c>
      <c r="BG56" s="6">
        <f t="array" ref="BG56">VLOOKUP("*Нижегородская*",[1]итого!$3:$100,COLUMN([1]итого!BG:BG),0)</f>
        <v>881249</v>
      </c>
      <c r="BH56" s="6">
        <f t="array" ref="BH56">VLOOKUP("*Нижегородская*",[1]итого!$3:$100,COLUMN([1]итого!BH:BH),0)</f>
        <v>897569</v>
      </c>
      <c r="BI56" s="6">
        <f t="array" ref="BI56">VLOOKUP("*Нижегородская*",[1]итого!$3:$100,COLUMN([1]итого!BI:BI),0)</f>
        <v>925226</v>
      </c>
      <c r="BJ56" s="6">
        <f t="array" ref="BJ56">VLOOKUP("*Нижегородская*",[1]итого!$3:$100,COLUMN([1]итого!BJ:BJ),0)</f>
        <v>941572</v>
      </c>
      <c r="BK56" s="6">
        <f t="array" ref="BK56">VLOOKUP("*Нижегородская*",[1]итого!$3:$100,COLUMN([1]итого!BK:BK),0)</f>
        <v>950429</v>
      </c>
      <c r="BL56" s="6">
        <f t="array" ref="BL56">VLOOKUP("*Нижегородская*",[1]итого!$3:$100,COLUMN([1]итого!BL:BL),0)</f>
        <v>969789</v>
      </c>
      <c r="BM56" s="6">
        <f t="array" ref="BM56">VLOOKUP("*Нижегородская*",[1]итого!$3:$100,COLUMN([1]итого!BM:BM),0)</f>
        <v>981602</v>
      </c>
      <c r="BN56" s="6">
        <f t="array" ref="BN56">VLOOKUP("*Нижегородская*",[1]итого!$3:$100,COLUMN([1]итого!BN:BN),0)</f>
        <v>994039</v>
      </c>
      <c r="BO56" s="6">
        <f t="array" ref="BO56">VLOOKUP("*Нижегородская*",[1]итого!$3:$100,COLUMN([1]итого!BO:BO),0)</f>
        <v>992957</v>
      </c>
      <c r="BP56" s="6">
        <f t="array" ref="BP56">VLOOKUP("*Нижегородская*",[1]итого!$3:$100,COLUMN([1]итого!BP:BP),0)</f>
        <v>1058804</v>
      </c>
      <c r="BQ56" s="6">
        <f t="array" ref="BQ56">VLOOKUP("*Нижегородская*",[1]итого!$3:$100,COLUMN([1]итого!BQ:BQ),0)</f>
        <v>1027041</v>
      </c>
      <c r="BR56" s="6">
        <f t="array" ref="BR56">VLOOKUP("*Нижегородская*",[1]итого!$3:$100,COLUMN([1]итого!BR:BR),0)</f>
        <v>1049657</v>
      </c>
      <c r="BS56" s="6">
        <f t="array" ref="BS56">VLOOKUP("*Нижегородская*",[1]итого!$3:$100,COLUMN([1]итого!BS:BS),0)</f>
        <v>1071424</v>
      </c>
      <c r="BT56" s="6">
        <f t="array" ref="BT56">VLOOKUP("*Нижегородская*",[1]итого!$3:$100,COLUMN([1]итого!BT:BT),0)</f>
        <v>1104090</v>
      </c>
      <c r="BU56" s="6">
        <f t="array" ref="BU56">VLOOKUP("*Нижегородская*",[1]итого!$3:$100,COLUMN([1]итого!BU:BU),0)</f>
        <v>1110327</v>
      </c>
      <c r="BV56" s="6">
        <f t="array" ref="BV56">VLOOKUP("*Нижегородская*",[1]итого!$3:$100,COLUMN([1]итого!BV:BV),0)</f>
        <v>1135339</v>
      </c>
      <c r="BW56" s="6">
        <f t="array" ref="BW56">VLOOKUP("*Нижегородская*",[1]итого!$3:$100,COLUMN([1]итого!BW:BW),0)</f>
        <v>1155473</v>
      </c>
      <c r="BX56" s="6">
        <f t="array" ref="BX56">VLOOKUP("*Нижегородская*",[1]итого!$3:$100,COLUMN([1]итого!BX:BX),0)</f>
        <v>1162413</v>
      </c>
      <c r="BY56" s="6">
        <f t="array" ref="BY56">VLOOKUP("*Нижегородская*",[1]итого!$3:$100,COLUMN([1]итого!BY:BY),0)</f>
        <v>1174727</v>
      </c>
      <c r="BZ56" s="6">
        <f t="array" ref="BZ56">VLOOKUP("*Нижегородская*",[1]итого!$3:$100,COLUMN([1]итого!BZ:BZ),0)</f>
        <v>1187781</v>
      </c>
      <c r="CA56" s="6">
        <f t="array" ref="CA56">VLOOKUP("*Нижегородская*",[1]итого!$3:$100,COLUMN([1]итого!CA:CA),0)</f>
        <v>1189768</v>
      </c>
      <c r="CB56" s="6">
        <f t="array" ref="CB56">VLOOKUP("*Нижегородская*",[1]итого!$3:$100,COLUMN([1]итого!CB:CB),0)</f>
        <v>1259088</v>
      </c>
    </row>
    <row r="57" spans="1:80" x14ac:dyDescent="0.25">
      <c r="A57" s="5" t="s">
        <v>55</v>
      </c>
      <c r="B57" s="6">
        <f t="array" ref="B57">VLOOKUP("*Оренбургская*",[1]итого!$3:$100,COLUMN([1]итого!B:B),0)</f>
        <v>196184</v>
      </c>
      <c r="C57" s="6">
        <f t="array" ref="C57">VLOOKUP("*Оренбургская*",[1]итого!$3:$100,COLUMN([1]итого!C:C),0)</f>
        <v>195104</v>
      </c>
      <c r="D57" s="6">
        <f t="array" ref="D57">VLOOKUP("*Оренбургская*",[1]итого!$3:$100,COLUMN([1]итого!D:D),0)</f>
        <v>197645</v>
      </c>
      <c r="E57" s="6">
        <f t="array" ref="E57">VLOOKUP("*Оренбургская*",[1]итого!$3:$100,COLUMN([1]итого!E:E),0)</f>
        <v>198953</v>
      </c>
      <c r="F57" s="6">
        <f t="array" ref="F57">VLOOKUP("*Оренбургская*",[1]итого!$3:$100,COLUMN([1]итого!F:F),0)</f>
        <v>198267</v>
      </c>
      <c r="G57" s="6">
        <f t="array" ref="G57">VLOOKUP("*Оренбургская*",[1]итого!$3:$100,COLUMN([1]итого!G:G),0)</f>
        <v>199789</v>
      </c>
      <c r="H57" s="6">
        <f t="array" ref="H57">VLOOKUP("*Оренбургская*",[1]итого!$3:$100,COLUMN([1]итого!H:H),0)</f>
        <v>206622</v>
      </c>
      <c r="I57" s="6">
        <f t="array" ref="I57">VLOOKUP("*Оренбургская*",[1]итого!$3:$100,COLUMN([1]итого!I:I),0)</f>
        <v>203944</v>
      </c>
      <c r="J57" s="6">
        <f t="array" ref="J57">VLOOKUP("*Оренбургская*",[1]итого!$3:$100,COLUMN([1]итого!J:J),0)</f>
        <v>206766</v>
      </c>
      <c r="K57" s="6">
        <f t="array" ref="K57">VLOOKUP("*Оренбургская*",[1]итого!$3:$100,COLUMN([1]итого!K:K),0)</f>
        <v>208585</v>
      </c>
      <c r="L57" s="6">
        <f t="array" ref="L57">VLOOKUP("*Оренбургская*",[1]итого!$3:$100,COLUMN([1]итого!L:L),0)</f>
        <v>205785</v>
      </c>
      <c r="M57" s="6">
        <f t="array" ref="M57">VLOOKUP("*Оренбургская*",[1]итого!$3:$100,COLUMN([1]итого!M:M),0)</f>
        <v>206120</v>
      </c>
      <c r="N57" s="6">
        <f t="array" ref="N57">VLOOKUP("*Оренбургская*",[1]итого!$3:$100,COLUMN([1]итого!N:N),0)</f>
        <v>209731</v>
      </c>
      <c r="O57" s="6">
        <f t="array" ref="O57">VLOOKUP("*Оренбургская*",[1]итого!$3:$100,COLUMN([1]итого!O:O),0)</f>
        <v>209316</v>
      </c>
      <c r="P57" s="6">
        <f t="array" ref="P57">VLOOKUP("*Оренбургская*",[1]итого!$3:$100,COLUMN([1]итого!P:P),0)</f>
        <v>208856</v>
      </c>
      <c r="Q57" s="6">
        <f t="array" ref="Q57">VLOOKUP("*Оренбургская*",[1]итого!$3:$100,COLUMN([1]итого!Q:Q),0)</f>
        <v>209779</v>
      </c>
      <c r="R57" s="6">
        <f t="array" ref="R57">VLOOKUP("*Оренбургская*",[1]итого!$3:$100,COLUMN([1]итого!R:R),0)</f>
        <v>206859</v>
      </c>
      <c r="S57" s="6">
        <f t="array" ref="S57">VLOOKUP("*Оренбургская*",[1]итого!$3:$100,COLUMN([1]итого!S:S),0)</f>
        <v>206711</v>
      </c>
      <c r="T57" s="6">
        <f t="array" ref="T57">VLOOKUP("*Оренбургская*",[1]итого!$3:$100,COLUMN([1]итого!T:T),0)</f>
        <v>210681</v>
      </c>
      <c r="U57" s="6">
        <f t="array" ref="U57">VLOOKUP("*Оренбургская*",[1]итого!$3:$100,COLUMN([1]итого!U:U),0)</f>
        <v>208211</v>
      </c>
      <c r="V57" s="6">
        <f t="array" ref="V57">VLOOKUP("*Оренбургская*",[1]итого!$3:$100,COLUMN([1]итого!V:V),0)</f>
        <v>208761</v>
      </c>
      <c r="W57" s="6">
        <f t="array" ref="W57">VLOOKUP("*Оренбургская*",[1]итого!$3:$100,COLUMN([1]итого!W:W),0)</f>
        <v>207626</v>
      </c>
      <c r="X57" s="6">
        <f t="array" ref="X57">VLOOKUP("*Оренбургская*",[1]итого!$3:$100,COLUMN([1]итого!X:X),0)</f>
        <v>211575</v>
      </c>
      <c r="Y57" s="6">
        <f t="array" ref="Y57">VLOOKUP("*Оренбургская*",[1]итого!$3:$100,COLUMN([1]итого!Y:Y),0)</f>
        <v>210941</v>
      </c>
      <c r="Z57" s="6">
        <f t="array" ref="Z57">VLOOKUP("*Оренбургская*",[1]итого!$3:$100,COLUMN([1]итого!Z:Z),0)</f>
        <v>209559</v>
      </c>
      <c r="AA57" s="6">
        <f t="array" ref="AA57">VLOOKUP("*Оренбургская*",[1]итого!$3:$100,COLUMN([1]итого!AA:AA),0)</f>
        <v>208632</v>
      </c>
      <c r="AB57" s="6">
        <f t="array" ref="AB57">VLOOKUP("*Оренбургская*",[1]итого!$3:$100,COLUMN([1]итого!AB:AB),0)</f>
        <v>209516</v>
      </c>
      <c r="AC57" s="6">
        <f t="array" ref="AC57">VLOOKUP("*Оренбургская*",[1]итого!$3:$100,COLUMN([1]итого!AC:AC),0)</f>
        <v>211761</v>
      </c>
      <c r="AD57" s="6">
        <f t="array" ref="AD57">VLOOKUP("*Оренбургская*",[1]итого!$3:$100,COLUMN([1]итого!AD:AD),0)</f>
        <v>210125</v>
      </c>
      <c r="AE57" s="6">
        <f t="array" ref="AE57">VLOOKUP("*Оренбургская*",[1]итого!$3:$100,COLUMN([1]итого!AE:AE),0)</f>
        <v>212336</v>
      </c>
      <c r="AF57" s="6">
        <f t="array" ref="AF57">VLOOKUP("*Оренбургская*",[1]итого!$3:$100,COLUMN([1]итого!AF:AF),0)</f>
        <v>218359</v>
      </c>
      <c r="AG57" s="6">
        <f t="array" ref="AG57">VLOOKUP("*Оренбургская*",[1]итого!$3:$100,COLUMN([1]итого!AG:AG),0)</f>
        <v>215857</v>
      </c>
      <c r="AH57" s="6">
        <f t="array" ref="AH57">VLOOKUP("*Оренбургская*",[1]итого!$3:$100,COLUMN([1]итого!AH:AH),0)</f>
        <v>212869</v>
      </c>
      <c r="AI57" s="6">
        <f t="array" ref="AI57">VLOOKUP("*Оренбургская*",[1]итого!$3:$100,COLUMN([1]итого!AI:AI),0)</f>
        <v>216485</v>
      </c>
      <c r="AJ57" s="6">
        <f t="array" ref="AJ57">VLOOKUP("*Оренбургская*",[1]итого!$3:$100,COLUMN([1]итого!AJ:AJ),0)</f>
        <v>221748</v>
      </c>
      <c r="AK57" s="6">
        <f t="array" ref="AK57">VLOOKUP("*Оренбургская*",[1]итого!$3:$100,COLUMN([1]итого!AK:AK),0)</f>
        <v>223562</v>
      </c>
      <c r="AL57" s="6">
        <f t="array" ref="AL57">VLOOKUP("*Оренбургская*",[1]итого!$3:$100,COLUMN([1]итого!AL:AL),0)</f>
        <v>226575</v>
      </c>
      <c r="AM57" s="6">
        <f t="array" ref="AM57">VLOOKUP("*Оренбургская*",[1]итого!$3:$100,COLUMN([1]итого!AM:AM),0)</f>
        <v>229279</v>
      </c>
      <c r="AN57" s="6">
        <f t="array" ref="AN57">VLOOKUP("*Оренбургская*",[1]итого!$3:$100,COLUMN([1]итого!AN:AN),0)</f>
        <v>230718</v>
      </c>
      <c r="AO57" s="6">
        <f t="array" ref="AO57">VLOOKUP("*Оренбургская*",[1]итого!$3:$100,COLUMN([1]итого!AO:AO),0)</f>
        <v>230672</v>
      </c>
      <c r="AP57" s="6">
        <f t="array" ref="AP57">VLOOKUP("*Оренбургская*",[1]итого!$3:$100,COLUMN([1]итого!AP:AP),0)</f>
        <v>229166</v>
      </c>
      <c r="AQ57" s="6">
        <f t="array" ref="AQ57">VLOOKUP("*Оренбургская*",[1]итого!$3:$100,COLUMN([1]итого!AQ:AQ),0)</f>
        <v>233544</v>
      </c>
      <c r="AR57" s="6">
        <f t="array" ref="AR57">VLOOKUP("*Оренбургская*",[1]итого!$3:$100,COLUMN([1]итого!AR:AR),0)</f>
        <v>249597</v>
      </c>
      <c r="AS57" s="6">
        <f t="array" ref="AS57">VLOOKUP("*Оренбургская*",[1]итого!$3:$100,COLUMN([1]итого!AS:AS),0)</f>
        <v>242306</v>
      </c>
      <c r="AT57" s="6">
        <f t="array" ref="AT57">VLOOKUP("*Оренбургская*",[1]итого!$3:$100,COLUMN([1]итого!AT:AT),0)</f>
        <v>252112</v>
      </c>
      <c r="AU57" s="6">
        <f t="array" ref="AU57">VLOOKUP("*Оренбургская*",[1]итого!$3:$100,COLUMN([1]итого!AU:AU),0)</f>
        <v>255638</v>
      </c>
      <c r="AV57" s="6">
        <f t="array" ref="AV57">VLOOKUP("*Оренбургская*",[1]итого!$3:$100,COLUMN([1]итого!AV:AV),0)</f>
        <v>260884</v>
      </c>
      <c r="AW57" s="6">
        <f t="array" ref="AW57">VLOOKUP("*Оренбургская*",[1]итого!$3:$100,COLUMN([1]итого!AW:AW),0)</f>
        <v>263872</v>
      </c>
      <c r="AX57" s="6">
        <f t="array" ref="AX57">VLOOKUP("*Оренбургская*",[1]итого!$3:$100,COLUMN([1]итого!AX:AX),0)</f>
        <v>270379</v>
      </c>
      <c r="AY57" s="6">
        <f t="array" ref="AY57">VLOOKUP("*Оренбургская*",[1]итого!$3:$100,COLUMN([1]итого!AY:AY),0)</f>
        <v>272139</v>
      </c>
      <c r="AZ57" s="6">
        <f t="array" ref="AZ57">VLOOKUP("*Оренбургская*",[1]итого!$3:$100,COLUMN([1]итого!AZ:AZ),0)</f>
        <v>277153</v>
      </c>
      <c r="BA57" s="6">
        <f t="array" ref="BA57">VLOOKUP("*Оренбургская*",[1]итого!$3:$100,COLUMN([1]итого!BA:BA),0)</f>
        <v>280323</v>
      </c>
      <c r="BB57" s="6">
        <f t="array" ref="BB57">VLOOKUP("*Оренбургская*",[1]итого!$3:$100,COLUMN([1]итого!BB:BB),0)</f>
        <v>281203</v>
      </c>
      <c r="BC57" s="6">
        <f t="array" ref="BC57">VLOOKUP("*Оренбургская*",[1]итого!$3:$100,COLUMN([1]итого!BC:BC),0)</f>
        <v>287448</v>
      </c>
      <c r="BD57" s="6">
        <f t="array" ref="BD57">VLOOKUP("*Оренбургская*",[1]итого!$3:$100,COLUMN([1]итого!BD:BD),0)</f>
        <v>304445</v>
      </c>
      <c r="BE57" s="6">
        <f t="array" ref="BE57">VLOOKUP("*Оренбургская*",[1]итого!$3:$100,COLUMN([1]итого!BE:BE),0)</f>
        <v>304411</v>
      </c>
      <c r="BF57" s="6">
        <f t="array" ref="BF57">VLOOKUP("*Оренбургская*",[1]итого!$3:$100,COLUMN([1]итого!BF:BF),0)</f>
        <v>313851</v>
      </c>
      <c r="BG57" s="6">
        <f t="array" ref="BG57">VLOOKUP("*Оренбургская*",[1]итого!$3:$100,COLUMN([1]итого!BG:BG),0)</f>
        <v>321029</v>
      </c>
      <c r="BH57" s="6">
        <f t="array" ref="BH57">VLOOKUP("*Оренбургская*",[1]итого!$3:$100,COLUMN([1]итого!BH:BH),0)</f>
        <v>327493</v>
      </c>
      <c r="BI57" s="6">
        <f t="array" ref="BI57">VLOOKUP("*Оренбургская*",[1]итого!$3:$100,COLUMN([1]итого!BI:BI),0)</f>
        <v>341603</v>
      </c>
      <c r="BJ57" s="6">
        <f t="array" ref="BJ57">VLOOKUP("*Оренбургская*",[1]итого!$3:$100,COLUMN([1]итого!BJ:BJ),0)</f>
        <v>346025</v>
      </c>
      <c r="BK57" s="6">
        <f t="array" ref="BK57">VLOOKUP("*Оренбургская*",[1]итого!$3:$100,COLUMN([1]итого!BK:BK),0)</f>
        <v>347725</v>
      </c>
      <c r="BL57" s="6">
        <f t="array" ref="BL57">VLOOKUP("*Оренбургская*",[1]итого!$3:$100,COLUMN([1]итого!BL:BL),0)</f>
        <v>354243</v>
      </c>
      <c r="BM57" s="6">
        <f t="array" ref="BM57">VLOOKUP("*Оренбургская*",[1]итого!$3:$100,COLUMN([1]итого!BM:BM),0)</f>
        <v>358641</v>
      </c>
      <c r="BN57" s="6">
        <f t="array" ref="BN57">VLOOKUP("*Оренбургская*",[1]итого!$3:$100,COLUMN([1]итого!BN:BN),0)</f>
        <v>365634</v>
      </c>
      <c r="BO57" s="6">
        <f t="array" ref="BO57">VLOOKUP("*Оренбургская*",[1]итого!$3:$100,COLUMN([1]итого!BO:BO),0)</f>
        <v>366921</v>
      </c>
      <c r="BP57" s="6">
        <f t="array" ref="BP57">VLOOKUP("*Оренбургская*",[1]итого!$3:$100,COLUMN([1]итого!BP:BP),0)</f>
        <v>388108</v>
      </c>
      <c r="BQ57" s="6">
        <f t="array" ref="BQ57">VLOOKUP("*Оренбургская*",[1]итого!$3:$100,COLUMN([1]итого!BQ:BQ),0)</f>
        <v>364551</v>
      </c>
      <c r="BR57" s="6">
        <f t="array" ref="BR57">VLOOKUP("*Оренбургская*",[1]итого!$3:$100,COLUMN([1]итого!BR:BR),0)</f>
        <v>377089</v>
      </c>
      <c r="BS57" s="6">
        <f t="array" ref="BS57">VLOOKUP("*Оренбургская*",[1]итого!$3:$100,COLUMN([1]итого!BS:BS),0)</f>
        <v>385108</v>
      </c>
      <c r="BT57" s="6">
        <f t="array" ref="BT57">VLOOKUP("*Оренбургская*",[1]итого!$3:$100,COLUMN([1]итого!BT:BT),0)</f>
        <v>395810</v>
      </c>
      <c r="BU57" s="6">
        <f t="array" ref="BU57">VLOOKUP("*Оренбургская*",[1]итого!$3:$100,COLUMN([1]итого!BU:BU),0)</f>
        <v>394894</v>
      </c>
      <c r="BV57" s="6">
        <f t="array" ref="BV57">VLOOKUP("*Оренбургская*",[1]итого!$3:$100,COLUMN([1]итого!BV:BV),0)</f>
        <v>400646</v>
      </c>
      <c r="BW57" s="6">
        <f t="array" ref="BW57">VLOOKUP("*Оренбургская*",[1]итого!$3:$100,COLUMN([1]итого!BW:BW),0)</f>
        <v>402944</v>
      </c>
      <c r="BX57" s="6">
        <f t="array" ref="BX57">VLOOKUP("*Оренбургская*",[1]итого!$3:$100,COLUMN([1]итого!BX:BX),0)</f>
        <v>404108</v>
      </c>
      <c r="BY57" s="6">
        <f t="array" ref="BY57">VLOOKUP("*Оренбургская*",[1]итого!$3:$100,COLUMN([1]итого!BY:BY),0)</f>
        <v>407510</v>
      </c>
      <c r="BZ57" s="6">
        <f t="array" ref="BZ57">VLOOKUP("*Оренбургская*",[1]итого!$3:$100,COLUMN([1]итого!BZ:BZ),0)</f>
        <v>411074</v>
      </c>
      <c r="CA57" s="6">
        <f t="array" ref="CA57">VLOOKUP("*Оренбургская*",[1]итого!$3:$100,COLUMN([1]итого!CA:CA),0)</f>
        <v>411651</v>
      </c>
      <c r="CB57" s="6">
        <f t="array" ref="CB57">VLOOKUP("*Оренбургская*",[1]итого!$3:$100,COLUMN([1]итого!CB:CB),0)</f>
        <v>435744</v>
      </c>
    </row>
    <row r="58" spans="1:80" x14ac:dyDescent="0.25">
      <c r="A58" s="5" t="s">
        <v>56</v>
      </c>
      <c r="B58" s="6">
        <f t="array" ref="B58">VLOOKUP("*Пензенская*",[1]итого!$3:$100,COLUMN([1]итого!B:B),0)</f>
        <v>139899</v>
      </c>
      <c r="C58" s="6">
        <f t="array" ref="C58">VLOOKUP("*Пензенская*",[1]итого!$3:$100,COLUMN([1]итого!C:C),0)</f>
        <v>139547</v>
      </c>
      <c r="D58" s="6">
        <f t="array" ref="D58">VLOOKUP("*Пензенская*",[1]итого!$3:$100,COLUMN([1]итого!D:D),0)</f>
        <v>140142</v>
      </c>
      <c r="E58" s="6">
        <f t="array" ref="E58">VLOOKUP("*Пензенская*",[1]итого!$3:$100,COLUMN([1]итого!E:E),0)</f>
        <v>140603</v>
      </c>
      <c r="F58" s="6">
        <f t="array" ref="F58">VLOOKUP("*Пензенская*",[1]итого!$3:$100,COLUMN([1]итого!F:F),0)</f>
        <v>140692</v>
      </c>
      <c r="G58" s="6">
        <f t="array" ref="G58">VLOOKUP("*Пензенская*",[1]итого!$3:$100,COLUMN([1]итого!G:G),0)</f>
        <v>141909</v>
      </c>
      <c r="H58" s="6">
        <f t="array" ref="H58">VLOOKUP("*Пензенская*",[1]итого!$3:$100,COLUMN([1]итого!H:H),0)</f>
        <v>146277</v>
      </c>
      <c r="I58" s="6">
        <f t="array" ref="I58">VLOOKUP("*Пензенская*",[1]итого!$3:$100,COLUMN([1]итого!I:I),0)</f>
        <v>144506</v>
      </c>
      <c r="J58" s="6">
        <f t="array" ref="J58">VLOOKUP("*Пензенская*",[1]итого!$3:$100,COLUMN([1]итого!J:J),0)</f>
        <v>146581</v>
      </c>
      <c r="K58" s="6">
        <f t="array" ref="K58">VLOOKUP("*Пензенская*",[1]итого!$3:$100,COLUMN([1]итого!K:K),0)</f>
        <v>147143</v>
      </c>
      <c r="L58" s="6">
        <f t="array" ref="L58">VLOOKUP("*Пензенская*",[1]итого!$3:$100,COLUMN([1]итого!L:L),0)</f>
        <v>146702</v>
      </c>
      <c r="M58" s="6">
        <f t="array" ref="M58">VLOOKUP("*Пензенская*",[1]итого!$3:$100,COLUMN([1]итого!M:M),0)</f>
        <v>146011</v>
      </c>
      <c r="N58" s="6">
        <f t="array" ref="N58">VLOOKUP("*Пензенская*",[1]итого!$3:$100,COLUMN([1]итого!N:N),0)</f>
        <v>149012</v>
      </c>
      <c r="O58" s="6">
        <f t="array" ref="O58">VLOOKUP("*Пензенская*",[1]итого!$3:$100,COLUMN([1]итого!O:O),0)</f>
        <v>150001</v>
      </c>
      <c r="P58" s="6">
        <f t="array" ref="P58">VLOOKUP("*Пензенская*",[1]итого!$3:$100,COLUMN([1]итого!P:P),0)</f>
        <v>149344</v>
      </c>
      <c r="Q58" s="6">
        <f t="array" ref="Q58">VLOOKUP("*Пензенская*",[1]итого!$3:$100,COLUMN([1]итого!Q:Q),0)</f>
        <v>150177</v>
      </c>
      <c r="R58" s="6">
        <f t="array" ref="R58">VLOOKUP("*Пензенская*",[1]итого!$3:$100,COLUMN([1]итого!R:R),0)</f>
        <v>148870</v>
      </c>
      <c r="S58" s="6">
        <f t="array" ref="S58">VLOOKUP("*Пензенская*",[1]итого!$3:$100,COLUMN([1]итого!S:S),0)</f>
        <v>147994</v>
      </c>
      <c r="T58" s="6">
        <f t="array" ref="T58">VLOOKUP("*Пензенская*",[1]итого!$3:$100,COLUMN([1]итого!T:T),0)</f>
        <v>151832</v>
      </c>
      <c r="U58" s="6">
        <f t="array" ref="U58">VLOOKUP("*Пензенская*",[1]итого!$3:$100,COLUMN([1]итого!U:U),0)</f>
        <v>148122</v>
      </c>
      <c r="V58" s="6">
        <f t="array" ref="V58">VLOOKUP("*Пензенская*",[1]итого!$3:$100,COLUMN([1]итого!V:V),0)</f>
        <v>148725</v>
      </c>
      <c r="W58" s="6">
        <f t="array" ref="W58">VLOOKUP("*Пензенская*",[1]итого!$3:$100,COLUMN([1]итого!W:W),0)</f>
        <v>147667</v>
      </c>
      <c r="X58" s="6">
        <f t="array" ref="X58">VLOOKUP("*Пензенская*",[1]итого!$3:$100,COLUMN([1]итого!X:X),0)</f>
        <v>152859</v>
      </c>
      <c r="Y58" s="6">
        <f t="array" ref="Y58">VLOOKUP("*Пензенская*",[1]итого!$3:$100,COLUMN([1]итого!Y:Y),0)</f>
        <v>150150</v>
      </c>
      <c r="Z58" s="6">
        <f t="array" ref="Z58">VLOOKUP("*Пензенская*",[1]итого!$3:$100,COLUMN([1]итого!Z:Z),0)</f>
        <v>149884</v>
      </c>
      <c r="AA58" s="6">
        <f t="array" ref="AA58">VLOOKUP("*Пензенская*",[1]итого!$3:$100,COLUMN([1]итого!AA:AA),0)</f>
        <v>150265</v>
      </c>
      <c r="AB58" s="6">
        <f t="array" ref="AB58">VLOOKUP("*Пензенская*",[1]итого!$3:$100,COLUMN([1]итого!AB:AB),0)</f>
        <v>150671</v>
      </c>
      <c r="AC58" s="6">
        <f t="array" ref="AC58">VLOOKUP("*Пензенская*",[1]итого!$3:$100,COLUMN([1]итого!AC:AC),0)</f>
        <v>152681</v>
      </c>
      <c r="AD58" s="6">
        <f t="array" ref="AD58">VLOOKUP("*Пензенская*",[1]итого!$3:$100,COLUMN([1]итого!AD:AD),0)</f>
        <v>153766</v>
      </c>
      <c r="AE58" s="6">
        <f t="array" ref="AE58">VLOOKUP("*Пензенская*",[1]итого!$3:$100,COLUMN([1]итого!AE:AE),0)</f>
        <v>153506</v>
      </c>
      <c r="AF58" s="6">
        <f t="array" ref="AF58">VLOOKUP("*Пензенская*",[1]итого!$3:$100,COLUMN([1]итого!AF:AF),0)</f>
        <v>159592</v>
      </c>
      <c r="AG58" s="6">
        <f t="array" ref="AG58">VLOOKUP("*Пензенская*",[1]итого!$3:$100,COLUMN([1]итого!AG:AG),0)</f>
        <v>156071</v>
      </c>
      <c r="AH58" s="6">
        <f t="array" ref="AH58">VLOOKUP("*Пензенская*",[1]итого!$3:$100,COLUMN([1]итого!AH:AH),0)</f>
        <v>153544</v>
      </c>
      <c r="AI58" s="6">
        <f t="array" ref="AI58">VLOOKUP("*Пензенская*",[1]итого!$3:$100,COLUMN([1]итого!AI:AI),0)</f>
        <v>157102</v>
      </c>
      <c r="AJ58" s="6">
        <f t="array" ref="AJ58">VLOOKUP("*Пензенская*",[1]итого!$3:$100,COLUMN([1]итого!AJ:AJ),0)</f>
        <v>161760</v>
      </c>
      <c r="AK58" s="6">
        <f t="array" ref="AK58">VLOOKUP("*Пензенская*",[1]итого!$3:$100,COLUMN([1]итого!AK:AK),0)</f>
        <v>162493</v>
      </c>
      <c r="AL58" s="6">
        <f t="array" ref="AL58">VLOOKUP("*Пензенская*",[1]итого!$3:$100,COLUMN([1]итого!AL:AL),0)</f>
        <v>165072</v>
      </c>
      <c r="AM58" s="6">
        <f t="array" ref="AM58">VLOOKUP("*Пензенская*",[1]итого!$3:$100,COLUMN([1]итого!AM:AM),0)</f>
        <v>166762</v>
      </c>
      <c r="AN58" s="6">
        <f t="array" ref="AN58">VLOOKUP("*Пензенская*",[1]итого!$3:$100,COLUMN([1]итого!AN:AN),0)</f>
        <v>167081</v>
      </c>
      <c r="AO58" s="6">
        <f t="array" ref="AO58">VLOOKUP("*Пензенская*",[1]итого!$3:$100,COLUMN([1]итого!AO:AO),0)</f>
        <v>165233</v>
      </c>
      <c r="AP58" s="6">
        <f t="array" ref="AP58">VLOOKUP("*Пензенская*",[1]итого!$3:$100,COLUMN([1]итого!AP:AP),0)</f>
        <v>164179</v>
      </c>
      <c r="AQ58" s="6">
        <f t="array" ref="AQ58">VLOOKUP("*Пензенская*",[1]итого!$3:$100,COLUMN([1]итого!AQ:AQ),0)</f>
        <v>166495</v>
      </c>
      <c r="AR58" s="6">
        <f t="array" ref="AR58">VLOOKUP("*Пензенская*",[1]итого!$3:$100,COLUMN([1]итого!AR:AR),0)</f>
        <v>178095</v>
      </c>
      <c r="AS58" s="6">
        <f t="array" ref="AS58">VLOOKUP("*Пензенская*",[1]итого!$3:$100,COLUMN([1]итого!AS:AS),0)</f>
        <v>173518</v>
      </c>
      <c r="AT58" s="6">
        <f t="array" ref="AT58">VLOOKUP("*Пензенская*",[1]итого!$3:$100,COLUMN([1]итого!AT:AT),0)</f>
        <v>179331</v>
      </c>
      <c r="AU58" s="6">
        <f t="array" ref="AU58">VLOOKUP("*Пензенская*",[1]итого!$3:$100,COLUMN([1]итого!AU:AU),0)</f>
        <v>181399</v>
      </c>
      <c r="AV58" s="6">
        <f t="array" ref="AV58">VLOOKUP("*Пензенская*",[1]итого!$3:$100,COLUMN([1]итого!AV:AV),0)</f>
        <v>185012</v>
      </c>
      <c r="AW58" s="6">
        <f t="array" ref="AW58">VLOOKUP("*Пензенская*",[1]итого!$3:$100,COLUMN([1]итого!AW:AW),0)</f>
        <v>187076</v>
      </c>
      <c r="AX58" s="6">
        <f t="array" ref="AX58">VLOOKUP("*Пензенская*",[1]итого!$3:$100,COLUMN([1]итого!AX:AX),0)</f>
        <v>191678</v>
      </c>
      <c r="AY58" s="6">
        <f t="array" ref="AY58">VLOOKUP("*Пензенская*",[1]итого!$3:$100,COLUMN([1]итого!AY:AY),0)</f>
        <v>193424</v>
      </c>
      <c r="AZ58" s="6">
        <f t="array" ref="AZ58">VLOOKUP("*Пензенская*",[1]итого!$3:$100,COLUMN([1]итого!AZ:AZ),0)</f>
        <v>196487</v>
      </c>
      <c r="BA58" s="6">
        <f t="array" ref="BA58">VLOOKUP("*Пензенская*",[1]итого!$3:$100,COLUMN([1]итого!BA:BA),0)</f>
        <v>200174</v>
      </c>
      <c r="BB58" s="6">
        <f t="array" ref="BB58">VLOOKUP("*Пензенская*",[1]итого!$3:$100,COLUMN([1]итого!BB:BB),0)</f>
        <v>203061</v>
      </c>
      <c r="BC58" s="6">
        <f t="array" ref="BC58">VLOOKUP("*Пензенская*",[1]итого!$3:$100,COLUMN([1]итого!BC:BC),0)</f>
        <v>207372</v>
      </c>
      <c r="BD58" s="6">
        <f t="array" ref="BD58">VLOOKUP("*Пензенская*",[1]итого!$3:$100,COLUMN([1]итого!BD:BD),0)</f>
        <v>221408</v>
      </c>
      <c r="BE58" s="6">
        <f t="array" ref="BE58">VLOOKUP("*Пензенская*",[1]итого!$3:$100,COLUMN([1]итого!BE:BE),0)</f>
        <v>219165</v>
      </c>
      <c r="BF58" s="6">
        <f t="array" ref="BF58">VLOOKUP("*Пензенская*",[1]итого!$3:$100,COLUMN([1]итого!BF:BF),0)</f>
        <v>225806</v>
      </c>
      <c r="BG58" s="6">
        <f t="array" ref="BG58">VLOOKUP("*Пензенская*",[1]итого!$3:$100,COLUMN([1]итого!BG:BG),0)</f>
        <v>231122</v>
      </c>
      <c r="BH58" s="6">
        <f t="array" ref="BH58">VLOOKUP("*Пензенская*",[1]итого!$3:$100,COLUMN([1]итого!BH:BH),0)</f>
        <v>235923</v>
      </c>
      <c r="BI58" s="6">
        <f t="array" ref="BI58">VLOOKUP("*Пензенская*",[1]итого!$3:$100,COLUMN([1]итого!BI:BI),0)</f>
        <v>245369</v>
      </c>
      <c r="BJ58" s="6">
        <f t="array" ref="BJ58">VLOOKUP("*Пензенская*",[1]итого!$3:$100,COLUMN([1]итого!BJ:BJ),0)</f>
        <v>249754</v>
      </c>
      <c r="BK58" s="6">
        <f t="array" ref="BK58">VLOOKUP("*Пензенская*",[1]итого!$3:$100,COLUMN([1]итого!BK:BK),0)</f>
        <v>251738</v>
      </c>
      <c r="BL58" s="6">
        <f t="array" ref="BL58">VLOOKUP("*Пензенская*",[1]итого!$3:$100,COLUMN([1]итого!BL:BL),0)</f>
        <v>256473</v>
      </c>
      <c r="BM58" s="6">
        <f t="array" ref="BM58">VLOOKUP("*Пензенская*",[1]итого!$3:$100,COLUMN([1]итого!BM:BM),0)</f>
        <v>261135</v>
      </c>
      <c r="BN58" s="6">
        <f t="array" ref="BN58">VLOOKUP("*Пензенская*",[1]итого!$3:$100,COLUMN([1]итого!BN:BN),0)</f>
        <v>265921</v>
      </c>
      <c r="BO58" s="6">
        <f t="array" ref="BO58">VLOOKUP("*Пензенская*",[1]итого!$3:$100,COLUMN([1]итого!BO:BO),0)</f>
        <v>266788</v>
      </c>
      <c r="BP58" s="6">
        <f t="array" ref="BP58">VLOOKUP("*Пензенская*",[1]итого!$3:$100,COLUMN([1]итого!BP:BP),0)</f>
        <v>282825</v>
      </c>
      <c r="BQ58" s="6">
        <f t="array" ref="BQ58">VLOOKUP("*Пензенская*",[1]итого!$3:$100,COLUMN([1]итого!BQ:BQ),0)</f>
        <v>277531</v>
      </c>
      <c r="BR58" s="6">
        <f t="array" ref="BR58">VLOOKUP("*Пензенская*",[1]итого!$3:$100,COLUMN([1]итого!BR:BR),0)</f>
        <v>288038</v>
      </c>
      <c r="BS58" s="6">
        <f t="array" ref="BS58">VLOOKUP("*Пензенская*",[1]итого!$3:$100,COLUMN([1]итого!BS:BS),0)</f>
        <v>294754</v>
      </c>
      <c r="BT58" s="6">
        <f t="array" ref="BT58">VLOOKUP("*Пензенская*",[1]итого!$3:$100,COLUMN([1]итого!BT:BT),0)</f>
        <v>305506</v>
      </c>
      <c r="BU58" s="6">
        <f t="array" ref="BU58">VLOOKUP("*Пензенская*",[1]итого!$3:$100,COLUMN([1]итого!BU:BU),0)</f>
        <v>305510</v>
      </c>
      <c r="BV58" s="6">
        <f t="array" ref="BV58">VLOOKUP("*Пензенская*",[1]итого!$3:$100,COLUMN([1]итого!BV:BV),0)</f>
        <v>311806</v>
      </c>
      <c r="BW58" s="6">
        <f t="array" ref="BW58">VLOOKUP("*Пензенская*",[1]итого!$3:$100,COLUMN([1]итого!BW:BW),0)</f>
        <v>315361</v>
      </c>
      <c r="BX58" s="6">
        <f t="array" ref="BX58">VLOOKUP("*Пензенская*",[1]итого!$3:$100,COLUMN([1]итого!BX:BX),0)</f>
        <v>316357</v>
      </c>
      <c r="BY58" s="6">
        <f t="array" ref="BY58">VLOOKUP("*Пензенская*",[1]итого!$3:$100,COLUMN([1]итого!BY:BY),0)</f>
        <v>318982</v>
      </c>
      <c r="BZ58" s="6">
        <f t="array" ref="BZ58">VLOOKUP("*Пензенская*",[1]итого!$3:$100,COLUMN([1]итого!BZ:BZ),0)</f>
        <v>323153</v>
      </c>
      <c r="CA58" s="6">
        <f t="array" ref="CA58">VLOOKUP("*Пензенская*",[1]итого!$3:$100,COLUMN([1]итого!CA:CA),0)</f>
        <v>324697</v>
      </c>
      <c r="CB58" s="6">
        <f t="array" ref="CB58">VLOOKUP("*Пензенская*",[1]итого!$3:$100,COLUMN([1]итого!CB:CB),0)</f>
        <v>346670</v>
      </c>
    </row>
    <row r="59" spans="1:80" x14ac:dyDescent="0.25">
      <c r="A59" s="5" t="s">
        <v>57</v>
      </c>
      <c r="B59" s="6">
        <f t="array" ref="B59">VLOOKUP("*Самарская*",[1]итого!$3:$100,COLUMN([1]итого!B:B),0)</f>
        <v>568294</v>
      </c>
      <c r="C59" s="6">
        <f t="array" ref="C59">VLOOKUP("*Самарская*",[1]итого!$3:$100,COLUMN([1]итого!C:C),0)</f>
        <v>568063</v>
      </c>
      <c r="D59" s="6">
        <f t="array" ref="D59">VLOOKUP("*Самарская*",[1]итого!$3:$100,COLUMN([1]итого!D:D),0)</f>
        <v>572996</v>
      </c>
      <c r="E59" s="6">
        <f t="array" ref="E59">VLOOKUP("*Самарская*",[1]итого!$3:$100,COLUMN([1]итого!E:E),0)</f>
        <v>570405</v>
      </c>
      <c r="F59" s="6">
        <f t="array" ref="F59">VLOOKUP("*Самарская*",[1]итого!$3:$100,COLUMN([1]итого!F:F),0)</f>
        <v>569655</v>
      </c>
      <c r="G59" s="6">
        <f t="array" ref="G59">VLOOKUP("*Самарская*",[1]итого!$3:$100,COLUMN([1]итого!G:G),0)</f>
        <v>573009</v>
      </c>
      <c r="H59" s="6">
        <f t="array" ref="H59">VLOOKUP("*Самарская*",[1]итого!$3:$100,COLUMN([1]итого!H:H),0)</f>
        <v>582181</v>
      </c>
      <c r="I59" s="6">
        <f t="array" ref="I59">VLOOKUP("*Самарская*",[1]итого!$3:$100,COLUMN([1]итого!I:I),0)</f>
        <v>579348</v>
      </c>
      <c r="J59" s="6">
        <f t="array" ref="J59">VLOOKUP("*Самарская*",[1]итого!$3:$100,COLUMN([1]итого!J:J),0)</f>
        <v>589274</v>
      </c>
      <c r="K59" s="6">
        <f t="array" ref="K59">VLOOKUP("*Самарская*",[1]итого!$3:$100,COLUMN([1]итого!K:K),0)</f>
        <v>598856</v>
      </c>
      <c r="L59" s="6">
        <f t="array" ref="L59">VLOOKUP("*Самарская*",[1]итого!$3:$100,COLUMN([1]итого!L:L),0)</f>
        <v>595797</v>
      </c>
      <c r="M59" s="6">
        <f t="array" ref="M59">VLOOKUP("*Самарская*",[1]итого!$3:$100,COLUMN([1]итого!M:M),0)</f>
        <v>589739</v>
      </c>
      <c r="N59" s="6">
        <f t="array" ref="N59">VLOOKUP("*Самарская*",[1]итого!$3:$100,COLUMN([1]итого!N:N),0)</f>
        <v>597628</v>
      </c>
      <c r="O59" s="6">
        <f t="array" ref="O59">VLOOKUP("*Самарская*",[1]итого!$3:$100,COLUMN([1]итого!O:O),0)</f>
        <v>604005</v>
      </c>
      <c r="P59" s="6">
        <f t="array" ref="P59">VLOOKUP("*Самарская*",[1]итого!$3:$100,COLUMN([1]итого!P:P),0)</f>
        <v>604671</v>
      </c>
      <c r="Q59" s="6">
        <f t="array" ref="Q59">VLOOKUP("*Самарская*",[1]итого!$3:$100,COLUMN([1]итого!Q:Q),0)</f>
        <v>609217</v>
      </c>
      <c r="R59" s="6">
        <f t="array" ref="R59">VLOOKUP("*Самарская*",[1]итого!$3:$100,COLUMN([1]итого!R:R),0)</f>
        <v>602942</v>
      </c>
      <c r="S59" s="6">
        <f t="array" ref="S59">VLOOKUP("*Самарская*",[1]итого!$3:$100,COLUMN([1]итого!S:S),0)</f>
        <v>599148</v>
      </c>
      <c r="T59" s="6">
        <f t="array" ref="T59">VLOOKUP("*Самарская*",[1]итого!$3:$100,COLUMN([1]итого!T:T),0)</f>
        <v>619649</v>
      </c>
      <c r="U59" s="6">
        <f t="array" ref="U59">VLOOKUP("*Самарская*",[1]итого!$3:$100,COLUMN([1]итого!U:U),0)</f>
        <v>617042</v>
      </c>
      <c r="V59" s="6">
        <f t="array" ref="V59">VLOOKUP("*Самарская*",[1]итого!$3:$100,COLUMN([1]итого!V:V),0)</f>
        <v>616378</v>
      </c>
      <c r="W59" s="6">
        <f t="array" ref="W59">VLOOKUP("*Самарская*",[1]итого!$3:$100,COLUMN([1]итого!W:W),0)</f>
        <v>615593</v>
      </c>
      <c r="X59" s="6">
        <f t="array" ref="X59">VLOOKUP("*Самарская*",[1]итого!$3:$100,COLUMN([1]итого!X:X),0)</f>
        <v>633228</v>
      </c>
      <c r="Y59" s="6">
        <f t="array" ref="Y59">VLOOKUP("*Самарская*",[1]итого!$3:$100,COLUMN([1]итого!Y:Y),0)</f>
        <v>629890</v>
      </c>
      <c r="Z59" s="6">
        <f t="array" ref="Z59">VLOOKUP("*Самарская*",[1]итого!$3:$100,COLUMN([1]итого!Z:Z),0)</f>
        <v>629696</v>
      </c>
      <c r="AA59" s="6">
        <f t="array" ref="AA59">VLOOKUP("*Самарская*",[1]итого!$3:$100,COLUMN([1]итого!AA:AA),0)</f>
        <v>629718</v>
      </c>
      <c r="AB59" s="6">
        <f t="array" ref="AB59">VLOOKUP("*Самарская*",[1]итого!$3:$100,COLUMN([1]итого!AB:AB),0)</f>
        <v>628304</v>
      </c>
      <c r="AC59" s="6">
        <f t="array" ref="AC59">VLOOKUP("*Самарская*",[1]итого!$3:$100,COLUMN([1]итого!AC:AC),0)</f>
        <v>631598</v>
      </c>
      <c r="AD59" s="6">
        <f t="array" ref="AD59">VLOOKUP("*Самарская*",[1]итого!$3:$100,COLUMN([1]итого!AD:AD),0)</f>
        <v>628861</v>
      </c>
      <c r="AE59" s="6">
        <f t="array" ref="AE59">VLOOKUP("*Самарская*",[1]итого!$3:$100,COLUMN([1]итого!AE:AE),0)</f>
        <v>632519</v>
      </c>
      <c r="AF59" s="6">
        <f t="array" ref="AF59">VLOOKUP("*Самарская*",[1]итого!$3:$100,COLUMN([1]итого!AF:AF),0)</f>
        <v>650608</v>
      </c>
      <c r="AG59" s="6">
        <f t="array" ref="AG59">VLOOKUP("*Самарская*",[1]итого!$3:$100,COLUMN([1]итого!AG:AG),0)</f>
        <v>648744</v>
      </c>
      <c r="AH59" s="6">
        <f t="array" ref="AH59">VLOOKUP("*Самарская*",[1]итого!$3:$100,COLUMN([1]итого!AH:AH),0)</f>
        <v>635398</v>
      </c>
      <c r="AI59" s="6">
        <f t="array" ref="AI59">VLOOKUP("*Самарская*",[1]итого!$3:$100,COLUMN([1]итого!AI:AI),0)</f>
        <v>631378</v>
      </c>
      <c r="AJ59" s="6">
        <f t="array" ref="AJ59">VLOOKUP("*Самарская*",[1]итого!$3:$100,COLUMN([1]итого!AJ:AJ),0)</f>
        <v>637640</v>
      </c>
      <c r="AK59" s="6">
        <f t="array" ref="AK59">VLOOKUP("*Самарская*",[1]итого!$3:$100,COLUMN([1]итого!AK:AK),0)</f>
        <v>635811</v>
      </c>
      <c r="AL59" s="6">
        <f t="array" ref="AL59">VLOOKUP("*Самарская*",[1]итого!$3:$100,COLUMN([1]итого!AL:AL),0)</f>
        <v>627605</v>
      </c>
      <c r="AM59" s="6">
        <f t="array" ref="AM59">VLOOKUP("*Самарская*",[1]итого!$3:$100,COLUMN([1]итого!AM:AM),0)</f>
        <v>645994</v>
      </c>
      <c r="AN59" s="6">
        <f t="array" ref="AN59">VLOOKUP("*Самарская*",[1]итого!$3:$100,COLUMN([1]итого!AN:AN),0)</f>
        <v>647710</v>
      </c>
      <c r="AO59" s="6">
        <f t="array" ref="AO59">VLOOKUP("*Самарская*",[1]итого!$3:$100,COLUMN([1]итого!AO:AO),0)</f>
        <v>634139</v>
      </c>
      <c r="AP59" s="6">
        <f t="array" ref="AP59">VLOOKUP("*Самарская*",[1]итого!$3:$100,COLUMN([1]итого!AP:AP),0)</f>
        <v>638482</v>
      </c>
      <c r="AQ59" s="6">
        <f t="array" ref="AQ59">VLOOKUP("*Самарская*",[1]итого!$3:$100,COLUMN([1]итого!AQ:AQ),0)</f>
        <v>642440</v>
      </c>
      <c r="AR59" s="6">
        <f t="array" ref="AR59">VLOOKUP("*Самарская*",[1]итого!$3:$100,COLUMN([1]итого!AR:AR),0)</f>
        <v>692916</v>
      </c>
      <c r="AS59" s="6">
        <f t="array" ref="AS59">VLOOKUP("*Самарская*",[1]итого!$3:$100,COLUMN([1]итого!AS:AS),0)</f>
        <v>670004</v>
      </c>
      <c r="AT59" s="6">
        <f t="array" ref="AT59">VLOOKUP("*Самарская*",[1]итого!$3:$100,COLUMN([1]итого!AT:AT),0)</f>
        <v>690710</v>
      </c>
      <c r="AU59" s="6">
        <f t="array" ref="AU59">VLOOKUP("*Самарская*",[1]итого!$3:$100,COLUMN([1]итого!AU:AU),0)</f>
        <v>701430</v>
      </c>
      <c r="AV59" s="6">
        <f t="array" ref="AV59">VLOOKUP("*Самарская*",[1]итого!$3:$100,COLUMN([1]итого!AV:AV),0)</f>
        <v>719771</v>
      </c>
      <c r="AW59" s="6">
        <f t="array" ref="AW59">VLOOKUP("*Самарская*",[1]итого!$3:$100,COLUMN([1]итого!AW:AW),0)</f>
        <v>726516</v>
      </c>
      <c r="AX59" s="6">
        <f t="array" ref="AX59">VLOOKUP("*Самарская*",[1]итого!$3:$100,COLUMN([1]итого!AX:AX),0)</f>
        <v>753003</v>
      </c>
      <c r="AY59" s="6">
        <f t="array" ref="AY59">VLOOKUP("*Самарская*",[1]итого!$3:$100,COLUMN([1]итого!AY:AY),0)</f>
        <v>764073</v>
      </c>
      <c r="AZ59" s="6">
        <f t="array" ref="AZ59">VLOOKUP("*Самарская*",[1]итого!$3:$100,COLUMN([1]итого!AZ:AZ),0)</f>
        <v>780779</v>
      </c>
      <c r="BA59" s="6">
        <f t="array" ref="BA59">VLOOKUP("*Самарская*",[1]итого!$3:$100,COLUMN([1]итого!BA:BA),0)</f>
        <v>786571</v>
      </c>
      <c r="BB59" s="6">
        <f t="array" ref="BB59">VLOOKUP("*Самарская*",[1]итого!$3:$100,COLUMN([1]итого!BB:BB),0)</f>
        <v>793087</v>
      </c>
      <c r="BC59" s="6">
        <f t="array" ref="BC59">VLOOKUP("*Самарская*",[1]итого!$3:$100,COLUMN([1]итого!BC:BC),0)</f>
        <v>802383</v>
      </c>
      <c r="BD59" s="6">
        <f t="array" ref="BD59">VLOOKUP("*Самарская*",[1]итого!$3:$100,COLUMN([1]итого!BD:BD),0)</f>
        <v>851642</v>
      </c>
      <c r="BE59" s="6">
        <f t="array" ref="BE59">VLOOKUP("*Самарская*",[1]итого!$3:$100,COLUMN([1]итого!BE:BE),0)</f>
        <v>849257</v>
      </c>
      <c r="BF59" s="6">
        <f t="array" ref="BF59">VLOOKUP("*Самарская*",[1]итого!$3:$100,COLUMN([1]итого!BF:BF),0)</f>
        <v>870517</v>
      </c>
      <c r="BG59" s="6">
        <f t="array" ref="BG59">VLOOKUP("*Самарская*",[1]итого!$3:$100,COLUMN([1]итого!BG:BG),0)</f>
        <v>886422</v>
      </c>
      <c r="BH59" s="6">
        <f t="array" ref="BH59">VLOOKUP("*Самарская*",[1]итого!$3:$100,COLUMN([1]итого!BH:BH),0)</f>
        <v>909923</v>
      </c>
      <c r="BI59" s="6">
        <f t="array" ref="BI59">VLOOKUP("*Самарская*",[1]итого!$3:$100,COLUMN([1]итого!BI:BI),0)</f>
        <v>928374</v>
      </c>
      <c r="BJ59" s="6">
        <f t="array" ref="BJ59">VLOOKUP("*Самарская*",[1]итого!$3:$100,COLUMN([1]итого!BJ:BJ),0)</f>
        <v>934625</v>
      </c>
      <c r="BK59" s="6">
        <f t="array" ref="BK59">VLOOKUP("*Самарская*",[1]итого!$3:$100,COLUMN([1]итого!BK:BK),0)</f>
        <v>942454</v>
      </c>
      <c r="BL59" s="6">
        <f t="array" ref="BL59">VLOOKUP("*Самарская*",[1]итого!$3:$100,COLUMN([1]итого!BL:BL),0)</f>
        <v>956602</v>
      </c>
      <c r="BM59" s="6">
        <f t="array" ref="BM59">VLOOKUP("*Самарская*",[1]итого!$3:$100,COLUMN([1]итого!BM:BM),0)</f>
        <v>970396</v>
      </c>
      <c r="BN59" s="6">
        <f t="array" ref="BN59">VLOOKUP("*Самарская*",[1]итого!$3:$100,COLUMN([1]итого!BN:BN),0)</f>
        <v>985129</v>
      </c>
      <c r="BO59" s="6">
        <f t="array" ref="BO59">VLOOKUP("*Самарская*",[1]итого!$3:$100,COLUMN([1]итого!BO:BO),0)</f>
        <v>994914</v>
      </c>
      <c r="BP59" s="6">
        <f t="array" ref="BP59">VLOOKUP("*Самарская*",[1]итого!$3:$100,COLUMN([1]итого!BP:BP),0)</f>
        <v>1066168</v>
      </c>
      <c r="BQ59" s="6">
        <f t="array" ref="BQ59">VLOOKUP("*Самарская*",[1]итого!$3:$100,COLUMN([1]итого!BQ:BQ),0)</f>
        <v>1033305</v>
      </c>
      <c r="BR59" s="6">
        <f t="array" ref="BR59">VLOOKUP("*Самарская*",[1]итого!$3:$100,COLUMN([1]итого!BR:BR),0)</f>
        <v>1060255</v>
      </c>
      <c r="BS59" s="6">
        <f t="array" ref="BS59">VLOOKUP("*Самарская*",[1]итого!$3:$100,COLUMN([1]итого!BS:BS),0)</f>
        <v>1081832</v>
      </c>
      <c r="BT59" s="6">
        <f t="array" ref="BT59">VLOOKUP("*Самарская*",[1]итого!$3:$100,COLUMN([1]итого!BT:BT),0)</f>
        <v>1105923</v>
      </c>
      <c r="BU59" s="6">
        <f t="array" ref="BU59">VLOOKUP("*Самарская*",[1]итого!$3:$100,COLUMN([1]итого!BU:BU),0)</f>
        <v>1115406</v>
      </c>
      <c r="BV59" s="6">
        <f t="array" ref="BV59">VLOOKUP("*Самарская*",[1]итого!$3:$100,COLUMN([1]итого!BV:BV),0)</f>
        <v>1140262</v>
      </c>
      <c r="BW59" s="6">
        <f t="array" ref="BW59">VLOOKUP("*Самарская*",[1]итого!$3:$100,COLUMN([1]итого!BW:BW),0)</f>
        <v>1168130</v>
      </c>
      <c r="BX59" s="6">
        <f t="array" ref="BX59">VLOOKUP("*Самарская*",[1]итого!$3:$100,COLUMN([1]итого!BX:BX),0)</f>
        <v>1177065</v>
      </c>
      <c r="BY59" s="6">
        <f t="array" ref="BY59">VLOOKUP("*Самарская*",[1]итого!$3:$100,COLUMN([1]итого!BY:BY),0)</f>
        <v>1187197</v>
      </c>
      <c r="BZ59" s="6">
        <f t="array" ref="BZ59">VLOOKUP("*Самарская*",[1]итого!$3:$100,COLUMN([1]итого!BZ:BZ),0)</f>
        <v>1204431</v>
      </c>
      <c r="CA59" s="6">
        <f t="array" ref="CA59">VLOOKUP("*Самарская*",[1]итого!$3:$100,COLUMN([1]итого!CA:CA),0)</f>
        <v>1208202</v>
      </c>
      <c r="CB59" s="6">
        <f t="array" ref="CB59">VLOOKUP("*Самарская*",[1]итого!$3:$100,COLUMN([1]итого!CB:CB),0)</f>
        <v>1267763</v>
      </c>
    </row>
    <row r="60" spans="1:80" x14ac:dyDescent="0.25">
      <c r="A60" s="5" t="s">
        <v>58</v>
      </c>
      <c r="B60" s="6">
        <f t="array" ref="B60">VLOOKUP("*Саратовская*",[1]итого!$3:$100,COLUMN([1]итого!B:B),0)</f>
        <v>273636</v>
      </c>
      <c r="C60" s="6">
        <f t="array" ref="C60">VLOOKUP("*Саратовская*",[1]итого!$3:$100,COLUMN([1]итого!C:C),0)</f>
        <v>272348</v>
      </c>
      <c r="D60" s="6">
        <f t="array" ref="D60">VLOOKUP("*Саратовская*",[1]итого!$3:$100,COLUMN([1]итого!D:D),0)</f>
        <v>275644</v>
      </c>
      <c r="E60" s="6">
        <f t="array" ref="E60">VLOOKUP("*Саратовская*",[1]итого!$3:$100,COLUMN([1]итого!E:E),0)</f>
        <v>275949</v>
      </c>
      <c r="F60" s="6">
        <f t="array" ref="F60">VLOOKUP("*Саратовская*",[1]итого!$3:$100,COLUMN([1]итого!F:F),0)</f>
        <v>275851</v>
      </c>
      <c r="G60" s="6">
        <f t="array" ref="G60">VLOOKUP("*Саратовская*",[1]итого!$3:$100,COLUMN([1]итого!G:G),0)</f>
        <v>278548</v>
      </c>
      <c r="H60" s="6">
        <f t="array" ref="H60">VLOOKUP("*Саратовская*",[1]итого!$3:$100,COLUMN([1]итого!H:H),0)</f>
        <v>288159</v>
      </c>
      <c r="I60" s="6">
        <f t="array" ref="I60">VLOOKUP("*Саратовская*",[1]итого!$3:$100,COLUMN([1]итого!I:I),0)</f>
        <v>274953</v>
      </c>
      <c r="J60" s="6">
        <f t="array" ref="J60">VLOOKUP("*Саратовская*",[1]итого!$3:$100,COLUMN([1]итого!J:J),0)</f>
        <v>284285</v>
      </c>
      <c r="K60" s="6">
        <f t="array" ref="K60">VLOOKUP("*Саратовская*",[1]итого!$3:$100,COLUMN([1]итого!K:K),0)</f>
        <v>288210</v>
      </c>
      <c r="L60" s="6">
        <f t="array" ref="L60">VLOOKUP("*Саратовская*",[1]итого!$3:$100,COLUMN([1]итого!L:L),0)</f>
        <v>289955</v>
      </c>
      <c r="M60" s="6">
        <f t="array" ref="M60">VLOOKUP("*Саратовская*",[1]итого!$3:$100,COLUMN([1]итого!M:M),0)</f>
        <v>283558</v>
      </c>
      <c r="N60" s="6">
        <f t="array" ref="N60">VLOOKUP("*Саратовская*",[1]итого!$3:$100,COLUMN([1]итого!N:N),0)</f>
        <v>289342</v>
      </c>
      <c r="O60" s="6">
        <f t="array" ref="O60">VLOOKUP("*Саратовская*",[1]итого!$3:$100,COLUMN([1]итого!O:O),0)</f>
        <v>292340</v>
      </c>
      <c r="P60" s="6">
        <f t="array" ref="P60">VLOOKUP("*Саратовская*",[1]итого!$3:$100,COLUMN([1]итого!P:P),0)</f>
        <v>292042</v>
      </c>
      <c r="Q60" s="6">
        <f t="array" ref="Q60">VLOOKUP("*Саратовская*",[1]итого!$3:$100,COLUMN([1]итого!Q:Q),0)</f>
        <v>293367</v>
      </c>
      <c r="R60" s="6">
        <f t="array" ref="R60">VLOOKUP("*Саратовская*",[1]итого!$3:$100,COLUMN([1]итого!R:R),0)</f>
        <v>290563</v>
      </c>
      <c r="S60" s="6">
        <f t="array" ref="S60">VLOOKUP("*Саратовская*",[1]итого!$3:$100,COLUMN([1]итого!S:S),0)</f>
        <v>289390</v>
      </c>
      <c r="T60" s="6">
        <f t="array" ref="T60">VLOOKUP("*Саратовская*",[1]итого!$3:$100,COLUMN([1]итого!T:T),0)</f>
        <v>301413</v>
      </c>
      <c r="U60" s="6">
        <f t="array" ref="U60">VLOOKUP("*Саратовская*",[1]итого!$3:$100,COLUMN([1]итого!U:U),0)</f>
        <v>292361</v>
      </c>
      <c r="V60" s="6">
        <f t="array" ref="V60">VLOOKUP("*Саратовская*",[1]итого!$3:$100,COLUMN([1]итого!V:V),0)</f>
        <v>292945</v>
      </c>
      <c r="W60" s="6">
        <f t="array" ref="W60">VLOOKUP("*Саратовская*",[1]итого!$3:$100,COLUMN([1]итого!W:W),0)</f>
        <v>291882</v>
      </c>
      <c r="X60" s="6">
        <f t="array" ref="X60">VLOOKUP("*Саратовская*",[1]итого!$3:$100,COLUMN([1]итого!X:X),0)</f>
        <v>302198</v>
      </c>
      <c r="Y60" s="6">
        <f t="array" ref="Y60">VLOOKUP("*Саратовская*",[1]итого!$3:$100,COLUMN([1]итого!Y:Y),0)</f>
        <v>294962</v>
      </c>
      <c r="Z60" s="6">
        <f t="array" ref="Z60">VLOOKUP("*Саратовская*",[1]итого!$3:$100,COLUMN([1]итого!Z:Z),0)</f>
        <v>296120</v>
      </c>
      <c r="AA60" s="6">
        <f t="array" ref="AA60">VLOOKUP("*Саратовская*",[1]итого!$3:$100,COLUMN([1]итого!AA:AA),0)</f>
        <v>296287</v>
      </c>
      <c r="AB60" s="6">
        <f t="array" ref="AB60">VLOOKUP("*Саратовская*",[1]итого!$3:$100,COLUMN([1]итого!AB:AB),0)</f>
        <v>297551</v>
      </c>
      <c r="AC60" s="6">
        <f t="array" ref="AC60">VLOOKUP("*Саратовская*",[1]итого!$3:$100,COLUMN([1]итого!AC:AC),0)</f>
        <v>300426</v>
      </c>
      <c r="AD60" s="6">
        <f t="array" ref="AD60">VLOOKUP("*Саратовская*",[1]итого!$3:$100,COLUMN([1]итого!AD:AD),0)</f>
        <v>300712</v>
      </c>
      <c r="AE60" s="6">
        <f t="array" ref="AE60">VLOOKUP("*Саратовская*",[1]итого!$3:$100,COLUMN([1]итого!AE:AE),0)</f>
        <v>301402</v>
      </c>
      <c r="AF60" s="6">
        <f t="array" ref="AF60">VLOOKUP("*Саратовская*",[1]итого!$3:$100,COLUMN([1]итого!AF:AF),0)</f>
        <v>315023</v>
      </c>
      <c r="AG60" s="6">
        <f t="array" ref="AG60">VLOOKUP("*Саратовская*",[1]итого!$3:$100,COLUMN([1]итого!AG:AG),0)</f>
        <v>308104</v>
      </c>
      <c r="AH60" s="6">
        <f t="array" ref="AH60">VLOOKUP("*Саратовская*",[1]итого!$3:$100,COLUMN([1]итого!AH:AH),0)</f>
        <v>304070</v>
      </c>
      <c r="AI60" s="6">
        <f t="array" ref="AI60">VLOOKUP("*Саратовская*",[1]итого!$3:$100,COLUMN([1]итого!AI:AI),0)</f>
        <v>303644</v>
      </c>
      <c r="AJ60" s="6">
        <f t="array" ref="AJ60">VLOOKUP("*Саратовская*",[1]итого!$3:$100,COLUMN([1]итого!AJ:AJ),0)</f>
        <v>311873</v>
      </c>
      <c r="AK60" s="6">
        <f t="array" ref="AK60">VLOOKUP("*Саратовская*",[1]итого!$3:$100,COLUMN([1]итого!AK:AK),0)</f>
        <v>311421</v>
      </c>
      <c r="AL60" s="6">
        <f t="array" ref="AL60">VLOOKUP("*Саратовская*",[1]итого!$3:$100,COLUMN([1]итого!AL:AL),0)</f>
        <v>314952</v>
      </c>
      <c r="AM60" s="6">
        <f t="array" ref="AM60">VLOOKUP("*Саратовская*",[1]итого!$3:$100,COLUMN([1]итого!AM:AM),0)</f>
        <v>319898</v>
      </c>
      <c r="AN60" s="6">
        <f t="array" ref="AN60">VLOOKUP("*Саратовская*",[1]итого!$3:$100,COLUMN([1]итого!AN:AN),0)</f>
        <v>320365</v>
      </c>
      <c r="AO60" s="6">
        <f t="array" ref="AO60">VLOOKUP("*Саратовская*",[1]итого!$3:$100,COLUMN([1]итого!AO:AO),0)</f>
        <v>318689</v>
      </c>
      <c r="AP60" s="6">
        <f t="array" ref="AP60">VLOOKUP("*Саратовская*",[1]итого!$3:$100,COLUMN([1]итого!AP:AP),0)</f>
        <v>316181</v>
      </c>
      <c r="AQ60" s="6">
        <f t="array" ref="AQ60">VLOOKUP("*Саратовская*",[1]итого!$3:$100,COLUMN([1]итого!AQ:AQ),0)</f>
        <v>320515</v>
      </c>
      <c r="AR60" s="6">
        <f t="array" ref="AR60">VLOOKUP("*Саратовская*",[1]итого!$3:$100,COLUMN([1]итого!AR:AR),0)</f>
        <v>345913</v>
      </c>
      <c r="AS60" s="6">
        <f t="array" ref="AS60">VLOOKUP("*Саратовская*",[1]итого!$3:$100,COLUMN([1]итого!AS:AS),0)</f>
        <v>332829</v>
      </c>
      <c r="AT60" s="6">
        <f t="array" ref="AT60">VLOOKUP("*Саратовская*",[1]итого!$3:$100,COLUMN([1]итого!AT:AT),0)</f>
        <v>344693</v>
      </c>
      <c r="AU60" s="6">
        <f t="array" ref="AU60">VLOOKUP("*Саратовская*",[1]итого!$3:$100,COLUMN([1]итого!AU:AU),0)</f>
        <v>349770</v>
      </c>
      <c r="AV60" s="6">
        <f t="array" ref="AV60">VLOOKUP("*Саратовская*",[1]итого!$3:$100,COLUMN([1]итого!AV:AV),0)</f>
        <v>355967</v>
      </c>
      <c r="AW60" s="6">
        <f t="array" ref="AW60">VLOOKUP("*Саратовская*",[1]итого!$3:$100,COLUMN([1]итого!AW:AW),0)</f>
        <v>359749</v>
      </c>
      <c r="AX60" s="6">
        <f t="array" ref="AX60">VLOOKUP("*Саратовская*",[1]итого!$3:$100,COLUMN([1]итого!AX:AX),0)</f>
        <v>368691</v>
      </c>
      <c r="AY60" s="6">
        <f t="array" ref="AY60">VLOOKUP("*Саратовская*",[1]итого!$3:$100,COLUMN([1]итого!AY:AY),0)</f>
        <v>371872</v>
      </c>
      <c r="AZ60" s="6">
        <f t="array" ref="AZ60">VLOOKUP("*Саратовская*",[1]итого!$3:$100,COLUMN([1]итого!AZ:AZ),0)</f>
        <v>376566</v>
      </c>
      <c r="BA60" s="6">
        <f t="array" ref="BA60">VLOOKUP("*Саратовская*",[1]итого!$3:$100,COLUMN([1]итого!BA:BA),0)</f>
        <v>381900</v>
      </c>
      <c r="BB60" s="6">
        <f t="array" ref="BB60">VLOOKUP("*Саратовская*",[1]итого!$3:$100,COLUMN([1]итого!BB:BB),0)</f>
        <v>386025</v>
      </c>
      <c r="BC60" s="6">
        <f t="array" ref="BC60">VLOOKUP("*Саратовская*",[1]итого!$3:$100,COLUMN([1]итого!BC:BC),0)</f>
        <v>394265</v>
      </c>
      <c r="BD60" s="6">
        <f t="array" ref="BD60">VLOOKUP("*Саратовская*",[1]итого!$3:$100,COLUMN([1]итого!BD:BD),0)</f>
        <v>421554</v>
      </c>
      <c r="BE60" s="6">
        <f t="array" ref="BE60">VLOOKUP("*Саратовская*",[1]итого!$3:$100,COLUMN([1]итого!BE:BE),0)</f>
        <v>415484</v>
      </c>
      <c r="BF60" s="6">
        <f t="array" ref="BF60">VLOOKUP("*Саратовская*",[1]итого!$3:$100,COLUMN([1]итого!BF:BF),0)</f>
        <v>428039</v>
      </c>
      <c r="BG60" s="6">
        <f t="array" ref="BG60">VLOOKUP("*Саратовская*",[1]итого!$3:$100,COLUMN([1]итого!BG:BG),0)</f>
        <v>438091</v>
      </c>
      <c r="BH60" s="6">
        <f t="array" ref="BH60">VLOOKUP("*Саратовская*",[1]итого!$3:$100,COLUMN([1]итого!BH:BH),0)</f>
        <v>445168</v>
      </c>
      <c r="BI60" s="6">
        <f t="array" ref="BI60">VLOOKUP("*Саратовская*",[1]итого!$3:$100,COLUMN([1]итого!BI:BI),0)</f>
        <v>458951</v>
      </c>
      <c r="BJ60" s="6">
        <f t="array" ref="BJ60">VLOOKUP("*Саратовская*",[1]итого!$3:$100,COLUMN([1]итого!BJ:BJ),0)</f>
        <v>465746</v>
      </c>
      <c r="BK60" s="6">
        <f t="array" ref="BK60">VLOOKUP("*Саратовская*",[1]итого!$3:$100,COLUMN([1]итого!BK:BK),0)</f>
        <v>467729</v>
      </c>
      <c r="BL60" s="6">
        <f t="array" ref="BL60">VLOOKUP("*Саратовская*",[1]итого!$3:$100,COLUMN([1]итого!BL:BL),0)</f>
        <v>474359</v>
      </c>
      <c r="BM60" s="6">
        <f t="array" ref="BM60">VLOOKUP("*Саратовская*",[1]итого!$3:$100,COLUMN([1]итого!BM:BM),0)</f>
        <v>478783</v>
      </c>
      <c r="BN60" s="6">
        <f t="array" ref="BN60">VLOOKUP("*Саратовская*",[1]итого!$3:$100,COLUMN([1]итого!BN:BN),0)</f>
        <v>484515</v>
      </c>
      <c r="BO60" s="6">
        <f t="array" ref="BO60">VLOOKUP("*Саратовская*",[1]итого!$3:$100,COLUMN([1]итого!BO:BO),0)</f>
        <v>489217</v>
      </c>
      <c r="BP60" s="6">
        <f t="array" ref="BP60">VLOOKUP("*Саратовская*",[1]итого!$3:$100,COLUMN([1]итого!BP:BP),0)</f>
        <v>528003</v>
      </c>
      <c r="BQ60" s="6">
        <f t="array" ref="BQ60">VLOOKUP("*Саратовская*",[1]итого!$3:$100,COLUMN([1]итого!BQ:BQ),0)</f>
        <v>523356</v>
      </c>
      <c r="BR60" s="6">
        <f t="array" ref="BR60">VLOOKUP("*Саратовская*",[1]итого!$3:$100,COLUMN([1]итого!BR:BR),0)</f>
        <v>537720</v>
      </c>
      <c r="BS60" s="6">
        <f t="array" ref="BS60">VLOOKUP("*Саратовская*",[1]итого!$3:$100,COLUMN([1]итого!BS:BS),0)</f>
        <v>546865</v>
      </c>
      <c r="BT60" s="6">
        <f t="array" ref="BT60">VLOOKUP("*Саратовская*",[1]итого!$3:$100,COLUMN([1]итого!BT:BT),0)</f>
        <v>565461</v>
      </c>
      <c r="BU60" s="6">
        <f t="array" ref="BU60">VLOOKUP("*Саратовская*",[1]итого!$3:$100,COLUMN([1]итого!BU:BU),0)</f>
        <v>564061</v>
      </c>
      <c r="BV60" s="6">
        <f t="array" ref="BV60">VLOOKUP("*Саратовская*",[1]итого!$3:$100,COLUMN([1]итого!BV:BV),0)</f>
        <v>573104</v>
      </c>
      <c r="BW60" s="6">
        <f t="array" ref="BW60">VLOOKUP("*Саратовская*",[1]итого!$3:$100,COLUMN([1]итого!BW:BW),0)</f>
        <v>582694</v>
      </c>
      <c r="BX60" s="6">
        <f t="array" ref="BX60">VLOOKUP("*Саратовская*",[1]итого!$3:$100,COLUMN([1]итого!BX:BX),0)</f>
        <v>584539</v>
      </c>
      <c r="BY60" s="6">
        <f t="array" ref="BY60">VLOOKUP("*Саратовская*",[1]итого!$3:$100,COLUMN([1]итого!BY:BY),0)</f>
        <v>590030</v>
      </c>
      <c r="BZ60" s="6">
        <f t="array" ref="BZ60">VLOOKUP("*Саратовская*",[1]итого!$3:$100,COLUMN([1]итого!BZ:BZ),0)</f>
        <v>595617</v>
      </c>
      <c r="CA60" s="6">
        <f t="array" ref="CA60">VLOOKUP("*Саратовская*",[1]итого!$3:$100,COLUMN([1]итого!CA:CA),0)</f>
        <v>599183</v>
      </c>
      <c r="CB60" s="6">
        <f t="array" ref="CB60">VLOOKUP("*Саратовская*",[1]итого!$3:$100,COLUMN([1]итого!CB:CB),0)</f>
        <v>635548</v>
      </c>
    </row>
    <row r="61" spans="1:80" x14ac:dyDescent="0.25">
      <c r="A61" s="5" t="s">
        <v>59</v>
      </c>
      <c r="B61" s="6">
        <f t="array" ref="B61">VLOOKUP("*Ульяновская*",[1]итого!$3:$100,COLUMN([1]итого!B:B),0)</f>
        <v>133110</v>
      </c>
      <c r="C61" s="6">
        <f t="array" ref="C61">VLOOKUP("*Ульяновская*",[1]итого!$3:$100,COLUMN([1]итого!C:C),0)</f>
        <v>132712</v>
      </c>
      <c r="D61" s="6">
        <f t="array" ref="D61">VLOOKUP("*Ульяновская*",[1]итого!$3:$100,COLUMN([1]итого!D:D),0)</f>
        <v>133246</v>
      </c>
      <c r="E61" s="6">
        <f t="array" ref="E61">VLOOKUP("*Ульяновская*",[1]итого!$3:$100,COLUMN([1]итого!E:E),0)</f>
        <v>133232</v>
      </c>
      <c r="F61" s="6">
        <f t="array" ref="F61">VLOOKUP("*Ульяновская*",[1]итого!$3:$100,COLUMN([1]итого!F:F),0)</f>
        <v>133296</v>
      </c>
      <c r="G61" s="6">
        <f t="array" ref="G61">VLOOKUP("*Ульяновская*",[1]итого!$3:$100,COLUMN([1]итого!G:G),0)</f>
        <v>134086</v>
      </c>
      <c r="H61" s="6">
        <f t="array" ref="H61">VLOOKUP("*Ульяновская*",[1]итого!$3:$100,COLUMN([1]итого!H:H),0)</f>
        <v>138247</v>
      </c>
      <c r="I61" s="6">
        <f t="array" ref="I61">VLOOKUP("*Ульяновская*",[1]итого!$3:$100,COLUMN([1]итого!I:I),0)</f>
        <v>135565</v>
      </c>
      <c r="J61" s="6">
        <f t="array" ref="J61">VLOOKUP("*Ульяновская*",[1]итого!$3:$100,COLUMN([1]итого!J:J),0)</f>
        <v>137180</v>
      </c>
      <c r="K61" s="6">
        <f t="array" ref="K61">VLOOKUP("*Ульяновская*",[1]итого!$3:$100,COLUMN([1]итого!K:K),0)</f>
        <v>138141</v>
      </c>
      <c r="L61" s="6">
        <f t="array" ref="L61">VLOOKUP("*Ульяновская*",[1]итого!$3:$100,COLUMN([1]итого!L:L),0)</f>
        <v>137857</v>
      </c>
      <c r="M61" s="6">
        <f t="array" ref="M61">VLOOKUP("*Ульяновская*",[1]итого!$3:$100,COLUMN([1]итого!M:M),0)</f>
        <v>136172</v>
      </c>
      <c r="N61" s="6">
        <f t="array" ref="N61">VLOOKUP("*Ульяновская*",[1]итого!$3:$100,COLUMN([1]итого!N:N),0)</f>
        <v>138898</v>
      </c>
      <c r="O61" s="6">
        <f t="array" ref="O61">VLOOKUP("*Ульяновская*",[1]итого!$3:$100,COLUMN([1]итого!O:O),0)</f>
        <v>139477</v>
      </c>
      <c r="P61" s="6">
        <f t="array" ref="P61">VLOOKUP("*Ульяновская*",[1]итого!$3:$100,COLUMN([1]итого!P:P),0)</f>
        <v>138995</v>
      </c>
      <c r="Q61" s="6">
        <f t="array" ref="Q61">VLOOKUP("*Ульяновская*",[1]итого!$3:$100,COLUMN([1]итого!Q:Q),0)</f>
        <v>139720</v>
      </c>
      <c r="R61" s="6">
        <f t="array" ref="R61">VLOOKUP("*Ульяновская*",[1]итого!$3:$100,COLUMN([1]итого!R:R),0)</f>
        <v>137839</v>
      </c>
      <c r="S61" s="6">
        <f t="array" ref="S61">VLOOKUP("*Ульяновская*",[1]итого!$3:$100,COLUMN([1]итого!S:S),0)</f>
        <v>137692</v>
      </c>
      <c r="T61" s="6">
        <f t="array" ref="T61">VLOOKUP("*Ульяновская*",[1]итого!$3:$100,COLUMN([1]итого!T:T),0)</f>
        <v>142429</v>
      </c>
      <c r="U61" s="6">
        <f t="array" ref="U61">VLOOKUP("*Ульяновская*",[1]итого!$3:$100,COLUMN([1]итого!U:U),0)</f>
        <v>138037</v>
      </c>
      <c r="V61" s="6">
        <f t="array" ref="V61">VLOOKUP("*Ульяновская*",[1]итого!$3:$100,COLUMN([1]итого!V:V),0)</f>
        <v>138716</v>
      </c>
      <c r="W61" s="6">
        <f t="array" ref="W61">VLOOKUP("*Ульяновская*",[1]итого!$3:$100,COLUMN([1]итого!W:W),0)</f>
        <v>138229</v>
      </c>
      <c r="X61" s="6">
        <f t="array" ref="X61">VLOOKUP("*Ульяновская*",[1]итого!$3:$100,COLUMN([1]итого!X:X),0)</f>
        <v>143797</v>
      </c>
      <c r="Y61" s="6">
        <f t="array" ref="Y61">VLOOKUP("*Ульяновская*",[1]итого!$3:$100,COLUMN([1]итого!Y:Y),0)</f>
        <v>140847</v>
      </c>
      <c r="Z61" s="6">
        <f t="array" ref="Z61">VLOOKUP("*Ульяновская*",[1]итого!$3:$100,COLUMN([1]итого!Z:Z),0)</f>
        <v>140895</v>
      </c>
      <c r="AA61" s="6">
        <f t="array" ref="AA61">VLOOKUP("*Ульяновская*",[1]итого!$3:$100,COLUMN([1]итого!AA:AA),0)</f>
        <v>141169</v>
      </c>
      <c r="AB61" s="6">
        <f t="array" ref="AB61">VLOOKUP("*Ульяновская*",[1]итого!$3:$100,COLUMN([1]итого!AB:AB),0)</f>
        <v>142111</v>
      </c>
      <c r="AC61" s="6">
        <f t="array" ref="AC61">VLOOKUP("*Ульяновская*",[1]итого!$3:$100,COLUMN([1]итого!AC:AC),0)</f>
        <v>144409</v>
      </c>
      <c r="AD61" s="6">
        <f t="array" ref="AD61">VLOOKUP("*Ульяновская*",[1]итого!$3:$100,COLUMN([1]итого!AD:AD),0)</f>
        <v>145550</v>
      </c>
      <c r="AE61" s="6">
        <f t="array" ref="AE61">VLOOKUP("*Ульяновская*",[1]итого!$3:$100,COLUMN([1]итого!AE:AE),0)</f>
        <v>145819</v>
      </c>
      <c r="AF61" s="6">
        <f t="array" ref="AF61">VLOOKUP("*Ульяновская*",[1]итого!$3:$100,COLUMN([1]итого!AF:AF),0)</f>
        <v>152899</v>
      </c>
      <c r="AG61" s="6">
        <f t="array" ref="AG61">VLOOKUP("*Ульяновская*",[1]итого!$3:$100,COLUMN([1]итого!AG:AG),0)</f>
        <v>150478</v>
      </c>
      <c r="AH61" s="6">
        <f t="array" ref="AH61">VLOOKUP("*Ульяновская*",[1]итого!$3:$100,COLUMN([1]итого!AH:AH),0)</f>
        <v>149010</v>
      </c>
      <c r="AI61" s="6">
        <f t="array" ref="AI61">VLOOKUP("*Ульяновская*",[1]итого!$3:$100,COLUMN([1]итого!AI:AI),0)</f>
        <v>152196</v>
      </c>
      <c r="AJ61" s="6">
        <f t="array" ref="AJ61">VLOOKUP("*Ульяновская*",[1]итого!$3:$100,COLUMN([1]итого!AJ:AJ),0)</f>
        <v>157314</v>
      </c>
      <c r="AK61" s="6">
        <f t="array" ref="AK61">VLOOKUP("*Ульяновская*",[1]итого!$3:$100,COLUMN([1]итого!AK:AK),0)</f>
        <v>157209</v>
      </c>
      <c r="AL61" s="6">
        <f t="array" ref="AL61">VLOOKUP("*Ульяновская*",[1]итого!$3:$100,COLUMN([1]итого!AL:AL),0)</f>
        <v>159074</v>
      </c>
      <c r="AM61" s="6">
        <f t="array" ref="AM61">VLOOKUP("*Ульяновская*",[1]итого!$3:$100,COLUMN([1]итого!AM:AM),0)</f>
        <v>160942</v>
      </c>
      <c r="AN61" s="6">
        <f t="array" ref="AN61">VLOOKUP("*Ульяновская*",[1]итого!$3:$100,COLUMN([1]итого!AN:AN),0)</f>
        <v>161195</v>
      </c>
      <c r="AO61" s="6">
        <f t="array" ref="AO61">VLOOKUP("*Ульяновская*",[1]итого!$3:$100,COLUMN([1]итого!AO:AO),0)</f>
        <v>160997</v>
      </c>
      <c r="AP61" s="6">
        <f t="array" ref="AP61">VLOOKUP("*Ульяновская*",[1]итого!$3:$100,COLUMN([1]итого!AP:AP),0)</f>
        <v>160470</v>
      </c>
      <c r="AQ61" s="6">
        <f t="array" ref="AQ61">VLOOKUP("*Ульяновская*",[1]итого!$3:$100,COLUMN([1]итого!AQ:AQ),0)</f>
        <v>162217</v>
      </c>
      <c r="AR61" s="6">
        <f t="array" ref="AR61">VLOOKUP("*Ульяновская*",[1]итого!$3:$100,COLUMN([1]итого!AR:AR),0)</f>
        <v>174396</v>
      </c>
      <c r="AS61" s="6">
        <f t="array" ref="AS61">VLOOKUP("*Ульяновская*",[1]итого!$3:$100,COLUMN([1]итого!AS:AS),0)</f>
        <v>169322</v>
      </c>
      <c r="AT61" s="6">
        <f t="array" ref="AT61">VLOOKUP("*Ульяновская*",[1]итого!$3:$100,COLUMN([1]итого!AT:AT),0)</f>
        <v>175018</v>
      </c>
      <c r="AU61" s="6">
        <f t="array" ref="AU61">VLOOKUP("*Ульяновская*",[1]итого!$3:$100,COLUMN([1]итого!AU:AU),0)</f>
        <v>177323</v>
      </c>
      <c r="AV61" s="6">
        <f t="array" ref="AV61">VLOOKUP("*Ульяновская*",[1]итого!$3:$100,COLUMN([1]итого!AV:AV),0)</f>
        <v>181189</v>
      </c>
      <c r="AW61" s="6">
        <f t="array" ref="AW61">VLOOKUP("*Ульяновская*",[1]итого!$3:$100,COLUMN([1]итого!AW:AW),0)</f>
        <v>182703</v>
      </c>
      <c r="AX61" s="6">
        <f t="array" ref="AX61">VLOOKUP("*Ульяновская*",[1]итого!$3:$100,COLUMN([1]итого!AX:AX),0)</f>
        <v>187825</v>
      </c>
      <c r="AY61" s="6">
        <f t="array" ref="AY61">VLOOKUP("*Ульяновская*",[1]итого!$3:$100,COLUMN([1]итого!AY:AY),0)</f>
        <v>190199</v>
      </c>
      <c r="AZ61" s="6">
        <f t="array" ref="AZ61">VLOOKUP("*Ульяновская*",[1]итого!$3:$100,COLUMN([1]итого!AZ:AZ),0)</f>
        <v>192446</v>
      </c>
      <c r="BA61" s="6">
        <f t="array" ref="BA61">VLOOKUP("*Ульяновская*",[1]итого!$3:$100,COLUMN([1]итого!BA:BA),0)</f>
        <v>195024</v>
      </c>
      <c r="BB61" s="6">
        <f t="array" ref="BB61">VLOOKUP("*Ульяновская*",[1]итого!$3:$100,COLUMN([1]итого!BB:BB),0)</f>
        <v>197022</v>
      </c>
      <c r="BC61" s="6">
        <f t="array" ref="BC61">VLOOKUP("*Ульяновская*",[1]итого!$3:$100,COLUMN([1]итого!BC:BC),0)</f>
        <v>200731</v>
      </c>
      <c r="BD61" s="6">
        <f t="array" ref="BD61">VLOOKUP("*Ульяновская*",[1]итого!$3:$100,COLUMN([1]итого!BD:BD),0)</f>
        <v>214782</v>
      </c>
      <c r="BE61" s="6">
        <f t="array" ref="BE61">VLOOKUP("*Ульяновская*",[1]итого!$3:$100,COLUMN([1]итого!BE:BE),0)</f>
        <v>212421</v>
      </c>
      <c r="BF61" s="6">
        <f t="array" ref="BF61">VLOOKUP("*Ульяновская*",[1]итого!$3:$100,COLUMN([1]итого!BF:BF),0)</f>
        <v>220281</v>
      </c>
      <c r="BG61" s="6">
        <f t="array" ref="BG61">VLOOKUP("*Ульяновская*",[1]итого!$3:$100,COLUMN([1]итого!BG:BG),0)</f>
        <v>224812</v>
      </c>
      <c r="BH61" s="6">
        <f t="array" ref="BH61">VLOOKUP("*Ульяновская*",[1]итого!$3:$100,COLUMN([1]итого!BH:BH),0)</f>
        <v>228914</v>
      </c>
      <c r="BI61" s="6">
        <f t="array" ref="BI61">VLOOKUP("*Ульяновская*",[1]итого!$3:$100,COLUMN([1]итого!BI:BI),0)</f>
        <v>235410</v>
      </c>
      <c r="BJ61" s="6">
        <f t="array" ref="BJ61">VLOOKUP("*Ульяновская*",[1]итого!$3:$100,COLUMN([1]итого!BJ:BJ),0)</f>
        <v>238835</v>
      </c>
      <c r="BK61" s="6">
        <f t="array" ref="BK61">VLOOKUP("*Ульяновская*",[1]итого!$3:$100,COLUMN([1]итого!BK:BK),0)</f>
        <v>239525</v>
      </c>
      <c r="BL61" s="6">
        <f t="array" ref="BL61">VLOOKUP("*Ульяновская*",[1]итого!$3:$100,COLUMN([1]итого!BL:BL),0)</f>
        <v>240982</v>
      </c>
      <c r="BM61" s="6">
        <f t="array" ref="BM61">VLOOKUP("*Ульяновская*",[1]итого!$3:$100,COLUMN([1]итого!BM:BM),0)</f>
        <v>243876</v>
      </c>
      <c r="BN61" s="6">
        <f t="array" ref="BN61">VLOOKUP("*Ульяновская*",[1]итого!$3:$100,COLUMN([1]итого!BN:BN),0)</f>
        <v>246017</v>
      </c>
      <c r="BO61" s="6">
        <f t="array" ref="BO61">VLOOKUP("*Ульяновская*",[1]итого!$3:$100,COLUMN([1]итого!BO:BO),0)</f>
        <v>247382</v>
      </c>
      <c r="BP61" s="6">
        <f t="array" ref="BP61">VLOOKUP("*Ульяновская*",[1]итого!$3:$100,COLUMN([1]итого!BP:BP),0)</f>
        <v>264851</v>
      </c>
      <c r="BQ61" s="6">
        <f t="array" ref="BQ61">VLOOKUP("*Ульяновская*",[1]итого!$3:$100,COLUMN([1]итого!BQ:BQ),0)</f>
        <v>262690</v>
      </c>
      <c r="BR61" s="6">
        <f t="array" ref="BR61">VLOOKUP("*Ульяновская*",[1]итого!$3:$100,COLUMN([1]итого!BR:BR),0)</f>
        <v>271343</v>
      </c>
      <c r="BS61" s="6">
        <f t="array" ref="BS61">VLOOKUP("*Ульяновская*",[1]итого!$3:$100,COLUMN([1]итого!BS:BS),0)</f>
        <v>277940</v>
      </c>
      <c r="BT61" s="6">
        <f t="array" ref="BT61">VLOOKUP("*Ульяновская*",[1]итого!$3:$100,COLUMN([1]итого!BT:BT),0)</f>
        <v>287081</v>
      </c>
      <c r="BU61" s="6">
        <f t="array" ref="BU61">VLOOKUP("*Ульяновская*",[1]итого!$3:$100,COLUMN([1]итого!BU:BU),0)</f>
        <v>284936</v>
      </c>
      <c r="BV61" s="6">
        <f t="array" ref="BV61">VLOOKUP("*Ульяновская*",[1]итого!$3:$100,COLUMN([1]итого!BV:BV),0)</f>
        <v>289848</v>
      </c>
      <c r="BW61" s="6">
        <f t="array" ref="BW61">VLOOKUP("*Ульяновская*",[1]итого!$3:$100,COLUMN([1]итого!BW:BW),0)</f>
        <v>292318</v>
      </c>
      <c r="BX61" s="6">
        <f t="array" ref="BX61">VLOOKUP("*Ульяновская*",[1]итого!$3:$100,COLUMN([1]итого!BX:BX),0)</f>
        <v>293789</v>
      </c>
      <c r="BY61" s="6">
        <f t="array" ref="BY61">VLOOKUP("*Ульяновская*",[1]итого!$3:$100,COLUMN([1]итого!BY:BY),0)</f>
        <v>294481</v>
      </c>
      <c r="BZ61" s="6">
        <f t="array" ref="BZ61">VLOOKUP("*Ульяновская*",[1]итого!$3:$100,COLUMN([1]итого!BZ:BZ),0)</f>
        <v>297063</v>
      </c>
      <c r="CA61" s="6">
        <f t="array" ref="CA61">VLOOKUP("*Ульяновская*",[1]итого!$3:$100,COLUMN([1]итого!CA:CA),0)</f>
        <v>298578</v>
      </c>
      <c r="CB61" s="6">
        <f t="array" ref="CB61">VLOOKUP("*Ульяновская*",[1]итого!$3:$100,COLUMN([1]итого!CB:CB),0)</f>
        <v>314604</v>
      </c>
    </row>
    <row r="62" spans="1:80" x14ac:dyDescent="0.25">
      <c r="A62" s="5" t="s">
        <v>60</v>
      </c>
      <c r="B62" s="6">
        <f t="array" ref="B62">VLOOKUP("*Курганская*",[1]итого!$3:$100,COLUMN([1]итого!B:B),0)</f>
        <v>59899</v>
      </c>
      <c r="C62" s="6">
        <f t="array" ref="C62">VLOOKUP("*Курганская*",[1]итого!$3:$100,COLUMN([1]итого!C:C),0)</f>
        <v>59731</v>
      </c>
      <c r="D62" s="6">
        <f t="array" ref="D62">VLOOKUP("*Курганская*",[1]итого!$3:$100,COLUMN([1]итого!D:D),0)</f>
        <v>60891</v>
      </c>
      <c r="E62" s="6">
        <f t="array" ref="E62">VLOOKUP("*Курганская*",[1]итого!$3:$100,COLUMN([1]итого!E:E),0)</f>
        <v>60358</v>
      </c>
      <c r="F62" s="6">
        <f t="array" ref="F62">VLOOKUP("*Курганская*",[1]итого!$3:$100,COLUMN([1]итого!F:F),0)</f>
        <v>60260</v>
      </c>
      <c r="G62" s="6">
        <f t="array" ref="G62">VLOOKUP("*Курганская*",[1]итого!$3:$100,COLUMN([1]итого!G:G),0)</f>
        <v>60783</v>
      </c>
      <c r="H62" s="6">
        <f t="array" ref="H62">VLOOKUP("*Курганская*",[1]итого!$3:$100,COLUMN([1]итого!H:H),0)</f>
        <v>62856</v>
      </c>
      <c r="I62" s="6">
        <f t="array" ref="I62">VLOOKUP("*Курганская*",[1]итого!$3:$100,COLUMN([1]итого!I:I),0)</f>
        <v>62245</v>
      </c>
      <c r="J62" s="6">
        <f t="array" ref="J62">VLOOKUP("*Курганская*",[1]итого!$3:$100,COLUMN([1]итого!J:J),0)</f>
        <v>62751</v>
      </c>
      <c r="K62" s="6">
        <f t="array" ref="K62">VLOOKUP("*Курганская*",[1]итого!$3:$100,COLUMN([1]итого!K:K),0)</f>
        <v>62894</v>
      </c>
      <c r="L62" s="6">
        <f t="array" ref="L62">VLOOKUP("*Курганская*",[1]итого!$3:$100,COLUMN([1]итого!L:L),0)</f>
        <v>63589</v>
      </c>
      <c r="M62" s="6">
        <f t="array" ref="M62">VLOOKUP("*Курганская*",[1]итого!$3:$100,COLUMN([1]итого!M:M),0)</f>
        <v>63083</v>
      </c>
      <c r="N62" s="6">
        <f t="array" ref="N62">VLOOKUP("*Курганская*",[1]итого!$3:$100,COLUMN([1]итого!N:N),0)</f>
        <v>65223</v>
      </c>
      <c r="O62" s="6">
        <f t="array" ref="O62">VLOOKUP("*Курганская*",[1]итого!$3:$100,COLUMN([1]итого!O:O),0)</f>
        <v>64832</v>
      </c>
      <c r="P62" s="6">
        <f t="array" ref="P62">VLOOKUP("*Курганская*",[1]итого!$3:$100,COLUMN([1]итого!P:P),0)</f>
        <v>64514</v>
      </c>
      <c r="Q62" s="6">
        <f t="array" ref="Q62">VLOOKUP("*Курганская*",[1]итого!$3:$100,COLUMN([1]итого!Q:Q),0)</f>
        <v>64745</v>
      </c>
      <c r="R62" s="6">
        <f t="array" ref="R62">VLOOKUP("*Курганская*",[1]итого!$3:$100,COLUMN([1]итого!R:R),0)</f>
        <v>63651</v>
      </c>
      <c r="S62" s="6">
        <f t="array" ref="S62">VLOOKUP("*Курганская*",[1]итого!$3:$100,COLUMN([1]итого!S:S),0)</f>
        <v>63597</v>
      </c>
      <c r="T62" s="6">
        <f t="array" ref="T62">VLOOKUP("*Курганская*",[1]итого!$3:$100,COLUMN([1]итого!T:T),0)</f>
        <v>65793</v>
      </c>
      <c r="U62" s="6">
        <f t="array" ref="U62">VLOOKUP("*Курганская*",[1]итого!$3:$100,COLUMN([1]итого!U:U),0)</f>
        <v>64056</v>
      </c>
      <c r="V62" s="6">
        <f t="array" ref="V62">VLOOKUP("*Курганская*",[1]итого!$3:$100,COLUMN([1]итого!V:V),0)</f>
        <v>64334</v>
      </c>
      <c r="W62" s="6">
        <f t="array" ref="W62">VLOOKUP("*Курганская*",[1]итого!$3:$100,COLUMN([1]итого!W:W),0)</f>
        <v>64192</v>
      </c>
      <c r="X62" s="6">
        <f t="array" ref="X62">VLOOKUP("*Курганская*",[1]итого!$3:$100,COLUMN([1]итого!X:X),0)</f>
        <v>66139</v>
      </c>
      <c r="Y62" s="6">
        <f t="array" ref="Y62">VLOOKUP("*Курганская*",[1]итого!$3:$100,COLUMN([1]итого!Y:Y),0)</f>
        <v>65307</v>
      </c>
      <c r="Z62" s="6">
        <f t="array" ref="Z62">VLOOKUP("*Курганская*",[1]итого!$3:$100,COLUMN([1]итого!Z:Z),0)</f>
        <v>65358</v>
      </c>
      <c r="AA62" s="6">
        <f t="array" ref="AA62">VLOOKUP("*Курганская*",[1]итого!$3:$100,COLUMN([1]итого!AA:AA),0)</f>
        <v>65027</v>
      </c>
      <c r="AB62" s="6">
        <f t="array" ref="AB62">VLOOKUP("*Курганская*",[1]итого!$3:$100,COLUMN([1]итого!AB:AB),0)</f>
        <v>64531</v>
      </c>
      <c r="AC62" s="6">
        <f t="array" ref="AC62">VLOOKUP("*Курганская*",[1]итого!$3:$100,COLUMN([1]итого!AC:AC),0)</f>
        <v>65369</v>
      </c>
      <c r="AD62" s="6">
        <f t="array" ref="AD62">VLOOKUP("*Курганская*",[1]итого!$3:$100,COLUMN([1]итого!AD:AD),0)</f>
        <v>65601</v>
      </c>
      <c r="AE62" s="6">
        <f t="array" ref="AE62">VLOOKUP("*Курганская*",[1]итого!$3:$100,COLUMN([1]итого!AE:AE),0)</f>
        <v>65991</v>
      </c>
      <c r="AF62" s="6">
        <f t="array" ref="AF62">VLOOKUP("*Курганская*",[1]итого!$3:$100,COLUMN([1]итого!AF:AF),0)</f>
        <v>68261</v>
      </c>
      <c r="AG62" s="6">
        <f t="array" ref="AG62">VLOOKUP("*Курганская*",[1]итого!$3:$100,COLUMN([1]итого!AG:AG),0)</f>
        <v>67051</v>
      </c>
      <c r="AH62" s="6">
        <f t="array" ref="AH62">VLOOKUP("*Курганская*",[1]итого!$3:$100,COLUMN([1]итого!AH:AH),0)</f>
        <v>65852</v>
      </c>
      <c r="AI62" s="6">
        <f t="array" ref="AI62">VLOOKUP("*Курганская*",[1]итого!$3:$100,COLUMN([1]итого!AI:AI),0)</f>
        <v>66463</v>
      </c>
      <c r="AJ62" s="6">
        <f t="array" ref="AJ62">VLOOKUP("*Курганская*",[1]итого!$3:$100,COLUMN([1]итого!AJ:AJ),0)</f>
        <v>68683</v>
      </c>
      <c r="AK62" s="6">
        <f t="array" ref="AK62">VLOOKUP("*Курганская*",[1]итого!$3:$100,COLUMN([1]итого!AK:AK),0)</f>
        <v>69298</v>
      </c>
      <c r="AL62" s="6">
        <f t="array" ref="AL62">VLOOKUP("*Курганская*",[1]итого!$3:$100,COLUMN([1]итого!AL:AL),0)</f>
        <v>70638</v>
      </c>
      <c r="AM62" s="6">
        <f t="array" ref="AM62">VLOOKUP("*Курганская*",[1]итого!$3:$100,COLUMN([1]итого!AM:AM),0)</f>
        <v>71447</v>
      </c>
      <c r="AN62" s="6">
        <f t="array" ref="AN62">VLOOKUP("*Курганская*",[1]итого!$3:$100,COLUMN([1]итого!AN:AN),0)</f>
        <v>71379</v>
      </c>
      <c r="AO62" s="6">
        <f t="array" ref="AO62">VLOOKUP("*Курганская*",[1]итого!$3:$100,COLUMN([1]итого!AO:AO),0)</f>
        <v>71060</v>
      </c>
      <c r="AP62" s="6">
        <f t="array" ref="AP62">VLOOKUP("*Курганская*",[1]итого!$3:$100,COLUMN([1]итого!AP:AP),0)</f>
        <v>71108</v>
      </c>
      <c r="AQ62" s="6">
        <f t="array" ref="AQ62">VLOOKUP("*Курганская*",[1]итого!$3:$100,COLUMN([1]итого!AQ:AQ),0)</f>
        <v>72535</v>
      </c>
      <c r="AR62" s="6">
        <f t="array" ref="AR62">VLOOKUP("*Курганская*",[1]итого!$3:$100,COLUMN([1]итого!AR:AR),0)</f>
        <v>79885</v>
      </c>
      <c r="AS62" s="6">
        <f t="array" ref="AS62">VLOOKUP("*Курганская*",[1]итого!$3:$100,COLUMN([1]итого!AS:AS),0)</f>
        <v>76431</v>
      </c>
      <c r="AT62" s="6">
        <f t="array" ref="AT62">VLOOKUP("*Курганская*",[1]итого!$3:$100,COLUMN([1]итого!AT:AT),0)</f>
        <v>78466</v>
      </c>
      <c r="AU62" s="6">
        <f t="array" ref="AU62">VLOOKUP("*Курганская*",[1]итого!$3:$100,COLUMN([1]итого!AU:AU),0)</f>
        <v>79486</v>
      </c>
      <c r="AV62" s="6">
        <f t="array" ref="AV62">VLOOKUP("*Курганская*",[1]итого!$3:$100,COLUMN([1]итого!AV:AV),0)</f>
        <v>80978</v>
      </c>
      <c r="AW62" s="6">
        <f t="array" ref="AW62">VLOOKUP("*Курганская*",[1]итого!$3:$100,COLUMN([1]итого!AW:AW),0)</f>
        <v>82364</v>
      </c>
      <c r="AX62" s="6">
        <f t="array" ref="AX62">VLOOKUP("*Курганская*",[1]итого!$3:$100,COLUMN([1]итого!AX:AX),0)</f>
        <v>84926</v>
      </c>
      <c r="AY62" s="6">
        <f t="array" ref="AY62">VLOOKUP("*Курганская*",[1]итого!$3:$100,COLUMN([1]итого!AY:AY),0)</f>
        <v>85405</v>
      </c>
      <c r="AZ62" s="6">
        <f t="array" ref="AZ62">VLOOKUP("*Курганская*",[1]итого!$3:$100,COLUMN([1]итого!AZ:AZ),0)</f>
        <v>85895</v>
      </c>
      <c r="BA62" s="6">
        <f t="array" ref="BA62">VLOOKUP("*Курганская*",[1]итого!$3:$100,COLUMN([1]итого!BA:BA),0)</f>
        <v>86715</v>
      </c>
      <c r="BB62" s="6">
        <f t="array" ref="BB62">VLOOKUP("*Курганская*",[1]итого!$3:$100,COLUMN([1]итого!BB:BB),0)</f>
        <v>87655</v>
      </c>
      <c r="BC62" s="6">
        <f t="array" ref="BC62">VLOOKUP("*Курганская*",[1]итого!$3:$100,COLUMN([1]итого!BC:BC),0)</f>
        <v>90112</v>
      </c>
      <c r="BD62" s="6">
        <f t="array" ref="BD62">VLOOKUP("*Курганская*",[1]итого!$3:$100,COLUMN([1]итого!BD:BD),0)</f>
        <v>96316</v>
      </c>
      <c r="BE62" s="6">
        <f t="array" ref="BE62">VLOOKUP("*Курганская*",[1]итого!$3:$100,COLUMN([1]итого!BE:BE),0)</f>
        <v>95361</v>
      </c>
      <c r="BF62" s="6">
        <f t="array" ref="BF62">VLOOKUP("*Курганская*",[1]итого!$3:$100,COLUMN([1]итого!BF:BF),0)</f>
        <v>98379</v>
      </c>
      <c r="BG62" s="6">
        <f t="array" ref="BG62">VLOOKUP("*Курганская*",[1]итого!$3:$100,COLUMN([1]итого!BG:BG),0)</f>
        <v>100540</v>
      </c>
      <c r="BH62" s="6">
        <f t="array" ref="BH62">VLOOKUP("*Курганская*",[1]итого!$3:$100,COLUMN([1]итого!BH:BH),0)</f>
        <v>102391</v>
      </c>
      <c r="BI62" s="6">
        <f t="array" ref="BI62">VLOOKUP("*Курганская*",[1]итого!$3:$100,COLUMN([1]итого!BI:BI),0)</f>
        <v>106499</v>
      </c>
      <c r="BJ62" s="6">
        <f t="array" ref="BJ62">VLOOKUP("*Курганская*",[1]итого!$3:$100,COLUMN([1]итого!BJ:BJ),0)</f>
        <v>108918</v>
      </c>
      <c r="BK62" s="6">
        <f t="array" ref="BK62">VLOOKUP("*Курганская*",[1]итого!$3:$100,COLUMN([1]итого!BK:BK),0)</f>
        <v>109270</v>
      </c>
      <c r="BL62" s="6">
        <f t="array" ref="BL62">VLOOKUP("*Курганская*",[1]итого!$3:$100,COLUMN([1]итого!BL:BL),0)</f>
        <v>110761</v>
      </c>
      <c r="BM62" s="6">
        <f t="array" ref="BM62">VLOOKUP("*Курганская*",[1]итого!$3:$100,COLUMN([1]итого!BM:BM),0)</f>
        <v>111922</v>
      </c>
      <c r="BN62" s="6">
        <f t="array" ref="BN62">VLOOKUP("*Курганская*",[1]итого!$3:$100,COLUMN([1]итого!BN:BN),0)</f>
        <v>113410</v>
      </c>
      <c r="BO62" s="6">
        <f t="array" ref="BO62">VLOOKUP("*Курганская*",[1]итого!$3:$100,COLUMN([1]итого!BO:BO),0)</f>
        <v>115192</v>
      </c>
      <c r="BP62" s="6">
        <f t="array" ref="BP62">VLOOKUP("*Курганская*",[1]итого!$3:$100,COLUMN([1]итого!BP:BP),0)</f>
        <v>124498</v>
      </c>
      <c r="BQ62" s="6">
        <f t="array" ref="BQ62">VLOOKUP("*Курганская*",[1]итого!$3:$100,COLUMN([1]итого!BQ:BQ),0)</f>
        <v>123275</v>
      </c>
      <c r="BR62" s="6">
        <f t="array" ref="BR62">VLOOKUP("*Курганская*",[1]итого!$3:$100,COLUMN([1]итого!BR:BR),0)</f>
        <v>127306</v>
      </c>
      <c r="BS62" s="6">
        <f t="array" ref="BS62">VLOOKUP("*Курганская*",[1]итого!$3:$100,COLUMN([1]итого!BS:BS),0)</f>
        <v>129538</v>
      </c>
      <c r="BT62" s="6">
        <f t="array" ref="BT62">VLOOKUP("*Курганская*",[1]итого!$3:$100,COLUMN([1]итого!BT:BT),0)</f>
        <v>135010</v>
      </c>
      <c r="BU62" s="6">
        <f t="array" ref="BU62">VLOOKUP("*Курганская*",[1]итого!$3:$100,COLUMN([1]итого!BU:BU),0)</f>
        <v>135690</v>
      </c>
      <c r="BV62" s="6">
        <f t="array" ref="BV62">VLOOKUP("*Курганская*",[1]итого!$3:$100,COLUMN([1]итого!BV:BV),0)</f>
        <v>139149</v>
      </c>
      <c r="BW62" s="6">
        <f t="array" ref="BW62">VLOOKUP("*Курганская*",[1]итого!$3:$100,COLUMN([1]итого!BW:BW),0)</f>
        <v>141627</v>
      </c>
      <c r="BX62" s="6">
        <f t="array" ref="BX62">VLOOKUP("*Курганская*",[1]итого!$3:$100,COLUMN([1]итого!BX:BX),0)</f>
        <v>142020</v>
      </c>
      <c r="BY62" s="6">
        <f t="array" ref="BY62">VLOOKUP("*Курганская*",[1]итого!$3:$100,COLUMN([1]итого!BY:BY),0)</f>
        <v>142906</v>
      </c>
      <c r="BZ62" s="6">
        <f t="array" ref="BZ62">VLOOKUP("*Курганская*",[1]итого!$3:$100,COLUMN([1]итого!BZ:BZ),0)</f>
        <v>145350</v>
      </c>
      <c r="CA62" s="6">
        <f t="array" ref="CA62">VLOOKUP("*Курганская*",[1]итого!$3:$100,COLUMN([1]итого!CA:CA),0)</f>
        <v>145737</v>
      </c>
      <c r="CB62" s="6">
        <f t="array" ref="CB62">VLOOKUP("*Курганская*",[1]итого!$3:$100,COLUMN([1]итого!CB:CB),0)</f>
        <v>155764</v>
      </c>
    </row>
    <row r="63" spans="1:80" x14ac:dyDescent="0.25">
      <c r="A63" s="5" t="s">
        <v>61</v>
      </c>
      <c r="B63" s="6">
        <f t="array" ref="B63">VLOOKUP("*Свердловская*",[1]итого!$3:$100,COLUMN([1]итого!B:B),0)</f>
        <v>730452</v>
      </c>
      <c r="C63" s="6">
        <f t="array" ref="C63">VLOOKUP("*Свердловская*",[1]итого!$3:$100,COLUMN([1]итого!C:C),0)</f>
        <v>729948</v>
      </c>
      <c r="D63" s="6">
        <f t="array" ref="D63">VLOOKUP("*Свердловская*",[1]итого!$3:$100,COLUMN([1]итого!D:D),0)</f>
        <v>737740</v>
      </c>
      <c r="E63" s="6">
        <f t="array" ref="E63">VLOOKUP("*Свердловская*",[1]итого!$3:$100,COLUMN([1]итого!E:E),0)</f>
        <v>739816</v>
      </c>
      <c r="F63" s="6">
        <f t="array" ref="F63">VLOOKUP("*Свердловская*",[1]итого!$3:$100,COLUMN([1]итого!F:F),0)</f>
        <v>737184</v>
      </c>
      <c r="G63" s="6">
        <f t="array" ref="G63">VLOOKUP("*Свердловская*",[1]итого!$3:$100,COLUMN([1]итого!G:G),0)</f>
        <v>741196</v>
      </c>
      <c r="H63" s="6">
        <f t="array" ref="H63">VLOOKUP("*Свердловская*",[1]итого!$3:$100,COLUMN([1]итого!H:H),0)</f>
        <v>767128</v>
      </c>
      <c r="I63" s="6">
        <f t="array" ref="I63">VLOOKUP("*Свердловская*",[1]итого!$3:$100,COLUMN([1]итого!I:I),0)</f>
        <v>752276</v>
      </c>
      <c r="J63" s="6">
        <f t="array" ref="J63">VLOOKUP("*Свердловская*",[1]итого!$3:$100,COLUMN([1]итого!J:J),0)</f>
        <v>763791</v>
      </c>
      <c r="K63" s="6">
        <f t="array" ref="K63">VLOOKUP("*Свердловская*",[1]итого!$3:$100,COLUMN([1]итого!K:K),0)</f>
        <v>765995</v>
      </c>
      <c r="L63" s="6">
        <f t="array" ref="L63">VLOOKUP("*Свердловская*",[1]итого!$3:$100,COLUMN([1]итого!L:L),0)</f>
        <v>774136</v>
      </c>
      <c r="M63" s="6">
        <f t="array" ref="M63">VLOOKUP("*Свердловская*",[1]итого!$3:$100,COLUMN([1]итого!M:M),0)</f>
        <v>766481</v>
      </c>
      <c r="N63" s="6">
        <f t="array" ref="N63">VLOOKUP("*Свердловская*",[1]итого!$3:$100,COLUMN([1]итого!N:N),0)</f>
        <v>781938</v>
      </c>
      <c r="O63" s="6">
        <f t="array" ref="O63">VLOOKUP("*Свердловская*",[1]итого!$3:$100,COLUMN([1]итого!O:O),0)</f>
        <v>786100</v>
      </c>
      <c r="P63" s="6">
        <f t="array" ref="P63">VLOOKUP("*Свердловская*",[1]итого!$3:$100,COLUMN([1]итого!P:P),0)</f>
        <v>785509</v>
      </c>
      <c r="Q63" s="6">
        <f t="array" ref="Q63">VLOOKUP("*Свердловская*",[1]итого!$3:$100,COLUMN([1]итого!Q:Q),0)</f>
        <v>791327</v>
      </c>
      <c r="R63" s="6">
        <f t="array" ref="R63">VLOOKUP("*Свердловская*",[1]итого!$3:$100,COLUMN([1]итого!R:R),0)</f>
        <v>784745</v>
      </c>
      <c r="S63" s="6">
        <f t="array" ref="S63">VLOOKUP("*Свердловская*",[1]итого!$3:$100,COLUMN([1]итого!S:S),0)</f>
        <v>778708</v>
      </c>
      <c r="T63" s="6">
        <f t="array" ref="T63">VLOOKUP("*Свердловская*",[1]итого!$3:$100,COLUMN([1]итого!T:T),0)</f>
        <v>807266</v>
      </c>
      <c r="U63" s="6">
        <f t="array" ref="U63">VLOOKUP("*Свердловская*",[1]итого!$3:$100,COLUMN([1]итого!U:U),0)</f>
        <v>793438</v>
      </c>
      <c r="V63" s="6">
        <f t="array" ref="V63">VLOOKUP("*Свердловская*",[1]итого!$3:$100,COLUMN([1]итого!V:V),0)</f>
        <v>798868</v>
      </c>
      <c r="W63" s="6">
        <f t="array" ref="W63">VLOOKUP("*Свердловская*",[1]итого!$3:$100,COLUMN([1]итого!W:W),0)</f>
        <v>798382</v>
      </c>
      <c r="X63" s="6">
        <f t="array" ref="X63">VLOOKUP("*Свердловская*",[1]итого!$3:$100,COLUMN([1]итого!X:X),0)</f>
        <v>788309</v>
      </c>
      <c r="Y63" s="6">
        <f t="array" ref="Y63">VLOOKUP("*Свердловская*",[1]итого!$3:$100,COLUMN([1]итого!Y:Y),0)</f>
        <v>782969</v>
      </c>
      <c r="Z63" s="6">
        <f t="array" ref="Z63">VLOOKUP("*Свердловская*",[1]итого!$3:$100,COLUMN([1]итого!Z:Z),0)</f>
        <v>783149</v>
      </c>
      <c r="AA63" s="6">
        <f t="array" ref="AA63">VLOOKUP("*Свердловская*",[1]итого!$3:$100,COLUMN([1]итого!AA:AA),0)</f>
        <v>787153</v>
      </c>
      <c r="AB63" s="6">
        <f t="array" ref="AB63">VLOOKUP("*Свердловская*",[1]итого!$3:$100,COLUMN([1]итого!AB:AB),0)</f>
        <v>786732</v>
      </c>
      <c r="AC63" s="6">
        <f t="array" ref="AC63">VLOOKUP("*Свердловская*",[1]итого!$3:$100,COLUMN([1]итого!AC:AC),0)</f>
        <v>793276</v>
      </c>
      <c r="AD63" s="6">
        <f t="array" ref="AD63">VLOOKUP("*Свердловская*",[1]итого!$3:$100,COLUMN([1]итого!AD:AD),0)</f>
        <v>794773</v>
      </c>
      <c r="AE63" s="6">
        <f t="array" ref="AE63">VLOOKUP("*Свердловская*",[1]итого!$3:$100,COLUMN([1]итого!AE:AE),0)</f>
        <v>799922</v>
      </c>
      <c r="AF63" s="6">
        <f t="array" ref="AF63">VLOOKUP("*Свердловская*",[1]итого!$3:$100,COLUMN([1]итого!AF:AF),0)</f>
        <v>833411</v>
      </c>
      <c r="AG63" s="6">
        <f t="array" ref="AG63">VLOOKUP("*Свердловская*",[1]итого!$3:$100,COLUMN([1]итого!AG:AG),0)</f>
        <v>817600</v>
      </c>
      <c r="AH63" s="6">
        <f t="array" ref="AH63">VLOOKUP("*Свердловская*",[1]итого!$3:$100,COLUMN([1]итого!AH:AH),0)</f>
        <v>814154</v>
      </c>
      <c r="AI63" s="6">
        <f t="array" ref="AI63">VLOOKUP("*Свердловская*",[1]итого!$3:$100,COLUMN([1]итого!AI:AI),0)</f>
        <v>808927</v>
      </c>
      <c r="AJ63" s="6">
        <f t="array" ref="AJ63">VLOOKUP("*Свердловская*",[1]итого!$3:$100,COLUMN([1]итого!AJ:AJ),0)</f>
        <v>830614</v>
      </c>
      <c r="AK63" s="6">
        <f t="array" ref="AK63">VLOOKUP("*Свердловская*",[1]итого!$3:$100,COLUMN([1]итого!AK:AK),0)</f>
        <v>829261</v>
      </c>
      <c r="AL63" s="6">
        <f t="array" ref="AL63">VLOOKUP("*Свердловская*",[1]итого!$3:$100,COLUMN([1]итого!AL:AL),0)</f>
        <v>828200</v>
      </c>
      <c r="AM63" s="6">
        <f t="array" ref="AM63">VLOOKUP("*Свердловская*",[1]итого!$3:$100,COLUMN([1]итого!AM:AM),0)</f>
        <v>841737</v>
      </c>
      <c r="AN63" s="6">
        <f t="array" ref="AN63">VLOOKUP("*Свердловская*",[1]итого!$3:$100,COLUMN([1]итого!AN:AN),0)</f>
        <v>841637</v>
      </c>
      <c r="AO63" s="6">
        <f t="array" ref="AO63">VLOOKUP("*Свердловская*",[1]итого!$3:$100,COLUMN([1]итого!AO:AO),0)</f>
        <v>834835</v>
      </c>
      <c r="AP63" s="6">
        <f t="array" ref="AP63">VLOOKUP("*Свердловская*",[1]итого!$3:$100,COLUMN([1]итого!AP:AP),0)</f>
        <v>833328</v>
      </c>
      <c r="AQ63" s="6">
        <f t="array" ref="AQ63">VLOOKUP("*Свердловская*",[1]итого!$3:$100,COLUMN([1]итого!AQ:AQ),0)</f>
        <v>840532</v>
      </c>
      <c r="AR63" s="6">
        <f t="array" ref="AR63">VLOOKUP("*Свердловская*",[1]итого!$3:$100,COLUMN([1]итого!AR:AR),0)</f>
        <v>906512</v>
      </c>
      <c r="AS63" s="6">
        <f t="array" ref="AS63">VLOOKUP("*Свердловская*",[1]итого!$3:$100,COLUMN([1]итого!AS:AS),0)</f>
        <v>881141</v>
      </c>
      <c r="AT63" s="6">
        <f t="array" ref="AT63">VLOOKUP("*Свердловская*",[1]итого!$3:$100,COLUMN([1]итого!AT:AT),0)</f>
        <v>905132</v>
      </c>
      <c r="AU63" s="6">
        <f t="array" ref="AU63">VLOOKUP("*Свердловская*",[1]итого!$3:$100,COLUMN([1]итого!AU:AU),0)</f>
        <v>918873</v>
      </c>
      <c r="AV63" s="6">
        <f t="array" ref="AV63">VLOOKUP("*Свердловская*",[1]итого!$3:$100,COLUMN([1]итого!AV:AV),0)</f>
        <v>934726</v>
      </c>
      <c r="AW63" s="6">
        <f t="array" ref="AW63">VLOOKUP("*Свердловская*",[1]итого!$3:$100,COLUMN([1]итого!AW:AW),0)</f>
        <v>940680</v>
      </c>
      <c r="AX63" s="6">
        <f t="array" ref="AX63">VLOOKUP("*Свердловская*",[1]итого!$3:$100,COLUMN([1]итого!AX:AX),0)</f>
        <v>967773</v>
      </c>
      <c r="AY63" s="6">
        <f t="array" ref="AY63">VLOOKUP("*Свердловская*",[1]итого!$3:$100,COLUMN([1]итого!AY:AY),0)</f>
        <v>982129</v>
      </c>
      <c r="AZ63" s="6">
        <f t="array" ref="AZ63">VLOOKUP("*Свердловская*",[1]итого!$3:$100,COLUMN([1]итого!AZ:AZ),0)</f>
        <v>997420</v>
      </c>
      <c r="BA63" s="6">
        <f t="array" ref="BA63">VLOOKUP("*Свердловская*",[1]итого!$3:$100,COLUMN([1]итого!BA:BA),0)</f>
        <v>1008989</v>
      </c>
      <c r="BB63" s="6">
        <f t="array" ref="BB63">VLOOKUP("*Свердловская*",[1]итого!$3:$100,COLUMN([1]итого!BB:BB),0)</f>
        <v>1025391</v>
      </c>
      <c r="BC63" s="6">
        <f t="array" ref="BC63">VLOOKUP("*Свердловская*",[1]итого!$3:$100,COLUMN([1]итого!BC:BC),0)</f>
        <v>1048983</v>
      </c>
      <c r="BD63" s="6">
        <f t="array" ref="BD63">VLOOKUP("*Свердловская*",[1]итого!$3:$100,COLUMN([1]итого!BD:BD),0)</f>
        <v>1107334</v>
      </c>
      <c r="BE63" s="6">
        <f t="array" ref="BE63">VLOOKUP("*Свердловская*",[1]итого!$3:$100,COLUMN([1]итого!BE:BE),0)</f>
        <v>1073033</v>
      </c>
      <c r="BF63" s="6">
        <f t="array" ref="BF63">VLOOKUP("*Свердловская*",[1]итого!$3:$100,COLUMN([1]итого!BF:BF),0)</f>
        <v>1128430</v>
      </c>
      <c r="BG63" s="6">
        <f t="array" ref="BG63">VLOOKUP("*Свердловская*",[1]итого!$3:$100,COLUMN([1]итого!BG:BG),0)</f>
        <v>1146790</v>
      </c>
      <c r="BH63" s="6">
        <f t="array" ref="BH63">VLOOKUP("*Свердловская*",[1]итого!$3:$100,COLUMN([1]итого!BH:BH),0)</f>
        <v>1166104</v>
      </c>
      <c r="BI63" s="6">
        <f t="array" ref="BI63">VLOOKUP("*Свердловская*",[1]итого!$3:$100,COLUMN([1]итого!BI:BI),0)</f>
        <v>1188039</v>
      </c>
      <c r="BJ63" s="6">
        <f t="array" ref="BJ63">VLOOKUP("*Свердловская*",[1]итого!$3:$100,COLUMN([1]итого!BJ:BJ),0)</f>
        <v>1207681</v>
      </c>
      <c r="BK63" s="6">
        <f t="array" ref="BK63">VLOOKUP("*Свердловская*",[1]итого!$3:$100,COLUMN([1]итого!BK:BK),0)</f>
        <v>1216384</v>
      </c>
      <c r="BL63" s="6">
        <f t="array" ref="BL63">VLOOKUP("*Свердловская*",[1]итого!$3:$100,COLUMN([1]итого!BL:BL),0)</f>
        <v>1230774</v>
      </c>
      <c r="BM63" s="6">
        <f t="array" ref="BM63">VLOOKUP("*Свердловская*",[1]итого!$3:$100,COLUMN([1]итого!BM:BM),0)</f>
        <v>1246695</v>
      </c>
      <c r="BN63" s="6">
        <f t="array" ref="BN63">VLOOKUP("*Свердловская*",[1]итого!$3:$100,COLUMN([1]итого!BN:BN),0)</f>
        <v>1263783</v>
      </c>
      <c r="BO63" s="6">
        <f t="array" ref="BO63">VLOOKUP("*Свердловская*",[1]итого!$3:$100,COLUMN([1]итого!BO:BO),0)</f>
        <v>1271980</v>
      </c>
      <c r="BP63" s="6">
        <f t="array" ref="BP63">VLOOKUP("*Свердловская*",[1]итого!$3:$100,COLUMN([1]итого!BP:BP),0)</f>
        <v>1355929</v>
      </c>
      <c r="BQ63" s="6">
        <f t="array" ref="BQ63">VLOOKUP("*Свердловская*",[1]итого!$3:$100,COLUMN([1]итого!BQ:BQ),0)</f>
        <v>1348611</v>
      </c>
      <c r="BR63" s="6">
        <f t="array" ref="BR63">VLOOKUP("*Свердловская*",[1]итого!$3:$100,COLUMN([1]итого!BR:BR),0)</f>
        <v>1384218</v>
      </c>
      <c r="BS63" s="6">
        <f t="array" ref="BS63">VLOOKUP("*Свердловская*",[1]итого!$3:$100,COLUMN([1]итого!BS:BS),0)</f>
        <v>1400186</v>
      </c>
      <c r="BT63" s="6">
        <f t="array" ref="BT63">VLOOKUP("*Свердловская*",[1]итого!$3:$100,COLUMN([1]итого!BT:BT),0)</f>
        <v>1443233</v>
      </c>
      <c r="BU63" s="6">
        <f t="array" ref="BU63">VLOOKUP("*Свердловская*",[1]итого!$3:$100,COLUMN([1]итого!BU:BU),0)</f>
        <v>1449224</v>
      </c>
      <c r="BV63" s="6">
        <f t="array" ref="BV63">VLOOKUP("*Свердловская*",[1]итого!$3:$100,COLUMN([1]итого!BV:BV),0)</f>
        <v>1472967</v>
      </c>
      <c r="BW63" s="6">
        <f t="array" ref="BW63">VLOOKUP("*Свердловская*",[1]итого!$3:$100,COLUMN([1]итого!BW:BW),0)</f>
        <v>1495424</v>
      </c>
      <c r="BX63" s="6">
        <f t="array" ref="BX63">VLOOKUP("*Свердловская*",[1]итого!$3:$100,COLUMN([1]итого!BX:BX),0)</f>
        <v>1500047</v>
      </c>
      <c r="BY63" s="6">
        <f t="array" ref="BY63">VLOOKUP("*Свердловская*",[1]итого!$3:$100,COLUMN([1]итого!BY:BY),0)</f>
        <v>1506044</v>
      </c>
      <c r="BZ63" s="6">
        <f t="array" ref="BZ63">VLOOKUP("*Свердловская*",[1]итого!$3:$100,COLUMN([1]итого!BZ:BZ),0)</f>
        <v>1518268</v>
      </c>
      <c r="CA63" s="6">
        <f t="array" ref="CA63">VLOOKUP("*Свердловская*",[1]итого!$3:$100,COLUMN([1]итого!CA:CA),0)</f>
        <v>1522977</v>
      </c>
      <c r="CB63" s="6">
        <f t="array" ref="CB63">VLOOKUP("*Свердловская*",[1]итого!$3:$100,COLUMN([1]итого!CB:CB),0)</f>
        <v>1599459</v>
      </c>
    </row>
    <row r="64" spans="1:80" x14ac:dyDescent="0.25">
      <c r="A64" s="5" t="s">
        <v>62</v>
      </c>
      <c r="B64" s="6">
        <f t="array" ref="B64">VLOOKUP("*Тюменская*",[1]итого!$3:$100,COLUMN([1]итого!B:B),0)</f>
        <v>819618</v>
      </c>
      <c r="C64" s="6">
        <f t="array" ref="C64">VLOOKUP("*Тюменская*",[1]итого!$3:$100,COLUMN([1]итого!C:C),0)</f>
        <v>814906</v>
      </c>
      <c r="D64" s="6">
        <f t="array" ref="D64">VLOOKUP("*Тюменская*",[1]итого!$3:$100,COLUMN([1]итого!D:D),0)</f>
        <v>822036</v>
      </c>
      <c r="E64" s="6">
        <f t="array" ref="E64">VLOOKUP("*Тюменская*",[1]итого!$3:$100,COLUMN([1]итого!E:E),0)</f>
        <v>810569</v>
      </c>
      <c r="F64" s="6">
        <f t="array" ref="F64">VLOOKUP("*Тюменская*",[1]итого!$3:$100,COLUMN([1]итого!F:F),0)</f>
        <v>806349</v>
      </c>
      <c r="G64" s="6">
        <f t="array" ref="G64">VLOOKUP("*Тюменская*",[1]итого!$3:$100,COLUMN([1]итого!G:G),0)</f>
        <v>810482</v>
      </c>
      <c r="H64" s="6">
        <f t="array" ref="H64">VLOOKUP("*Тюменская*",[1]итого!$3:$100,COLUMN([1]итого!H:H),0)</f>
        <v>836063</v>
      </c>
      <c r="I64" s="6">
        <f t="array" ref="I64">VLOOKUP("*Тюменская*",[1]итого!$3:$100,COLUMN([1]итого!I:I),0)</f>
        <v>823516</v>
      </c>
      <c r="J64" s="6">
        <f t="array" ref="J64">VLOOKUP("*Тюменская*",[1]итого!$3:$100,COLUMN([1]итого!J:J),0)</f>
        <v>842040</v>
      </c>
      <c r="K64" s="6">
        <f t="array" ref="K64">VLOOKUP("*Тюменская*",[1]итого!$3:$100,COLUMN([1]итого!K:K),0)</f>
        <v>868194</v>
      </c>
      <c r="L64" s="6">
        <f t="array" ref="L64">VLOOKUP("*Тюменская*",[1]итого!$3:$100,COLUMN([1]итого!L:L),0)</f>
        <v>882448</v>
      </c>
      <c r="M64" s="6">
        <f t="array" ref="M64">VLOOKUP("*Тюменская*",[1]итого!$3:$100,COLUMN([1]итого!M:M),0)</f>
        <v>894603</v>
      </c>
      <c r="N64" s="6">
        <f t="array" ref="N64">VLOOKUP("*Тюменская*",[1]итого!$3:$100,COLUMN([1]итого!N:N),0)</f>
        <v>907563</v>
      </c>
      <c r="O64" s="6">
        <f t="array" ref="O64">VLOOKUP("*Тюменская*",[1]итого!$3:$100,COLUMN([1]итого!O:O),0)</f>
        <v>913679</v>
      </c>
      <c r="P64" s="6">
        <f t="array" ref="P64">VLOOKUP("*Тюменская*",[1]итого!$3:$100,COLUMN([1]итого!P:P),0)</f>
        <v>906481</v>
      </c>
      <c r="Q64" s="6">
        <f t="array" ref="Q64">VLOOKUP("*Тюменская*",[1]итого!$3:$100,COLUMN([1]итого!Q:Q),0)</f>
        <v>912564</v>
      </c>
      <c r="R64" s="6">
        <f t="array" ref="R64">VLOOKUP("*Тюменская*",[1]итого!$3:$100,COLUMN([1]итого!R:R),0)</f>
        <v>897930</v>
      </c>
      <c r="S64" s="6">
        <f t="array" ref="S64">VLOOKUP("*Тюменская*",[1]итого!$3:$100,COLUMN([1]итого!S:S),0)</f>
        <v>882284</v>
      </c>
      <c r="T64" s="6">
        <f t="array" ref="T64">VLOOKUP("*Тюменская*",[1]итого!$3:$100,COLUMN([1]итого!T:T),0)</f>
        <v>917818</v>
      </c>
      <c r="U64" s="6">
        <f t="array" ref="U64">VLOOKUP("*Тюменская*",[1]итого!$3:$100,COLUMN([1]итого!U:U),0)</f>
        <v>902118</v>
      </c>
      <c r="V64" s="6">
        <f t="array" ref="V64">VLOOKUP("*Тюменская*",[1]итого!$3:$100,COLUMN([1]итого!V:V),0)</f>
        <v>900131</v>
      </c>
      <c r="W64" s="6">
        <f t="array" ref="W64">VLOOKUP("*Тюменская*",[1]итого!$3:$100,COLUMN([1]итого!W:W),0)</f>
        <v>895470</v>
      </c>
      <c r="X64" s="6">
        <f t="array" ref="X64">VLOOKUP("*Тюменская*",[1]итого!$3:$100,COLUMN([1]итого!X:X),0)</f>
        <v>917276</v>
      </c>
      <c r="Y64" s="6">
        <f t="array" ref="Y64">VLOOKUP("*Тюменская*",[1]итого!$3:$100,COLUMN([1]итого!Y:Y),0)</f>
        <v>905919</v>
      </c>
      <c r="Z64" s="6">
        <f t="array" ref="Z64">VLOOKUP("*Тюменская*",[1]итого!$3:$100,COLUMN([1]итого!Z:Z),0)</f>
        <v>908192</v>
      </c>
      <c r="AA64" s="6">
        <f t="array" ref="AA64">VLOOKUP("*Тюменская*",[1]итого!$3:$100,COLUMN([1]итого!AA:AA),0)</f>
        <v>910743</v>
      </c>
      <c r="AB64" s="6">
        <f t="array" ref="AB64">VLOOKUP("*Тюменская*",[1]итого!$3:$100,COLUMN([1]итого!AB:AB),0)</f>
        <v>887250</v>
      </c>
      <c r="AC64" s="6">
        <f t="array" ref="AC64">VLOOKUP("*Тюменская*",[1]итого!$3:$100,COLUMN([1]итого!AC:AC),0)</f>
        <v>878389</v>
      </c>
      <c r="AD64" s="6">
        <f t="array" ref="AD64">VLOOKUP("*Тюменская*",[1]итого!$3:$100,COLUMN([1]итого!AD:AD),0)</f>
        <v>874067</v>
      </c>
      <c r="AE64" s="6">
        <f t="array" ref="AE64">VLOOKUP("*Тюменская*",[1]итого!$3:$100,COLUMN([1]итого!AE:AE),0)</f>
        <v>880203</v>
      </c>
      <c r="AF64" s="6">
        <f t="array" ref="AF64">VLOOKUP("*Тюменская*",[1]итого!$3:$100,COLUMN([1]итого!AF:AF),0)</f>
        <v>915761</v>
      </c>
      <c r="AG64" s="6">
        <f t="array" ref="AG64">VLOOKUP("*Тюменская*",[1]итого!$3:$100,COLUMN([1]итого!AG:AG),0)</f>
        <v>903242</v>
      </c>
      <c r="AH64" s="6">
        <f t="array" ref="AH64">VLOOKUP("*Тюменская*",[1]итого!$3:$100,COLUMN([1]итого!AH:AH),0)</f>
        <v>913238</v>
      </c>
      <c r="AI64" s="6">
        <f t="array" ref="AI64">VLOOKUP("*Тюменская*",[1]итого!$3:$100,COLUMN([1]итого!AI:AI),0)</f>
        <v>916126</v>
      </c>
      <c r="AJ64" s="6">
        <f t="array" ref="AJ64">VLOOKUP("*Тюменская*",[1]итого!$3:$100,COLUMN([1]итого!AJ:AJ),0)</f>
        <v>912949</v>
      </c>
      <c r="AK64" s="6">
        <f t="array" ref="AK64">VLOOKUP("*Тюменская*",[1]итого!$3:$100,COLUMN([1]итого!AK:AK),0)</f>
        <v>899527</v>
      </c>
      <c r="AL64" s="6">
        <f t="array" ref="AL64">VLOOKUP("*Тюменская*",[1]итого!$3:$100,COLUMN([1]итого!AL:AL),0)</f>
        <v>885430</v>
      </c>
      <c r="AM64" s="6">
        <f t="array" ref="AM64">VLOOKUP("*Тюменская*",[1]итого!$3:$100,COLUMN([1]итого!AM:AM),0)</f>
        <v>923527</v>
      </c>
      <c r="AN64" s="6">
        <f t="array" ref="AN64">VLOOKUP("*Тюменская*",[1]итого!$3:$100,COLUMN([1]итого!AN:AN),0)</f>
        <v>913953</v>
      </c>
      <c r="AO64" s="6">
        <f t="array" ref="AO64">VLOOKUP("*Тюменская*",[1]итого!$3:$100,COLUMN([1]итого!AO:AO),0)</f>
        <v>895187</v>
      </c>
      <c r="AP64" s="6">
        <f t="array" ref="AP64">VLOOKUP("*Тюменская*",[1]итого!$3:$100,COLUMN([1]итого!AP:AP),0)</f>
        <v>908141</v>
      </c>
      <c r="AQ64" s="6">
        <f t="array" ref="AQ64">VLOOKUP("*Тюменская*",[1]итого!$3:$100,COLUMN([1]итого!AQ:AQ),0)</f>
        <v>918673</v>
      </c>
      <c r="AR64" s="6">
        <f t="array" ref="AR64">VLOOKUP("*Тюменская*",[1]итого!$3:$100,COLUMN([1]итого!AR:AR),0)</f>
        <v>1005370</v>
      </c>
      <c r="AS64" s="6">
        <f t="array" ref="AS64">VLOOKUP("*Тюменская*",[1]итого!$3:$100,COLUMN([1]итого!AS:AS),0)</f>
        <v>974652</v>
      </c>
      <c r="AT64" s="6">
        <f t="array" ref="AT64">VLOOKUP("*Тюменская*",[1]итого!$3:$100,COLUMN([1]итого!AT:AT),0)</f>
        <v>1022380</v>
      </c>
      <c r="AU64" s="6">
        <f t="array" ref="AU64">VLOOKUP("*Тюменская*",[1]итого!$3:$100,COLUMN([1]итого!AU:AU),0)</f>
        <v>1033877</v>
      </c>
      <c r="AV64" s="6">
        <f t="array" ref="AV64">VLOOKUP("*Тюменская*",[1]итого!$3:$100,COLUMN([1]итого!AV:AV),0)</f>
        <v>1059365</v>
      </c>
      <c r="AW64" s="6">
        <f t="array" ref="AW64">VLOOKUP("*Тюменская*",[1]итого!$3:$100,COLUMN([1]итого!AW:AW),0)</f>
        <v>1081757</v>
      </c>
      <c r="AX64" s="6">
        <f t="array" ref="AX64">VLOOKUP("*Тюменская*",[1]итого!$3:$100,COLUMN([1]итого!AX:AX),0)</f>
        <v>1128696</v>
      </c>
      <c r="AY64" s="6">
        <f t="array" ref="AY64">VLOOKUP("*Тюменская*",[1]итого!$3:$100,COLUMN([1]итого!AY:AY),0)</f>
        <v>1156266</v>
      </c>
      <c r="AZ64" s="6">
        <f t="array" ref="AZ64">VLOOKUP("*Тюменская*",[1]итого!$3:$100,COLUMN([1]итого!AZ:AZ),0)</f>
        <v>1157169</v>
      </c>
      <c r="BA64" s="6">
        <f t="array" ref="BA64">VLOOKUP("*Тюменская*",[1]итого!$3:$100,COLUMN([1]итого!BA:BA),0)</f>
        <v>1160861</v>
      </c>
      <c r="BB64" s="6">
        <f t="array" ref="BB64">VLOOKUP("*Тюменская*",[1]итого!$3:$100,COLUMN([1]итого!BB:BB),0)</f>
        <v>1154203</v>
      </c>
      <c r="BC64" s="6">
        <f t="array" ref="BC64">VLOOKUP("*Тюменская*",[1]итого!$3:$100,COLUMN([1]итого!BC:BC),0)</f>
        <v>1156596</v>
      </c>
      <c r="BD64" s="6">
        <f t="array" ref="BD64">VLOOKUP("*Тюменская*",[1]итого!$3:$100,COLUMN([1]итого!BD:BD),0)</f>
        <v>1216073</v>
      </c>
      <c r="BE64" s="6">
        <f t="array" ref="BE64">VLOOKUP("*Тюменская*",[1]итого!$3:$100,COLUMN([1]итого!BE:BE),0)</f>
        <v>1197587</v>
      </c>
      <c r="BF64" s="6">
        <f t="array" ref="BF64">VLOOKUP("*Тюменская*",[1]итого!$3:$100,COLUMN([1]итого!BF:BF),0)</f>
        <v>1238102</v>
      </c>
      <c r="BG64" s="6">
        <f t="array" ref="BG64">VLOOKUP("*Тюменская*",[1]итого!$3:$100,COLUMN([1]итого!BG:BG),0)</f>
        <v>1255180</v>
      </c>
      <c r="BH64" s="6">
        <f t="array" ref="BH64">VLOOKUP("*Тюменская*",[1]итого!$3:$100,COLUMN([1]итого!BH:BH),0)</f>
        <v>1265848</v>
      </c>
      <c r="BI64" s="6">
        <f t="array" ref="BI64">VLOOKUP("*Тюменская*",[1]итого!$3:$100,COLUMN([1]итого!BI:BI),0)</f>
        <v>1301364</v>
      </c>
      <c r="BJ64" s="6">
        <f t="array" ref="BJ64">VLOOKUP("*Тюменская*",[1]итого!$3:$100,COLUMN([1]итого!BJ:BJ),0)</f>
        <v>1301849</v>
      </c>
      <c r="BK64" s="6">
        <f t="array" ref="BK64">VLOOKUP("*Тюменская*",[1]итого!$3:$100,COLUMN([1]итого!BK:BK),0)</f>
        <v>1299420</v>
      </c>
      <c r="BL64" s="6">
        <f t="array" ref="BL64">VLOOKUP("*Тюменская*",[1]итого!$3:$100,COLUMN([1]итого!BL:BL),0)</f>
        <v>1305492</v>
      </c>
      <c r="BM64" s="6">
        <f t="array" ref="BM64">VLOOKUP("*Тюменская*",[1]итого!$3:$100,COLUMN([1]итого!BM:BM),0)</f>
        <v>1317718</v>
      </c>
      <c r="BN64" s="6">
        <f t="array" ref="BN64">VLOOKUP("*Тюменская*",[1]итого!$3:$100,COLUMN([1]итого!BN:BN),0)</f>
        <v>1332876</v>
      </c>
      <c r="BO64" s="6">
        <f t="array" ref="BO64">VLOOKUP("*Тюменская*",[1]итого!$3:$100,COLUMN([1]итого!BO:BO),0)</f>
        <v>1343066</v>
      </c>
      <c r="BP64" s="6">
        <f t="array" ref="BP64">VLOOKUP("*Тюменская*",[1]итого!$3:$100,COLUMN([1]итого!BP:BP),0)</f>
        <v>1429569</v>
      </c>
      <c r="BQ64" s="6">
        <f t="array" ref="BQ64">VLOOKUP("*Тюменская*",[1]итого!$3:$100,COLUMN([1]итого!BQ:BQ),0)</f>
        <v>1408484</v>
      </c>
      <c r="BR64" s="6">
        <f t="array" ref="BR64">VLOOKUP("*Тюменская*",[1]итого!$3:$100,COLUMN([1]итого!BR:BR),0)</f>
        <v>1429073</v>
      </c>
      <c r="BS64" s="6">
        <f t="array" ref="BS64">VLOOKUP("*Тюменская*",[1]итого!$3:$100,COLUMN([1]итого!BS:BS),0)</f>
        <v>1443085</v>
      </c>
      <c r="BT64" s="6">
        <f t="array" ref="BT64">VLOOKUP("*Тюменская*",[1]итого!$3:$100,COLUMN([1]итого!BT:BT),0)</f>
        <v>1480763</v>
      </c>
      <c r="BU64" s="6">
        <f t="array" ref="BU64">VLOOKUP("*Тюменская*",[1]итого!$3:$100,COLUMN([1]итого!BU:BU),0)</f>
        <v>1490950</v>
      </c>
      <c r="BV64" s="6">
        <f t="array" ref="BV64">VLOOKUP("*Тюменская*",[1]итого!$3:$100,COLUMN([1]итого!BV:BV),0)</f>
        <v>1513282</v>
      </c>
      <c r="BW64" s="6">
        <f t="array" ref="BW64">VLOOKUP("*Тюменская*",[1]итого!$3:$100,COLUMN([1]итого!BW:BW),0)</f>
        <v>1540728</v>
      </c>
      <c r="BX64" s="6">
        <f t="array" ref="BX64">VLOOKUP("*Тюменская*",[1]итого!$3:$100,COLUMN([1]итого!BX:BX),0)</f>
        <v>1537930</v>
      </c>
      <c r="BY64" s="6">
        <f t="array" ref="BY64">VLOOKUP("*Тюменская*",[1]итого!$3:$100,COLUMN([1]итого!BY:BY),0)</f>
        <v>1536407</v>
      </c>
      <c r="BZ64" s="6">
        <f t="array" ref="BZ64">VLOOKUP("*Тюменская*",[1]итого!$3:$100,COLUMN([1]итого!BZ:BZ),0)</f>
        <v>1539802</v>
      </c>
      <c r="CA64" s="6">
        <f t="array" ref="CA64">VLOOKUP("*Тюменская*",[1]итого!$3:$100,COLUMN([1]итого!CA:CA),0)</f>
        <v>1527838</v>
      </c>
      <c r="CB64" s="6">
        <f t="array" ref="CB64">VLOOKUP("*Тюменская*",[1]итого!$3:$100,COLUMN([1]итого!CB:CB),0)</f>
        <v>1623585</v>
      </c>
    </row>
    <row r="65" spans="1:80" ht="47.25" x14ac:dyDescent="0.25">
      <c r="A65" s="7" t="s">
        <v>63</v>
      </c>
      <c r="B65" s="6">
        <f t="array" ref="B65">VLOOKUP("*Ханты*",[1]итого!$3:$100,COLUMN([1]итого!B:B),0)</f>
        <v>461965</v>
      </c>
      <c r="C65" s="6">
        <f t="array" ref="C65">VLOOKUP("*Ханты*",[1]итого!$3:$100,COLUMN([1]итого!C:C),0)</f>
        <v>463017</v>
      </c>
      <c r="D65" s="6">
        <f t="array" ref="D65">VLOOKUP("*Ханты*",[1]итого!$3:$100,COLUMN([1]итого!D:D),0)</f>
        <v>469185</v>
      </c>
      <c r="E65" s="6">
        <f t="array" ref="E65">VLOOKUP("*Ханты*",[1]итого!$3:$100,COLUMN([1]итого!E:E),0)</f>
        <v>460300</v>
      </c>
      <c r="F65" s="6">
        <f t="array" ref="F65">VLOOKUP("*Ханты*",[1]итого!$3:$100,COLUMN([1]итого!F:F),0)</f>
        <v>459069</v>
      </c>
      <c r="G65" s="6">
        <f t="array" ref="G65">VLOOKUP("*Ханты*",[1]итого!$3:$100,COLUMN([1]итого!G:G),0)</f>
        <v>460131</v>
      </c>
      <c r="H65" s="6">
        <f t="array" ref="H65">VLOOKUP("*Ханты*",[1]итого!$3:$100,COLUMN([1]итого!H:H),0)</f>
        <v>468336</v>
      </c>
      <c r="I65" s="6">
        <f t="array" ref="I65">VLOOKUP("*Ханты*",[1]итого!$3:$100,COLUMN([1]итого!I:I),0)</f>
        <v>467452</v>
      </c>
      <c r="J65" s="6">
        <f t="array" ref="J65">VLOOKUP("*Ханты*",[1]итого!$3:$100,COLUMN([1]итого!J:J),0)</f>
        <v>478381</v>
      </c>
      <c r="K65" s="6">
        <f t="array" ref="K65">VLOOKUP("*Ханты*",[1]итого!$3:$100,COLUMN([1]итого!K:K),0)</f>
        <v>503117</v>
      </c>
      <c r="L65" s="6">
        <f t="array" ref="L65">VLOOKUP("*Ханты*",[1]итого!$3:$100,COLUMN([1]итого!L:L),0)</f>
        <v>505367</v>
      </c>
      <c r="M65" s="6">
        <f t="array" ref="M65">VLOOKUP("*Ханты*",[1]итого!$3:$100,COLUMN([1]итого!M:M),0)</f>
        <v>507567</v>
      </c>
      <c r="N65" s="6">
        <f t="array" ref="N65">VLOOKUP("*Ханты*",[1]итого!$3:$100,COLUMN([1]итого!N:N),0)</f>
        <v>511872</v>
      </c>
      <c r="O65" s="6">
        <f t="array" ref="O65">VLOOKUP("*Ханты*",[1]итого!$3:$100,COLUMN([1]итого!O:O),0)</f>
        <v>520167</v>
      </c>
      <c r="P65" s="6">
        <f t="array" ref="P65">VLOOKUP("*Ханты*",[1]итого!$3:$100,COLUMN([1]итого!P:P),0)</f>
        <v>517792</v>
      </c>
      <c r="Q65" s="6">
        <f t="array" ref="Q65">VLOOKUP("*Ханты*",[1]итого!$3:$100,COLUMN([1]итого!Q:Q),0)</f>
        <v>524311</v>
      </c>
      <c r="R65" s="6">
        <f t="array" ref="R65">VLOOKUP("*Ханты*",[1]итого!$3:$100,COLUMN([1]итого!R:R),0)</f>
        <v>516581</v>
      </c>
      <c r="S65" s="6">
        <f t="array" ref="S65">VLOOKUP("*Ханты*",[1]итого!$3:$100,COLUMN([1]итого!S:S),0)</f>
        <v>504109</v>
      </c>
      <c r="T65" s="6">
        <f t="array" ref="T65">VLOOKUP("*Ханты*",[1]итого!$3:$100,COLUMN([1]итого!T:T),0)</f>
        <v>516721</v>
      </c>
      <c r="U65" s="6">
        <f t="array" ref="U65">VLOOKUP("*Ханты*",[1]итого!$3:$100,COLUMN([1]итого!U:U),0)</f>
        <v>515516</v>
      </c>
      <c r="V65" s="6">
        <f t="array" ref="V65">VLOOKUP("*Ханты*",[1]итого!$3:$100,COLUMN([1]итого!V:V),0)</f>
        <v>510202</v>
      </c>
      <c r="W65" s="6">
        <f t="array" ref="W65">VLOOKUP("*Ханты*",[1]итого!$3:$100,COLUMN([1]итого!W:W),0)</f>
        <v>509973</v>
      </c>
      <c r="X65" s="6">
        <f t="array" ref="X65">VLOOKUP("*Ханты*",[1]итого!$3:$100,COLUMN([1]итого!X:X),0)</f>
        <v>517435</v>
      </c>
      <c r="Y65" s="6">
        <f t="array" ref="Y65">VLOOKUP("*Ханты*",[1]итого!$3:$100,COLUMN([1]итого!Y:Y),0)</f>
        <v>509407</v>
      </c>
      <c r="Z65" s="6">
        <f t="array" ref="Z65">VLOOKUP("*Ханты*",[1]итого!$3:$100,COLUMN([1]итого!Z:Z),0)</f>
        <v>511619</v>
      </c>
      <c r="AA65" s="6">
        <f t="array" ref="AA65">VLOOKUP("*Ханты*",[1]итого!$3:$100,COLUMN([1]итого!AA:AA),0)</f>
        <v>514816</v>
      </c>
      <c r="AB65" s="6">
        <f t="array" ref="AB65">VLOOKUP("*Ханты*",[1]итого!$3:$100,COLUMN([1]итого!AB:AB),0)</f>
        <v>494650</v>
      </c>
      <c r="AC65" s="6">
        <f t="array" ref="AC65">VLOOKUP("*Ханты*",[1]итого!$3:$100,COLUMN([1]итого!AC:AC),0)</f>
        <v>488895</v>
      </c>
      <c r="AD65" s="6">
        <f t="array" ref="AD65">VLOOKUP("*Ханты*",[1]итого!$3:$100,COLUMN([1]итого!AD:AD),0)</f>
        <v>483485</v>
      </c>
      <c r="AE65" s="6">
        <f t="array" ref="AE65">VLOOKUP("*Ханты*",[1]итого!$3:$100,COLUMN([1]итого!AE:AE),0)</f>
        <v>490092</v>
      </c>
      <c r="AF65" s="6">
        <f t="array" ref="AF65">VLOOKUP("*Ханты*",[1]итого!$3:$100,COLUMN([1]итого!AF:AF),0)</f>
        <v>503809</v>
      </c>
      <c r="AG65" s="6">
        <f t="array" ref="AG65">VLOOKUP("*Ханты*",[1]итого!$3:$100,COLUMN([1]итого!AG:AG),0)</f>
        <v>504535</v>
      </c>
      <c r="AH65" s="6">
        <f t="array" ref="AH65">VLOOKUP("*Ханты*",[1]итого!$3:$100,COLUMN([1]итого!AH:AH),0)</f>
        <v>517243</v>
      </c>
      <c r="AI65" s="6">
        <f t="array" ref="AI65">VLOOKUP("*Ханты*",[1]итого!$3:$100,COLUMN([1]итого!AI:AI),0)</f>
        <v>521491</v>
      </c>
      <c r="AJ65" s="6">
        <f t="array" ref="AJ65">VLOOKUP("*Ханты*",[1]итого!$3:$100,COLUMN([1]итого!AJ:AJ),0)</f>
        <v>503777</v>
      </c>
      <c r="AK65" s="6">
        <f t="array" ref="AK65">VLOOKUP("*Ханты*",[1]итого!$3:$100,COLUMN([1]итого!AK:AK),0)</f>
        <v>486491</v>
      </c>
      <c r="AL65" s="6">
        <f t="array" ref="AL65">VLOOKUP("*Ханты*",[1]итого!$3:$100,COLUMN([1]итого!AL:AL),0)</f>
        <v>463271</v>
      </c>
      <c r="AM65" s="6">
        <f t="array" ref="AM65">VLOOKUP("*Ханты*",[1]итого!$3:$100,COLUMN([1]итого!AM:AM),0)</f>
        <v>494349</v>
      </c>
      <c r="AN65" s="6">
        <f t="array" ref="AN65">VLOOKUP("*Ханты*",[1]итого!$3:$100,COLUMN([1]итого!AN:AN),0)</f>
        <v>486623</v>
      </c>
      <c r="AO65" s="6">
        <f t="array" ref="AO65">VLOOKUP("*Ханты*",[1]итого!$3:$100,COLUMN([1]итого!AO:AO),0)</f>
        <v>474595</v>
      </c>
      <c r="AP65" s="6">
        <f t="array" ref="AP65">VLOOKUP("*Ханты*",[1]итого!$3:$100,COLUMN([1]итого!AP:AP),0)</f>
        <v>489292</v>
      </c>
      <c r="AQ65" s="6">
        <f t="array" ref="AQ65">VLOOKUP("*Ханты*",[1]итого!$3:$100,COLUMN([1]итого!AQ:AQ),0)</f>
        <v>491482</v>
      </c>
      <c r="AR65" s="6">
        <f t="array" ref="AR65">VLOOKUP("*Ханты*",[1]итого!$3:$100,COLUMN([1]итого!AR:AR),0)</f>
        <v>540778</v>
      </c>
      <c r="AS65" s="6">
        <f t="array" ref="AS65">VLOOKUP("*Ханты*",[1]итого!$3:$100,COLUMN([1]итого!AS:AS),0)</f>
        <v>527607</v>
      </c>
      <c r="AT65" s="6">
        <f t="array" ref="AT65">VLOOKUP("*Ханты*",[1]итого!$3:$100,COLUMN([1]итого!AT:AT),0)</f>
        <v>554103</v>
      </c>
      <c r="AU65" s="6">
        <f t="array" ref="AU65">VLOOKUP("*Ханты*",[1]итого!$3:$100,COLUMN([1]итого!AU:AU),0)</f>
        <v>559136</v>
      </c>
      <c r="AV65" s="6">
        <f t="array" ref="AV65">VLOOKUP("*Ханты*",[1]итого!$3:$100,COLUMN([1]итого!AV:AV),0)</f>
        <v>574544</v>
      </c>
      <c r="AW65" s="6">
        <f t="array" ref="AW65">VLOOKUP("*Ханты*",[1]итого!$3:$100,COLUMN([1]итого!AW:AW),0)</f>
        <v>581832</v>
      </c>
      <c r="AX65" s="6">
        <f t="array" ref="AX65">VLOOKUP("*Ханты*",[1]итого!$3:$100,COLUMN([1]итого!AX:AX),0)</f>
        <v>611664</v>
      </c>
      <c r="AY65" s="6">
        <f t="array" ref="AY65">VLOOKUP("*Ханты*",[1]итого!$3:$100,COLUMN([1]итого!AY:AY),0)</f>
        <v>627581</v>
      </c>
      <c r="AZ65" s="6">
        <f t="array" ref="AZ65">VLOOKUP("*Ханты*",[1]итого!$3:$100,COLUMN([1]итого!AZ:AZ),0)</f>
        <v>637879</v>
      </c>
      <c r="BA65" s="6">
        <f t="array" ref="BA65">VLOOKUP("*Ханты*",[1]итого!$3:$100,COLUMN([1]итого!BA:BA),0)</f>
        <v>641392</v>
      </c>
      <c r="BB65" s="6">
        <f t="array" ref="BB65">VLOOKUP("*Ханты*",[1]итого!$3:$100,COLUMN([1]итого!BB:BB),0)</f>
        <v>636378</v>
      </c>
      <c r="BC65" s="6">
        <f t="array" ref="BC65">VLOOKUP("*Ханты*",[1]итого!$3:$100,COLUMN([1]итого!BC:BC),0)</f>
        <v>627867</v>
      </c>
      <c r="BD65" s="6">
        <f t="array" ref="BD65">VLOOKUP("*Ханты*",[1]итого!$3:$100,COLUMN([1]итого!BD:BD),0)</f>
        <v>656367</v>
      </c>
      <c r="BE65" s="6">
        <f t="array" ref="BE65">VLOOKUP("*Ханты*",[1]итого!$3:$100,COLUMN([1]итого!BE:BE),0)</f>
        <v>647818</v>
      </c>
      <c r="BF65" s="6">
        <f t="array" ref="BF65">VLOOKUP("*Ханты*",[1]итого!$3:$100,COLUMN([1]итого!BF:BF),0)</f>
        <v>676310</v>
      </c>
      <c r="BG65" s="6">
        <f t="array" ref="BG65">VLOOKUP("*Ханты*",[1]итого!$3:$100,COLUMN([1]итого!BG:BG),0)</f>
        <v>681174</v>
      </c>
      <c r="BH65" s="6">
        <f t="array" ref="BH65">VLOOKUP("*Ханты*",[1]итого!$3:$100,COLUMN([1]итого!BH:BH),0)</f>
        <v>682188</v>
      </c>
      <c r="BI65" s="6">
        <f t="array" ref="BI65">VLOOKUP("*Ханты*",[1]итого!$3:$100,COLUMN([1]итого!BI:BI),0)</f>
        <v>690556</v>
      </c>
      <c r="BJ65" s="6">
        <f t="array" ref="BJ65">VLOOKUP("*Ханты*",[1]итого!$3:$100,COLUMN([1]итого!BJ:BJ),0)</f>
        <v>681002</v>
      </c>
      <c r="BK65" s="6">
        <f t="array" ref="BK65">VLOOKUP("*Ханты*",[1]итого!$3:$100,COLUMN([1]итого!BK:BK),0)</f>
        <v>679679</v>
      </c>
      <c r="BL65" s="6">
        <f t="array" ref="BL65">VLOOKUP("*Ханты*",[1]итого!$3:$100,COLUMN([1]итого!BL:BL),0)</f>
        <v>682809</v>
      </c>
      <c r="BM65" s="6">
        <f t="array" ref="BM65">VLOOKUP("*Ханты*",[1]итого!$3:$100,COLUMN([1]итого!BM:BM),0)</f>
        <v>697281</v>
      </c>
      <c r="BN65" s="6">
        <f t="array" ref="BN65">VLOOKUP("*Ханты*",[1]итого!$3:$100,COLUMN([1]итого!BN:BN),0)</f>
        <v>708292</v>
      </c>
      <c r="BO65" s="6">
        <f t="array" ref="BO65">VLOOKUP("*Ханты*",[1]итого!$3:$100,COLUMN([1]итого!BO:BO),0)</f>
        <v>723131</v>
      </c>
      <c r="BP65" s="6">
        <f t="array" ref="BP65">VLOOKUP("*Ханты*",[1]итого!$3:$100,COLUMN([1]итого!BP:BP),0)</f>
        <v>748687</v>
      </c>
      <c r="BQ65" s="6">
        <f t="array" ref="BQ65">VLOOKUP("*Ханты*",[1]итого!$3:$100,COLUMN([1]итого!BQ:BQ),0)</f>
        <v>757421</v>
      </c>
      <c r="BR65" s="6">
        <f t="array" ref="BR65">VLOOKUP("*Ханты*",[1]итого!$3:$100,COLUMN([1]итого!BR:BR),0)</f>
        <v>751062</v>
      </c>
      <c r="BS65" s="6">
        <f t="array" ref="BS65">VLOOKUP("*Ханты*",[1]итого!$3:$100,COLUMN([1]итого!BS:BS),0)</f>
        <v>752085</v>
      </c>
      <c r="BT65" s="6">
        <f t="array" ref="BT65">VLOOKUP("*Ханты*",[1]итого!$3:$100,COLUMN([1]итого!BT:BT),0)</f>
        <v>769718</v>
      </c>
      <c r="BU65" s="6">
        <f t="array" ref="BU65">VLOOKUP("*Ханты*",[1]итого!$3:$100,COLUMN([1]итого!BU:BU),0)</f>
        <v>767729</v>
      </c>
      <c r="BV65" s="6">
        <f t="array" ref="BV65">VLOOKUP("*Ханты*",[1]итого!$3:$100,COLUMN([1]итого!BV:BV),0)</f>
        <v>779019</v>
      </c>
      <c r="BW65" s="6">
        <f t="array" ref="BW65">VLOOKUP("*Ханты*",[1]итого!$3:$100,COLUMN([1]итого!BW:BW),0)</f>
        <v>799026</v>
      </c>
      <c r="BX65" s="6">
        <f t="array" ref="BX65">VLOOKUP("*Ханты*",[1]итого!$3:$100,COLUMN([1]итого!BX:BX),0)</f>
        <v>793152</v>
      </c>
      <c r="BY65" s="6">
        <f t="array" ref="BY65">VLOOKUP("*Ханты*",[1]итого!$3:$100,COLUMN([1]итого!BY:BY),0)</f>
        <v>794036</v>
      </c>
      <c r="BZ65" s="6">
        <f t="array" ref="BZ65">VLOOKUP("*Ханты*",[1]итого!$3:$100,COLUMN([1]итого!BZ:BZ),0)</f>
        <v>793390</v>
      </c>
      <c r="CA65" s="6">
        <f t="array" ref="CA65">VLOOKUP("*Ханты*",[1]итого!$3:$100,COLUMN([1]итого!CA:CA),0)</f>
        <v>785276</v>
      </c>
      <c r="CB65" s="6">
        <f t="array" ref="CB65">VLOOKUP("*Ханты*",[1]итого!$3:$100,COLUMN([1]итого!CB:CB),0)</f>
        <v>827749</v>
      </c>
    </row>
    <row r="66" spans="1:80" ht="31.5" x14ac:dyDescent="0.25">
      <c r="A66" s="7" t="s">
        <v>64</v>
      </c>
      <c r="B66" s="6">
        <f t="array" ref="B66">VLOOKUP("*Ямало*",[1]итого!$3:$100,COLUMN([1]итого!B:B),0)</f>
        <v>124462</v>
      </c>
      <c r="C66" s="6">
        <f t="array" ref="C66">VLOOKUP("*Ямало*",[1]итого!$3:$100,COLUMN([1]итого!C:C),0)</f>
        <v>119480</v>
      </c>
      <c r="D66" s="6">
        <f t="array" ref="D66">VLOOKUP("*Ямало*",[1]итого!$3:$100,COLUMN([1]итого!D:D),0)</f>
        <v>118251</v>
      </c>
      <c r="E66" s="6">
        <f t="array" ref="E66">VLOOKUP("*Ямало*",[1]итого!$3:$100,COLUMN([1]итого!E:E),0)</f>
        <v>115838</v>
      </c>
      <c r="F66" s="6">
        <f t="array" ref="F66">VLOOKUP("*Ямало*",[1]итого!$3:$100,COLUMN([1]итого!F:F),0)</f>
        <v>113570</v>
      </c>
      <c r="G66" s="6">
        <f t="array" ref="G66">VLOOKUP("*Ямало*",[1]итого!$3:$100,COLUMN([1]итого!G:G),0)</f>
        <v>115096</v>
      </c>
      <c r="H66" s="6">
        <f t="array" ref="H66">VLOOKUP("*Ямало*",[1]итого!$3:$100,COLUMN([1]итого!H:H),0)</f>
        <v>123175</v>
      </c>
      <c r="I66" s="6">
        <f t="array" ref="I66">VLOOKUP("*Ямало*",[1]итого!$3:$100,COLUMN([1]итого!I:I),0)</f>
        <v>118157</v>
      </c>
      <c r="J66" s="6">
        <f t="array" ref="J66">VLOOKUP("*Ямало*",[1]итого!$3:$100,COLUMN([1]итого!J:J),0)</f>
        <v>123383</v>
      </c>
      <c r="K66" s="6">
        <f t="array" ref="K66">VLOOKUP("*Ямало*",[1]итого!$3:$100,COLUMN([1]итого!K:K),0)</f>
        <v>123169</v>
      </c>
      <c r="L66" s="6">
        <f t="array" ref="L66">VLOOKUP("*Ямало*",[1]итого!$3:$100,COLUMN([1]итого!L:L),0)</f>
        <v>131418</v>
      </c>
      <c r="M66" s="6">
        <f t="array" ref="M66">VLOOKUP("*Ямало*",[1]итого!$3:$100,COLUMN([1]итого!M:M),0)</f>
        <v>142227</v>
      </c>
      <c r="N66" s="6">
        <f t="array" ref="N66">VLOOKUP("*Ямало*",[1]итого!$3:$100,COLUMN([1]итого!N:N),0)</f>
        <v>145882</v>
      </c>
      <c r="O66" s="6">
        <f t="array" ref="O66">VLOOKUP("*Ямало*",[1]итого!$3:$100,COLUMN([1]итого!O:O),0)</f>
        <v>142993</v>
      </c>
      <c r="P66" s="6">
        <f t="array" ref="P66">VLOOKUP("*Ямало*",[1]итого!$3:$100,COLUMN([1]итого!P:P),0)</f>
        <v>138326</v>
      </c>
      <c r="Q66" s="6">
        <f t="array" ref="Q66">VLOOKUP("*Ямало*",[1]итого!$3:$100,COLUMN([1]итого!Q:Q),0)</f>
        <v>136631</v>
      </c>
      <c r="R66" s="6">
        <f t="array" ref="R66">VLOOKUP("*Ямало*",[1]итого!$3:$100,COLUMN([1]итого!R:R),0)</f>
        <v>132939</v>
      </c>
      <c r="S66" s="6">
        <f t="array" ref="S66">VLOOKUP("*Ямало*",[1]итого!$3:$100,COLUMN([1]итого!S:S),0)</f>
        <v>131845</v>
      </c>
      <c r="T66" s="6">
        <f t="array" ref="T66">VLOOKUP("*Ямало*",[1]итого!$3:$100,COLUMN([1]итого!T:T),0)</f>
        <v>143975</v>
      </c>
      <c r="U66" s="6">
        <f t="array" ref="U66">VLOOKUP("*Ямало*",[1]итого!$3:$100,COLUMN([1]итого!U:U),0)</f>
        <v>137764</v>
      </c>
      <c r="V66" s="6">
        <f t="array" ref="V66">VLOOKUP("*Ямало*",[1]итого!$3:$100,COLUMN([1]итого!V:V),0)</f>
        <v>142386</v>
      </c>
      <c r="W66" s="6">
        <f t="array" ref="W66">VLOOKUP("*Ямало*",[1]итого!$3:$100,COLUMN([1]итого!W:W),0)</f>
        <v>139486</v>
      </c>
      <c r="X66" s="6">
        <f t="array" ref="X66">VLOOKUP("*Ямало*",[1]итого!$3:$100,COLUMN([1]итого!X:X),0)</f>
        <v>148627</v>
      </c>
      <c r="Y66" s="6">
        <f t="array" ref="Y66">VLOOKUP("*Ямало*",[1]итого!$3:$100,COLUMN([1]итого!Y:Y),0)</f>
        <v>149812</v>
      </c>
      <c r="Z66" s="6">
        <f t="array" ref="Z66">VLOOKUP("*Ямало*",[1]итого!$3:$100,COLUMN([1]итого!Z:Z),0)</f>
        <v>151134</v>
      </c>
      <c r="AA66" s="6">
        <f t="array" ref="AA66">VLOOKUP("*Ямало*",[1]итого!$3:$100,COLUMN([1]итого!AA:AA),0)</f>
        <v>148121</v>
      </c>
      <c r="AB66" s="6">
        <f t="array" ref="AB66">VLOOKUP("*Ямало*",[1]итого!$3:$100,COLUMN([1]итого!AB:AB),0)</f>
        <v>143093</v>
      </c>
      <c r="AC66" s="6">
        <f t="array" ref="AC66">VLOOKUP("*Ямало*",[1]итого!$3:$100,COLUMN([1]итого!AC:AC),0)</f>
        <v>140702</v>
      </c>
      <c r="AD66" s="6">
        <f t="array" ref="AD66">VLOOKUP("*Ямало*",[1]итого!$3:$100,COLUMN([1]итого!AD:AD),0)</f>
        <v>140098</v>
      </c>
      <c r="AE66" s="6">
        <f t="array" ref="AE66">VLOOKUP("*Ямало*",[1]итого!$3:$100,COLUMN([1]итого!AE:AE),0)</f>
        <v>138587</v>
      </c>
      <c r="AF66" s="6">
        <f t="array" ref="AF66">VLOOKUP("*Ямало*",[1]итого!$3:$100,COLUMN([1]итого!AF:AF),0)</f>
        <v>148397</v>
      </c>
      <c r="AG66" s="6">
        <f t="array" ref="AG66">VLOOKUP("*Ямало*",[1]итого!$3:$100,COLUMN([1]итого!AG:AG),0)</f>
        <v>140792</v>
      </c>
      <c r="AH66" s="6">
        <f t="array" ref="AH66">VLOOKUP("*Ямало*",[1]итого!$3:$100,COLUMN([1]итого!AH:AH),0)</f>
        <v>141645</v>
      </c>
      <c r="AI66" s="6">
        <f t="array" ref="AI66">VLOOKUP("*Ямало*",[1]итого!$3:$100,COLUMN([1]итого!AI:AI),0)</f>
        <v>138900</v>
      </c>
      <c r="AJ66" s="6">
        <f t="array" ref="AJ66">VLOOKUP("*Ямало*",[1]итого!$3:$100,COLUMN([1]итого!AJ:AJ),0)</f>
        <v>147090</v>
      </c>
      <c r="AK66" s="6">
        <f t="array" ref="AK66">VLOOKUP("*Ямало*",[1]итого!$3:$100,COLUMN([1]итого!AK:AK),0)</f>
        <v>152021</v>
      </c>
      <c r="AL66" s="6">
        <f t="array" ref="AL66">VLOOKUP("*Ямало*",[1]итого!$3:$100,COLUMN([1]итого!AL:AL),0)</f>
        <v>160080</v>
      </c>
      <c r="AM66" s="6">
        <f t="array" ref="AM66">VLOOKUP("*Ямало*",[1]итого!$3:$100,COLUMN([1]итого!AM:AM),0)</f>
        <v>162243</v>
      </c>
      <c r="AN66" s="6">
        <f t="array" ref="AN66">VLOOKUP("*Ямало*",[1]итого!$3:$100,COLUMN([1]итого!AN:AN),0)</f>
        <v>158325</v>
      </c>
      <c r="AO66" s="6">
        <f t="array" ref="AO66">VLOOKUP("*Ямало*",[1]итого!$3:$100,COLUMN([1]итого!AO:AO),0)</f>
        <v>156395</v>
      </c>
      <c r="AP66" s="6">
        <f t="array" ref="AP66">VLOOKUP("*Ямало*",[1]итого!$3:$100,COLUMN([1]итого!AP:AP),0)</f>
        <v>155661</v>
      </c>
      <c r="AQ66" s="6">
        <f t="array" ref="AQ66">VLOOKUP("*Ямало*",[1]итого!$3:$100,COLUMN([1]итого!AQ:AQ),0)</f>
        <v>160358</v>
      </c>
      <c r="AR66" s="6">
        <f t="array" ref="AR66">VLOOKUP("*Ямало*",[1]итого!$3:$100,COLUMN([1]итого!AR:AR),0)</f>
        <v>176992</v>
      </c>
      <c r="AS66" s="6">
        <f t="array" ref="AS66">VLOOKUP("*Ямало*",[1]итого!$3:$100,COLUMN([1]итого!AS:AS),0)</f>
        <v>169604</v>
      </c>
      <c r="AT66" s="6">
        <f t="array" ref="AT66">VLOOKUP("*Ямало*",[1]итого!$3:$100,COLUMN([1]итого!AT:AT),0)</f>
        <v>181130</v>
      </c>
      <c r="AU66" s="6">
        <f t="array" ref="AU66">VLOOKUP("*Ямало*",[1]итого!$3:$100,COLUMN([1]итого!AU:AU),0)</f>
        <v>183178</v>
      </c>
      <c r="AV66" s="6">
        <f t="array" ref="AV66">VLOOKUP("*Ямало*",[1]итого!$3:$100,COLUMN([1]итого!AV:AV),0)</f>
        <v>189695</v>
      </c>
      <c r="AW66" s="6">
        <f t="array" ref="AW66">VLOOKUP("*Ямало*",[1]итого!$3:$100,COLUMN([1]итого!AW:AW),0)</f>
        <v>199800</v>
      </c>
      <c r="AX66" s="6">
        <f t="array" ref="AX66">VLOOKUP("*Ямало*",[1]итого!$3:$100,COLUMN([1]итого!AX:AX),0)</f>
        <v>207439</v>
      </c>
      <c r="AY66" s="6">
        <f t="array" ref="AY66">VLOOKUP("*Ямало*",[1]итого!$3:$100,COLUMN([1]итого!AY:AY),0)</f>
        <v>205521</v>
      </c>
      <c r="AZ66" s="6">
        <f t="array" ref="AZ66">VLOOKUP("*Ямало*",[1]итого!$3:$100,COLUMN([1]итого!AZ:AZ),0)</f>
        <v>199618</v>
      </c>
      <c r="BA66" s="6">
        <f t="array" ref="BA66">VLOOKUP("*Ямало*",[1]итого!$3:$100,COLUMN([1]итого!BA:BA),0)</f>
        <v>195220</v>
      </c>
      <c r="BB66" s="6">
        <f t="array" ref="BB66">VLOOKUP("*Ямало*",[1]итого!$3:$100,COLUMN([1]итого!BB:BB),0)</f>
        <v>190813</v>
      </c>
      <c r="BC66" s="6">
        <f t="array" ref="BC66">VLOOKUP("*Ямало*",[1]итого!$3:$100,COLUMN([1]итого!BC:BC),0)</f>
        <v>190495</v>
      </c>
      <c r="BD66" s="6">
        <f t="array" ref="BD66">VLOOKUP("*Ямало*",[1]итого!$3:$100,COLUMN([1]итого!BD:BD),0)</f>
        <v>202335</v>
      </c>
      <c r="BE66" s="6">
        <f t="array" ref="BE66">VLOOKUP("*Ямало*",[1]итого!$3:$100,COLUMN([1]итого!BE:BE),0)</f>
        <v>195361</v>
      </c>
      <c r="BF66" s="6">
        <f t="array" ref="BF66">VLOOKUP("*Ямало*",[1]итого!$3:$100,COLUMN([1]итого!BF:BF),0)</f>
        <v>193124</v>
      </c>
      <c r="BG66" s="6">
        <f t="array" ref="BG66">VLOOKUP("*Ямало*",[1]итого!$3:$100,COLUMN([1]итого!BG:BG),0)</f>
        <v>199642</v>
      </c>
      <c r="BH66" s="6">
        <f t="array" ref="BH66">VLOOKUP("*Ямало*",[1]итого!$3:$100,COLUMN([1]итого!BH:BH),0)</f>
        <v>203616</v>
      </c>
      <c r="BI66" s="6">
        <f t="array" ref="BI66">VLOOKUP("*Ямало*",[1]итого!$3:$100,COLUMN([1]итого!BI:BI),0)</f>
        <v>216103</v>
      </c>
      <c r="BJ66" s="6">
        <f t="array" ref="BJ66">VLOOKUP("*Ямало*",[1]итого!$3:$100,COLUMN([1]итого!BJ:BJ),0)</f>
        <v>222573</v>
      </c>
      <c r="BK66" s="6">
        <f t="array" ref="BK66">VLOOKUP("*Ямало*",[1]итого!$3:$100,COLUMN([1]итого!BK:BK),0)</f>
        <v>217751</v>
      </c>
      <c r="BL66" s="6">
        <f t="array" ref="BL66">VLOOKUP("*Ямало*",[1]итого!$3:$100,COLUMN([1]итого!BL:BL),0)</f>
        <v>216701</v>
      </c>
      <c r="BM66" s="6">
        <f t="array" ref="BM66">VLOOKUP("*Ямало*",[1]итого!$3:$100,COLUMN([1]итого!BM:BM),0)</f>
        <v>213328</v>
      </c>
      <c r="BN66" s="6">
        <f t="array" ref="BN66">VLOOKUP("*Ямало*",[1]итого!$3:$100,COLUMN([1]итого!BN:BN),0)</f>
        <v>213059</v>
      </c>
      <c r="BO66" s="6">
        <f t="array" ref="BO66">VLOOKUP("*Ямало*",[1]итого!$3:$100,COLUMN([1]итого!BO:BO),0)</f>
        <v>211370</v>
      </c>
      <c r="BP66" s="6">
        <f t="array" ref="BP66">VLOOKUP("*Ямало*",[1]итого!$3:$100,COLUMN([1]итого!BP:BP),0)</f>
        <v>227193</v>
      </c>
      <c r="BQ66" s="6">
        <f t="array" ref="BQ66">VLOOKUP("*Ямало*",[1]итого!$3:$100,COLUMN([1]итого!BQ:BQ),0)</f>
        <v>211617</v>
      </c>
      <c r="BR66" s="6">
        <f t="array" ref="BR66">VLOOKUP("*Ямало*",[1]итого!$3:$100,COLUMN([1]итого!BR:BR),0)</f>
        <v>222051</v>
      </c>
      <c r="BS66" s="6">
        <f t="array" ref="BS66">VLOOKUP("*Ямало*",[1]итого!$3:$100,COLUMN([1]итого!BS:BS),0)</f>
        <v>224863</v>
      </c>
      <c r="BT66" s="6">
        <f t="array" ref="BT66">VLOOKUP("*Ямало*",[1]итого!$3:$100,COLUMN([1]итого!BT:BT),0)</f>
        <v>235204</v>
      </c>
      <c r="BU66" s="6">
        <f t="array" ref="BU66">VLOOKUP("*Ямало*",[1]итого!$3:$100,COLUMN([1]итого!BU:BU),0)</f>
        <v>244477</v>
      </c>
      <c r="BV66" s="6">
        <f t="array" ref="BV66">VLOOKUP("*Ямало*",[1]итого!$3:$100,COLUMN([1]итого!BV:BV),0)</f>
        <v>249074</v>
      </c>
      <c r="BW66" s="6">
        <f t="array" ref="BW66">VLOOKUP("*Ямало*",[1]итого!$3:$100,COLUMN([1]итого!BW:BW),0)</f>
        <v>247790</v>
      </c>
      <c r="BX66" s="6">
        <f t="array" ref="BX66">VLOOKUP("*Ямало*",[1]итого!$3:$100,COLUMN([1]итого!BX:BX),0)</f>
        <v>245615</v>
      </c>
      <c r="BY66" s="6">
        <f t="array" ref="BY66">VLOOKUP("*Ямало*",[1]итого!$3:$100,COLUMN([1]итого!BY:BY),0)</f>
        <v>240387</v>
      </c>
      <c r="BZ66" s="6">
        <f t="array" ref="BZ66">VLOOKUP("*Ямало*",[1]итого!$3:$100,COLUMN([1]итого!BZ:BZ),0)</f>
        <v>239937</v>
      </c>
      <c r="CA66" s="6">
        <f t="array" ref="CA66">VLOOKUP("*Ямало*",[1]итого!$3:$100,COLUMN([1]итого!CA:CA),0)</f>
        <v>238934</v>
      </c>
      <c r="CB66" s="6">
        <f t="array" ref="CB66">VLOOKUP("*Ямало*",[1]итого!$3:$100,COLUMN([1]итого!CB:CB),0)</f>
        <v>257715</v>
      </c>
    </row>
    <row r="67" spans="1:80" ht="31.5" x14ac:dyDescent="0.25">
      <c r="A67" s="7" t="s">
        <v>65</v>
      </c>
      <c r="B67" s="6">
        <f t="array" ref="B67">VLOOKUP("*Тюменская область без*",[1]итого!$3:$100,COLUMN([1]итого!B:B),0)</f>
        <v>233192</v>
      </c>
      <c r="C67" s="6">
        <f t="array" ref="C67">VLOOKUP("*Тюменская область без*",[1]итого!$3:$100,COLUMN([1]итого!C:C),0)</f>
        <v>232409</v>
      </c>
      <c r="D67" s="6">
        <f t="array" ref="D67">VLOOKUP("*Тюменская область без*",[1]итого!$3:$100,COLUMN([1]итого!D:D),0)</f>
        <v>234599</v>
      </c>
      <c r="E67" s="6">
        <f t="array" ref="E67">VLOOKUP("*Тюменская область без*",[1]итого!$3:$100,COLUMN([1]итого!E:E),0)</f>
        <v>234431</v>
      </c>
      <c r="F67" s="6">
        <f t="array" ref="F67">VLOOKUP("*Тюменская область без*",[1]итого!$3:$100,COLUMN([1]итого!F:F),0)</f>
        <v>233710</v>
      </c>
      <c r="G67" s="6">
        <f t="array" ref="G67">VLOOKUP("*Тюменская область без*",[1]итого!$3:$100,COLUMN([1]итого!G:G),0)</f>
        <v>235255</v>
      </c>
      <c r="H67" s="6">
        <f t="array" ref="H67">VLOOKUP("*Тюменская область без*",[1]итого!$3:$100,COLUMN([1]итого!H:H),0)</f>
        <v>244552</v>
      </c>
      <c r="I67" s="6">
        <f t="array" ref="I67">VLOOKUP("*Тюменская область без*",[1]итого!$3:$100,COLUMN([1]итого!I:I),0)</f>
        <v>237907</v>
      </c>
      <c r="J67" s="6">
        <f t="array" ref="J67">VLOOKUP("*Тюменская область без*",[1]итого!$3:$100,COLUMN([1]итого!J:J),0)</f>
        <v>240276</v>
      </c>
      <c r="K67" s="6">
        <f t="array" ref="K67">VLOOKUP("*Тюменская область без*",[1]итого!$3:$100,COLUMN([1]итого!K:K),0)</f>
        <v>241908</v>
      </c>
      <c r="L67" s="6">
        <f t="array" ref="L67">VLOOKUP("*Тюменская область без*",[1]итого!$3:$100,COLUMN([1]итого!L:L),0)</f>
        <v>245663</v>
      </c>
      <c r="M67" s="6">
        <f t="array" ref="M67">VLOOKUP("*Тюменская область без*",[1]итого!$3:$100,COLUMN([1]итого!M:M),0)</f>
        <v>244809</v>
      </c>
      <c r="N67" s="6">
        <f t="array" ref="N67">VLOOKUP("*Тюменская область без*",[1]итого!$3:$100,COLUMN([1]итого!N:N),0)</f>
        <v>249809</v>
      </c>
      <c r="O67" s="6">
        <f t="array" ref="O67">VLOOKUP("*Тюменская область без*",[1]итого!$3:$100,COLUMN([1]итого!O:O),0)</f>
        <v>250520</v>
      </c>
      <c r="P67" s="6">
        <f t="array" ref="P67">VLOOKUP("*Тюменская область без*",[1]итого!$3:$100,COLUMN([1]итого!P:P),0)</f>
        <v>250364</v>
      </c>
      <c r="Q67" s="6">
        <f t="array" ref="Q67">VLOOKUP("*Тюменская область без*",[1]итого!$3:$100,COLUMN([1]итого!Q:Q),0)</f>
        <v>251622</v>
      </c>
      <c r="R67" s="6">
        <f t="array" ref="R67">VLOOKUP("*Тюменская область без*",[1]итого!$3:$100,COLUMN([1]итого!R:R),0)</f>
        <v>248411</v>
      </c>
      <c r="S67" s="6">
        <f t="array" ref="S67">VLOOKUP("*Тюменская область без*",[1]итого!$3:$100,COLUMN([1]итого!S:S),0)</f>
        <v>246330</v>
      </c>
      <c r="T67" s="6">
        <f t="array" ref="T67">VLOOKUP("*Тюменская область без*",[1]итого!$3:$100,COLUMN([1]итого!T:T),0)</f>
        <v>257122</v>
      </c>
      <c r="U67" s="6">
        <f t="array" ref="U67">VLOOKUP("*Тюменская область без*",[1]итого!$3:$100,COLUMN([1]итого!U:U),0)</f>
        <v>248838</v>
      </c>
      <c r="V67" s="6">
        <f t="array" ref="V67">VLOOKUP("*Тюменская область без*",[1]итого!$3:$100,COLUMN([1]итого!V:V),0)</f>
        <v>247544</v>
      </c>
      <c r="W67" s="6">
        <f t="array" ref="W67">VLOOKUP("*Тюменская область без*",[1]итого!$3:$100,COLUMN([1]итого!W:W),0)</f>
        <v>246011</v>
      </c>
      <c r="X67" s="6">
        <f t="array" ref="X67">VLOOKUP("*Тюменская область без*",[1]итого!$3:$100,COLUMN([1]итого!X:X),0)</f>
        <v>251214</v>
      </c>
      <c r="Y67" s="6">
        <f t="array" ref="Y67">VLOOKUP("*Тюменская область без*",[1]итого!$3:$100,COLUMN([1]итого!Y:Y),0)</f>
        <v>246700</v>
      </c>
      <c r="Z67" s="6">
        <f t="array" ref="Z67">VLOOKUP("*Тюменская область без*",[1]итого!$3:$100,COLUMN([1]итого!Z:Z),0)</f>
        <v>245439</v>
      </c>
      <c r="AA67" s="6">
        <f t="array" ref="AA67">VLOOKUP("*Тюменская область без*",[1]итого!$3:$100,COLUMN([1]итого!AA:AA),0)</f>
        <v>247805</v>
      </c>
      <c r="AB67" s="6">
        <f t="array" ref="AB67">VLOOKUP("*Тюменская область без*",[1]итого!$3:$100,COLUMN([1]итого!AB:AB),0)</f>
        <v>249507</v>
      </c>
      <c r="AC67" s="6">
        <f t="array" ref="AC67">VLOOKUP("*Тюменская область без*",[1]итого!$3:$100,COLUMN([1]итого!AC:AC),0)</f>
        <v>248792</v>
      </c>
      <c r="AD67" s="6">
        <f t="array" ref="AD67">VLOOKUP("*Тюменская область без*",[1]итого!$3:$100,COLUMN([1]итого!AD:AD),0)</f>
        <v>250483</v>
      </c>
      <c r="AE67" s="6">
        <f t="array" ref="AE67">VLOOKUP("*Тюменская область без*",[1]итого!$3:$100,COLUMN([1]итого!AE:AE),0)</f>
        <v>251525</v>
      </c>
      <c r="AF67" s="6">
        <f t="array" ref="AF67">VLOOKUP("*Тюменская область без*",[1]итого!$3:$100,COLUMN([1]итого!AF:AF),0)</f>
        <v>263555</v>
      </c>
      <c r="AG67" s="6">
        <f t="array" ref="AG67">VLOOKUP("*Тюменская область без*",[1]итого!$3:$100,COLUMN([1]итого!AG:AG),0)</f>
        <v>257914</v>
      </c>
      <c r="AH67" s="6">
        <f t="array" ref="AH67">VLOOKUP("*Тюменская область без*",[1]итого!$3:$100,COLUMN([1]итого!AH:AH),0)</f>
        <v>254350</v>
      </c>
      <c r="AI67" s="6">
        <f t="array" ref="AI67">VLOOKUP("*Тюменская область без*",[1]итого!$3:$100,COLUMN([1]итого!AI:AI),0)</f>
        <v>255736</v>
      </c>
      <c r="AJ67" s="6">
        <f t="array" ref="AJ67">VLOOKUP("*Тюменская область без*",[1]итого!$3:$100,COLUMN([1]итого!AJ:AJ),0)</f>
        <v>262082</v>
      </c>
      <c r="AK67" s="6">
        <f t="array" ref="AK67">VLOOKUP("*Тюменская область без*",[1]итого!$3:$100,COLUMN([1]итого!AK:AK),0)</f>
        <v>261015</v>
      </c>
      <c r="AL67" s="6">
        <f t="array" ref="AL67">VLOOKUP("*Тюменская область без*",[1]итого!$3:$100,COLUMN([1]итого!AL:AL),0)</f>
        <v>262079</v>
      </c>
      <c r="AM67" s="6">
        <f t="array" ref="AM67">VLOOKUP("*Тюменская область без*",[1]итого!$3:$100,COLUMN([1]итого!AM:AM),0)</f>
        <v>266935</v>
      </c>
      <c r="AN67" s="6">
        <f t="array" ref="AN67">VLOOKUP("*Тюменская область без*",[1]итого!$3:$100,COLUMN([1]итого!AN:AN),0)</f>
        <v>269005</v>
      </c>
      <c r="AO67" s="6">
        <f t="array" ref="AO67">VLOOKUP("*Тюменская область без*",[1]итого!$3:$100,COLUMN([1]итого!AO:AO),0)</f>
        <v>264198</v>
      </c>
      <c r="AP67" s="6">
        <f t="array" ref="AP67">VLOOKUP("*Тюменская область без*",[1]итого!$3:$100,COLUMN([1]итого!AP:AP),0)</f>
        <v>263187</v>
      </c>
      <c r="AQ67" s="6">
        <f t="array" ref="AQ67">VLOOKUP("*Тюменская область без*",[1]итого!$3:$100,COLUMN([1]итого!AQ:AQ),0)</f>
        <v>266833</v>
      </c>
      <c r="AR67" s="6">
        <f t="array" ref="AR67">VLOOKUP("*Тюменская область без*",[1]итого!$3:$100,COLUMN([1]итого!AR:AR),0)</f>
        <v>287600</v>
      </c>
      <c r="AS67" s="6">
        <f t="array" ref="AS67">VLOOKUP("*Тюменская область без*",[1]итого!$3:$100,COLUMN([1]итого!AS:AS),0)</f>
        <v>277440</v>
      </c>
      <c r="AT67" s="6">
        <f t="array" ref="AT67">VLOOKUP("*Тюменская область без*",[1]итого!$3:$100,COLUMN([1]итого!AT:AT),0)</f>
        <v>287147</v>
      </c>
      <c r="AU67" s="6">
        <f t="array" ref="AU67">VLOOKUP("*Тюменская область без*",[1]итого!$3:$100,COLUMN([1]итого!AU:AU),0)</f>
        <v>291564</v>
      </c>
      <c r="AV67" s="6">
        <f t="array" ref="AV67">VLOOKUP("*Тюменская область без*",[1]итого!$3:$100,COLUMN([1]итого!AV:AV),0)</f>
        <v>295126</v>
      </c>
      <c r="AW67" s="6">
        <f t="array" ref="AW67">VLOOKUP("*Тюменская область без*",[1]итого!$3:$100,COLUMN([1]итого!AW:AW),0)</f>
        <v>300125</v>
      </c>
      <c r="AX67" s="6">
        <f t="array" ref="AX67">VLOOKUP("*Тюменская область без*",[1]итого!$3:$100,COLUMN([1]итого!AX:AX),0)</f>
        <v>309593</v>
      </c>
      <c r="AY67" s="6">
        <f t="array" ref="AY67">VLOOKUP("*Тюменская область без*",[1]итого!$3:$100,COLUMN([1]итого!AY:AY),0)</f>
        <v>323165</v>
      </c>
      <c r="AZ67" s="6">
        <f t="array" ref="AZ67">VLOOKUP("*Тюменская область без*",[1]итого!$3:$100,COLUMN([1]итого!AZ:AZ),0)</f>
        <v>319672</v>
      </c>
      <c r="BA67" s="6">
        <f t="array" ref="BA67">VLOOKUP("*Тюменская область без*",[1]итого!$3:$100,COLUMN([1]итого!BA:BA),0)</f>
        <v>324250</v>
      </c>
      <c r="BB67" s="6">
        <f t="array" ref="BB67">VLOOKUP("*Тюменская область без*",[1]итого!$3:$100,COLUMN([1]итого!BB:BB),0)</f>
        <v>327013</v>
      </c>
      <c r="BC67" s="6">
        <f t="array" ref="BC67">VLOOKUP("*Тюменская область без*",[1]итого!$3:$100,COLUMN([1]итого!BC:BC),0)</f>
        <v>338234</v>
      </c>
      <c r="BD67" s="6">
        <f t="array" ref="BD67">VLOOKUP("*Тюменская область без*",[1]итого!$3:$100,COLUMN([1]итого!BD:BD),0)</f>
        <v>357371</v>
      </c>
      <c r="BE67" s="6">
        <f t="array" ref="BE67">VLOOKUP("*Тюменская область без*",[1]итого!$3:$100,COLUMN([1]итого!BE:BE),0)</f>
        <v>354408</v>
      </c>
      <c r="BF67" s="6">
        <f t="array" ref="BF67">VLOOKUP("*Тюменская область без*",[1]итого!$3:$100,COLUMN([1]итого!BF:BF),0)</f>
        <v>368668</v>
      </c>
      <c r="BG67" s="6">
        <f t="array" ref="BG67">VLOOKUP("*Тюменская область без*",[1]итого!$3:$100,COLUMN([1]итого!BG:BG),0)</f>
        <v>374364</v>
      </c>
      <c r="BH67" s="6">
        <f t="array" ref="BH67">VLOOKUP("*Тюменская область без*",[1]итого!$3:$100,COLUMN([1]итого!BH:BH),0)</f>
        <v>380043</v>
      </c>
      <c r="BI67" s="6">
        <f t="array" ref="BI67">VLOOKUP("*Тюменская область без*",[1]итого!$3:$100,COLUMN([1]итого!BI:BI),0)</f>
        <v>394705</v>
      </c>
      <c r="BJ67" s="6">
        <f t="array" ref="BJ67">VLOOKUP("*Тюменская область без*",[1]итого!$3:$100,COLUMN([1]итого!BJ:BJ),0)</f>
        <v>398273</v>
      </c>
      <c r="BK67" s="6">
        <f t="array" ref="BK67">VLOOKUP("*Тюменская область без*",[1]итого!$3:$100,COLUMN([1]итого!BK:BK),0)</f>
        <v>401990</v>
      </c>
      <c r="BL67" s="6">
        <f t="array" ref="BL67">VLOOKUP("*Тюменская область без*",[1]итого!$3:$100,COLUMN([1]итого!BL:BL),0)</f>
        <v>405981</v>
      </c>
      <c r="BM67" s="6">
        <f t="array" ref="BM67">VLOOKUP("*Тюменская область без*",[1]итого!$3:$100,COLUMN([1]итого!BM:BM),0)</f>
        <v>407109</v>
      </c>
      <c r="BN67" s="6">
        <f t="array" ref="BN67">VLOOKUP("*Тюменская область без*",[1]итого!$3:$100,COLUMN([1]итого!BN:BN),0)</f>
        <v>411525</v>
      </c>
      <c r="BO67" s="6">
        <f t="array" ref="BO67">VLOOKUP("*Тюменская область без*",[1]итого!$3:$100,COLUMN([1]итого!BO:BO),0)</f>
        <v>408565</v>
      </c>
      <c r="BP67" s="6">
        <f t="array" ref="BP67">VLOOKUP("*Тюменская область без*",[1]итого!$3:$100,COLUMN([1]итого!BP:BP),0)</f>
        <v>453688</v>
      </c>
      <c r="BQ67" s="6">
        <f t="array" ref="BQ67">VLOOKUP("*Тюменская область без*",[1]итого!$3:$100,COLUMN([1]итого!BQ:BQ),0)</f>
        <v>439445</v>
      </c>
      <c r="BR67" s="6">
        <f t="array" ref="BR67">VLOOKUP("*Тюменская область без*",[1]итого!$3:$100,COLUMN([1]итого!BR:BR),0)</f>
        <v>455960</v>
      </c>
      <c r="BS67" s="6">
        <f t="array" ref="BS67">VLOOKUP("*Тюменская область без*",[1]итого!$3:$100,COLUMN([1]итого!BS:BS),0)</f>
        <v>466136</v>
      </c>
      <c r="BT67" s="6">
        <f t="array" ref="BT67">VLOOKUP("*Тюменская область без*",[1]итого!$3:$100,COLUMN([1]итого!BT:BT),0)</f>
        <v>475842</v>
      </c>
      <c r="BU67" s="6">
        <f t="array" ref="BU67">VLOOKUP("*Тюменская область без*",[1]итого!$3:$100,COLUMN([1]итого!BU:BU),0)</f>
        <v>478744</v>
      </c>
      <c r="BV67" s="6">
        <f t="array" ref="BV67">VLOOKUP("*Тюменская область без*",[1]итого!$3:$100,COLUMN([1]итого!BV:BV),0)</f>
        <v>485190</v>
      </c>
      <c r="BW67" s="6">
        <f t="array" ref="BW67">VLOOKUP("*Тюменская область без*",[1]итого!$3:$100,COLUMN([1]итого!BW:BW),0)</f>
        <v>493912</v>
      </c>
      <c r="BX67" s="6">
        <f t="array" ref="BX67">VLOOKUP("*Тюменская область без*",[1]итого!$3:$100,COLUMN([1]итого!BX:BX),0)</f>
        <v>499163</v>
      </c>
      <c r="BY67" s="6">
        <f t="array" ref="BY67">VLOOKUP("*Тюменская область без*",[1]итого!$3:$100,COLUMN([1]итого!BY:BY),0)</f>
        <v>501983</v>
      </c>
      <c r="BZ67" s="6">
        <f t="array" ref="BZ67">VLOOKUP("*Тюменская область без*",[1]итого!$3:$100,COLUMN([1]итого!BZ:BZ),0)</f>
        <v>506475</v>
      </c>
      <c r="CA67" s="6">
        <f t="array" ref="CA67">VLOOKUP("*Тюменская область без*",[1]итого!$3:$100,COLUMN([1]итого!CA:CA),0)</f>
        <v>503628</v>
      </c>
      <c r="CB67" s="6">
        <f t="array" ref="CB67">VLOOKUP("*Тюменская область без*",[1]итого!$3:$100,COLUMN([1]итого!CB:CB),0)</f>
        <v>538121</v>
      </c>
    </row>
    <row r="68" spans="1:80" x14ac:dyDescent="0.25">
      <c r="A68" s="5" t="s">
        <v>66</v>
      </c>
      <c r="B68" s="6">
        <f t="array" ref="B68">VLOOKUP("*Челябинская*",[1]итого!$3:$100,COLUMN([1]итого!B:B),0)</f>
        <v>443434</v>
      </c>
      <c r="C68" s="6">
        <f t="array" ref="C68">VLOOKUP("*Челябинская*",[1]итого!$3:$100,COLUMN([1]итого!C:C),0)</f>
        <v>443403</v>
      </c>
      <c r="D68" s="6">
        <f t="array" ref="D68">VLOOKUP("*Челябинская*",[1]итого!$3:$100,COLUMN([1]итого!D:D),0)</f>
        <v>446829</v>
      </c>
      <c r="E68" s="6">
        <f t="array" ref="E68">VLOOKUP("*Челябинская*",[1]итого!$3:$100,COLUMN([1]итого!E:E),0)</f>
        <v>448279</v>
      </c>
      <c r="F68" s="6">
        <f t="array" ref="F68">VLOOKUP("*Челябинская*",[1]итого!$3:$100,COLUMN([1]итого!F:F),0)</f>
        <v>446917</v>
      </c>
      <c r="G68" s="6">
        <f t="array" ref="G68">VLOOKUP("*Челябинская*",[1]итого!$3:$100,COLUMN([1]итого!G:G),0)</f>
        <v>451109</v>
      </c>
      <c r="H68" s="6">
        <f t="array" ref="H68">VLOOKUP("*Челябинская*",[1]итого!$3:$100,COLUMN([1]итого!H:H),0)</f>
        <v>460053</v>
      </c>
      <c r="I68" s="6">
        <f t="array" ref="I68">VLOOKUP("*Челябинская*",[1]итого!$3:$100,COLUMN([1]итого!I:I),0)</f>
        <v>458853</v>
      </c>
      <c r="J68" s="6">
        <f t="array" ref="J68">VLOOKUP("*Челябинская*",[1]итого!$3:$100,COLUMN([1]итого!J:J),0)</f>
        <v>466042</v>
      </c>
      <c r="K68" s="6">
        <f t="array" ref="K68">VLOOKUP("*Челябинская*",[1]итого!$3:$100,COLUMN([1]итого!K:K),0)</f>
        <v>465377</v>
      </c>
      <c r="L68" s="6">
        <f t="array" ref="L68">VLOOKUP("*Челябинская*",[1]итого!$3:$100,COLUMN([1]итого!L:L),0)</f>
        <v>468106</v>
      </c>
      <c r="M68" s="6">
        <f t="array" ref="M68">VLOOKUP("*Челябинская*",[1]итого!$3:$100,COLUMN([1]итого!M:M),0)</f>
        <v>462737</v>
      </c>
      <c r="N68" s="6">
        <f t="array" ref="N68">VLOOKUP("*Челябинская*",[1]итого!$3:$100,COLUMN([1]итого!N:N),0)</f>
        <v>483291</v>
      </c>
      <c r="O68" s="6">
        <f t="array" ref="O68">VLOOKUP("*Челябинская*",[1]итого!$3:$100,COLUMN([1]итого!O:O),0)</f>
        <v>475710</v>
      </c>
      <c r="P68" s="6">
        <f t="array" ref="P68">VLOOKUP("*Челябинская*",[1]итого!$3:$100,COLUMN([1]итого!P:P),0)</f>
        <v>485228</v>
      </c>
      <c r="Q68" s="6">
        <f t="array" ref="Q68">VLOOKUP("*Челябинская*",[1]итого!$3:$100,COLUMN([1]итого!Q:Q),0)</f>
        <v>474076</v>
      </c>
      <c r="R68" s="6">
        <f t="array" ref="R68">VLOOKUP("*Челябинская*",[1]итого!$3:$100,COLUMN([1]итого!R:R),0)</f>
        <v>469061</v>
      </c>
      <c r="S68" s="6">
        <f t="array" ref="S68">VLOOKUP("*Челябинская*",[1]итого!$3:$100,COLUMN([1]итого!S:S),0)</f>
        <v>468569</v>
      </c>
      <c r="T68" s="6">
        <f t="array" ref="T68">VLOOKUP("*Челябинская*",[1]итого!$3:$100,COLUMN([1]итого!T:T),0)</f>
        <v>487012</v>
      </c>
      <c r="U68" s="6">
        <f t="array" ref="U68">VLOOKUP("*Челябинская*",[1]итого!$3:$100,COLUMN([1]итого!U:U),0)</f>
        <v>480935</v>
      </c>
      <c r="V68" s="6">
        <f t="array" ref="V68">VLOOKUP("*Челябинская*",[1]итого!$3:$100,COLUMN([1]итого!V:V),0)</f>
        <v>478360</v>
      </c>
      <c r="W68" s="6">
        <f t="array" ref="W68">VLOOKUP("*Челябинская*",[1]итого!$3:$100,COLUMN([1]итого!W:W),0)</f>
        <v>487168</v>
      </c>
      <c r="X68" s="6">
        <f t="array" ref="X68">VLOOKUP("*Челябинская*",[1]итого!$3:$100,COLUMN([1]итого!X:X),0)</f>
        <v>502185</v>
      </c>
      <c r="Y68" s="6">
        <f t="array" ref="Y68">VLOOKUP("*Челябинская*",[1]итого!$3:$100,COLUMN([1]итого!Y:Y),0)</f>
        <v>493634</v>
      </c>
      <c r="Z68" s="6">
        <f t="array" ref="Z68">VLOOKUP("*Челябинская*",[1]итого!$3:$100,COLUMN([1]итого!Z:Z),0)</f>
        <v>491239</v>
      </c>
      <c r="AA68" s="6">
        <f t="array" ref="AA68">VLOOKUP("*Челябинская*",[1]итого!$3:$100,COLUMN([1]итого!AA:AA),0)</f>
        <v>500729</v>
      </c>
      <c r="AB68" s="6">
        <f t="array" ref="AB68">VLOOKUP("*Челябинская*",[1]итого!$3:$100,COLUMN([1]итого!AB:AB),0)</f>
        <v>507558</v>
      </c>
      <c r="AC68" s="6">
        <f t="array" ref="AC68">VLOOKUP("*Челябинская*",[1]итого!$3:$100,COLUMN([1]итого!AC:AC),0)</f>
        <v>507829</v>
      </c>
      <c r="AD68" s="6">
        <f t="array" ref="AD68">VLOOKUP("*Челябинская*",[1]итого!$3:$100,COLUMN([1]итого!AD:AD),0)</f>
        <v>513183</v>
      </c>
      <c r="AE68" s="6">
        <f t="array" ref="AE68">VLOOKUP("*Челябинская*",[1]итого!$3:$100,COLUMN([1]итого!AE:AE),0)</f>
        <v>503468</v>
      </c>
      <c r="AF68" s="6">
        <f t="array" ref="AF68">VLOOKUP("*Челябинская*",[1]итого!$3:$100,COLUMN([1]итого!AF:AF),0)</f>
        <v>535782</v>
      </c>
      <c r="AG68" s="6">
        <f t="array" ref="AG68">VLOOKUP("*Челябинская*",[1]итого!$3:$100,COLUMN([1]итого!AG:AG),0)</f>
        <v>531288</v>
      </c>
      <c r="AH68" s="6">
        <f t="array" ref="AH68">VLOOKUP("*Челябинская*",[1]итого!$3:$100,COLUMN([1]итого!AH:AH),0)</f>
        <v>522656</v>
      </c>
      <c r="AI68" s="6">
        <f t="array" ref="AI68">VLOOKUP("*Челябинская*",[1]итого!$3:$100,COLUMN([1]итого!AI:AI),0)</f>
        <v>521131</v>
      </c>
      <c r="AJ68" s="6">
        <f t="array" ref="AJ68">VLOOKUP("*Челябинская*",[1]итого!$3:$100,COLUMN([1]итого!AJ:AJ),0)</f>
        <v>524539</v>
      </c>
      <c r="AK68" s="6">
        <f t="array" ref="AK68">VLOOKUP("*Челябинская*",[1]итого!$3:$100,COLUMN([1]итого!AK:AK),0)</f>
        <v>523180</v>
      </c>
      <c r="AL68" s="6">
        <f t="array" ref="AL68">VLOOKUP("*Челябинская*",[1]итого!$3:$100,COLUMN([1]итого!AL:AL),0)</f>
        <v>515961</v>
      </c>
      <c r="AM68" s="6">
        <f t="array" ref="AM68">VLOOKUP("*Челябинская*",[1]итого!$3:$100,COLUMN([1]итого!AM:AM),0)</f>
        <v>530344</v>
      </c>
      <c r="AN68" s="6">
        <f t="array" ref="AN68">VLOOKUP("*Челябинская*",[1]итого!$3:$100,COLUMN([1]итого!AN:AN),0)</f>
        <v>532400</v>
      </c>
      <c r="AO68" s="6">
        <f t="array" ref="AO68">VLOOKUP("*Челябинская*",[1]итого!$3:$100,COLUMN([1]итого!AO:AO),0)</f>
        <v>528353</v>
      </c>
      <c r="AP68" s="6">
        <f t="array" ref="AP68">VLOOKUP("*Челябинская*",[1]итого!$3:$100,COLUMN([1]итого!AP:AP),0)</f>
        <v>525435</v>
      </c>
      <c r="AQ68" s="6">
        <f t="array" ref="AQ68">VLOOKUP("*Челябинская*",[1]итого!$3:$100,COLUMN([1]итого!AQ:AQ),0)</f>
        <v>544759</v>
      </c>
      <c r="AR68" s="6">
        <f t="array" ref="AR68">VLOOKUP("*Челябинская*",[1]итого!$3:$100,COLUMN([1]итого!AR:AR),0)</f>
        <v>584617</v>
      </c>
      <c r="AS68" s="6">
        <f t="array" ref="AS68">VLOOKUP("*Челябинская*",[1]итого!$3:$100,COLUMN([1]итого!AS:AS),0)</f>
        <v>575188</v>
      </c>
      <c r="AT68" s="6">
        <f t="array" ref="AT68">VLOOKUP("*Челябинская*",[1]итого!$3:$100,COLUMN([1]итого!AT:AT),0)</f>
        <v>587002</v>
      </c>
      <c r="AU68" s="6">
        <f t="array" ref="AU68">VLOOKUP("*Челябинская*",[1]итого!$3:$100,COLUMN([1]итого!AU:AU),0)</f>
        <v>580708</v>
      </c>
      <c r="AV68" s="6">
        <f t="array" ref="AV68">VLOOKUP("*Челябинская*",[1]итого!$3:$100,COLUMN([1]итого!AV:AV),0)</f>
        <v>588598</v>
      </c>
      <c r="AW68" s="6">
        <f t="array" ref="AW68">VLOOKUP("*Челябинская*",[1]итого!$3:$100,COLUMN([1]итого!AW:AW),0)</f>
        <v>597592</v>
      </c>
      <c r="AX68" s="6">
        <f t="array" ref="AX68">VLOOKUP("*Челябинская*",[1]итого!$3:$100,COLUMN([1]итого!AX:AX),0)</f>
        <v>616114</v>
      </c>
      <c r="AY68" s="6">
        <f t="array" ref="AY68">VLOOKUP("*Челябинская*",[1]итого!$3:$100,COLUMN([1]итого!AY:AY),0)</f>
        <v>617990</v>
      </c>
      <c r="AZ68" s="6">
        <f t="array" ref="AZ68">VLOOKUP("*Челябинская*",[1]итого!$3:$100,COLUMN([1]итого!AZ:AZ),0)</f>
        <v>612836</v>
      </c>
      <c r="BA68" s="6">
        <f t="array" ref="BA68">VLOOKUP("*Челябинская*",[1]итого!$3:$100,COLUMN([1]итого!BA:BA),0)</f>
        <v>633256</v>
      </c>
      <c r="BB68" s="6">
        <f t="array" ref="BB68">VLOOKUP("*Челябинская*",[1]итого!$3:$100,COLUMN([1]итого!BB:BB),0)</f>
        <v>636259</v>
      </c>
      <c r="BC68" s="6">
        <f t="array" ref="BC68">VLOOKUP("*Челябинская*",[1]итого!$3:$100,COLUMN([1]итого!BC:BC),0)</f>
        <v>640133</v>
      </c>
      <c r="BD68" s="6">
        <f t="array" ref="BD68">VLOOKUP("*Челябинская*",[1]итого!$3:$100,COLUMN([1]итого!BD:BD),0)</f>
        <v>671965</v>
      </c>
      <c r="BE68" s="6">
        <f t="array" ref="BE68">VLOOKUP("*Челябинская*",[1]итого!$3:$100,COLUMN([1]итого!BE:BE),0)</f>
        <v>668868</v>
      </c>
      <c r="BF68" s="6">
        <f t="array" ref="BF68">VLOOKUP("*Челябинская*",[1]итого!$3:$100,COLUMN([1]итого!BF:BF),0)</f>
        <v>692896</v>
      </c>
      <c r="BG68" s="6">
        <f t="array" ref="BG68">VLOOKUP("*Челябинская*",[1]итого!$3:$100,COLUMN([1]итого!BG:BG),0)</f>
        <v>705802</v>
      </c>
      <c r="BH68" s="6">
        <f t="array" ref="BH68">VLOOKUP("*Челябинская*",[1]итого!$3:$100,COLUMN([1]итого!BH:BH),0)</f>
        <v>721135</v>
      </c>
      <c r="BI68" s="6">
        <f t="array" ref="BI68">VLOOKUP("*Челябинская*",[1]итого!$3:$100,COLUMN([1]итого!BI:BI),0)</f>
        <v>738602</v>
      </c>
      <c r="BJ68" s="6">
        <f t="array" ref="BJ68">VLOOKUP("*Челябинская*",[1]итого!$3:$100,COLUMN([1]итого!BJ:BJ),0)</f>
        <v>751780</v>
      </c>
      <c r="BK68" s="6">
        <f t="array" ref="BK68">VLOOKUP("*Челябинская*",[1]итого!$3:$100,COLUMN([1]итого!BK:BK),0)</f>
        <v>766516</v>
      </c>
      <c r="BL68" s="6">
        <f t="array" ref="BL68">VLOOKUP("*Челябинская*",[1]итого!$3:$100,COLUMN([1]итого!BL:BL),0)</f>
        <v>769940</v>
      </c>
      <c r="BM68" s="6">
        <f t="array" ref="BM68">VLOOKUP("*Челябинская*",[1]итого!$3:$100,COLUMN([1]итого!BM:BM),0)</f>
        <v>773082</v>
      </c>
      <c r="BN68" s="6">
        <f t="array" ref="BN68">VLOOKUP("*Челябинская*",[1]итого!$3:$100,COLUMN([1]итого!BN:BN),0)</f>
        <v>784747</v>
      </c>
      <c r="BO68" s="6">
        <f t="array" ref="BO68">VLOOKUP("*Челябинская*",[1]итого!$3:$100,COLUMN([1]итого!BO:BO),0)</f>
        <v>786631</v>
      </c>
      <c r="BP68" s="6">
        <f t="array" ref="BP68">VLOOKUP("*Челябинская*",[1]итого!$3:$100,COLUMN([1]итого!BP:BP),0)</f>
        <v>828388</v>
      </c>
      <c r="BQ68" s="6">
        <f t="array" ref="BQ68">VLOOKUP("*Челябинская*",[1]итого!$3:$100,COLUMN([1]итого!BQ:BQ),0)</f>
        <v>813629</v>
      </c>
      <c r="BR68" s="6">
        <f t="array" ref="BR68">VLOOKUP("*Челябинская*",[1]итого!$3:$100,COLUMN([1]итого!BR:BR),0)</f>
        <v>837050</v>
      </c>
      <c r="BS68" s="6">
        <f t="array" ref="BS68">VLOOKUP("*Челябинская*",[1]итого!$3:$100,COLUMN([1]итого!BS:BS),0)</f>
        <v>850929</v>
      </c>
      <c r="BT68" s="6">
        <f t="array" ref="BT68">VLOOKUP("*Челябинская*",[1]итого!$3:$100,COLUMN([1]итого!BT:BT),0)</f>
        <v>879223</v>
      </c>
      <c r="BU68" s="6">
        <f t="array" ref="BU68">VLOOKUP("*Челябинская*",[1]итого!$3:$100,COLUMN([1]итого!BU:BU),0)</f>
        <v>880374</v>
      </c>
      <c r="BV68" s="6">
        <f t="array" ref="BV68">VLOOKUP("*Челябинская*",[1]итого!$3:$100,COLUMN([1]итого!BV:BV),0)</f>
        <v>899289</v>
      </c>
      <c r="BW68" s="6">
        <f t="array" ref="BW68">VLOOKUP("*Челябинская*",[1]итого!$3:$100,COLUMN([1]итого!BW:BW),0)</f>
        <v>912748</v>
      </c>
      <c r="BX68" s="6">
        <f t="array" ref="BX68">VLOOKUP("*Челябинская*",[1]итого!$3:$100,COLUMN([1]итого!BX:BX),0)</f>
        <v>912896</v>
      </c>
      <c r="BY68" s="6">
        <f t="array" ref="BY68">VLOOKUP("*Челябинская*",[1]итого!$3:$100,COLUMN([1]итого!BY:BY),0)</f>
        <v>921663</v>
      </c>
      <c r="BZ68" s="6">
        <f t="array" ref="BZ68">VLOOKUP("*Челябинская*",[1]итого!$3:$100,COLUMN([1]итого!BZ:BZ),0)</f>
        <v>933240</v>
      </c>
      <c r="CA68" s="6">
        <f t="array" ref="CA68">VLOOKUP("*Челябинская*",[1]итого!$3:$100,COLUMN([1]итого!CA:CA),0)</f>
        <v>935542</v>
      </c>
      <c r="CB68" s="6">
        <f t="array" ref="CB68">VLOOKUP("*Челябинская*",[1]итого!$3:$100,COLUMN([1]итого!CB:CB),0)</f>
        <v>983268</v>
      </c>
    </row>
    <row r="69" spans="1:80" x14ac:dyDescent="0.25">
      <c r="A69" s="5" t="s">
        <v>67</v>
      </c>
      <c r="B69" s="6">
        <f t="array" ref="B69">VLOOKUP("*Алтай*",[1]итого!$3:$100,COLUMN([1]итого!B:B),0)</f>
        <v>9571</v>
      </c>
      <c r="C69" s="6">
        <f t="array" ref="C69">VLOOKUP("*Алтай*",[1]итого!$3:$100,COLUMN([1]итого!C:C),0)</f>
        <v>9429</v>
      </c>
      <c r="D69" s="6">
        <f t="array" ref="D69">VLOOKUP("*Алтай*",[1]итого!$3:$100,COLUMN([1]итого!D:D),0)</f>
        <v>9454</v>
      </c>
      <c r="E69" s="6">
        <f t="array" ref="E69">VLOOKUP("*Алтай*",[1]итого!$3:$100,COLUMN([1]итого!E:E),0)</f>
        <v>9602</v>
      </c>
      <c r="F69" s="6">
        <f t="array" ref="F69">VLOOKUP("*Алтай*",[1]итого!$3:$100,COLUMN([1]итого!F:F),0)</f>
        <v>9656</v>
      </c>
      <c r="G69" s="6">
        <f t="array" ref="G69">VLOOKUP("*Алтай*",[1]итого!$3:$100,COLUMN([1]итого!G:G),0)</f>
        <v>9676</v>
      </c>
      <c r="H69" s="6">
        <f t="array" ref="H69">VLOOKUP("*Алтай*",[1]итого!$3:$100,COLUMN([1]итого!H:H),0)</f>
        <v>10753</v>
      </c>
      <c r="I69" s="6">
        <f t="array" ref="I69">VLOOKUP("*Алтай*",[1]итого!$3:$100,COLUMN([1]итого!I:I),0)</f>
        <v>10083</v>
      </c>
      <c r="J69" s="6">
        <f t="array" ref="J69">VLOOKUP("*Алтай*",[1]итого!$3:$100,COLUMN([1]итого!J:J),0)</f>
        <v>10195</v>
      </c>
      <c r="K69" s="6">
        <f t="array" ref="K69">VLOOKUP("*Алтай*",[1]итого!$3:$100,COLUMN([1]итого!K:K),0)</f>
        <v>10424</v>
      </c>
      <c r="L69" s="6">
        <f t="array" ref="L69">VLOOKUP("*Алтай*",[1]итого!$3:$100,COLUMN([1]итого!L:L),0)</f>
        <v>10892</v>
      </c>
      <c r="M69" s="6">
        <f t="array" ref="M69">VLOOKUP("*Алтай*",[1]итого!$3:$100,COLUMN([1]итого!M:M),0)</f>
        <v>10161</v>
      </c>
      <c r="N69" s="6">
        <f t="array" ref="N69">VLOOKUP("*Алтай*",[1]итого!$3:$100,COLUMN([1]итого!N:N),0)</f>
        <v>10689</v>
      </c>
      <c r="O69" s="6">
        <f t="array" ref="O69">VLOOKUP("*Алтай*",[1]итого!$3:$100,COLUMN([1]итого!O:O),0)</f>
        <v>10788</v>
      </c>
      <c r="P69" s="6">
        <f t="array" ref="P69">VLOOKUP("*Алтай*",[1]итого!$3:$100,COLUMN([1]итого!P:P),0)</f>
        <v>10856</v>
      </c>
      <c r="Q69" s="6">
        <f t="array" ref="Q69">VLOOKUP("*Алтай*",[1]итого!$3:$100,COLUMN([1]итого!Q:Q),0)</f>
        <v>10777</v>
      </c>
      <c r="R69" s="6">
        <f t="array" ref="R69">VLOOKUP("*Алтай*",[1]итого!$3:$100,COLUMN([1]итого!R:R),0)</f>
        <v>10583</v>
      </c>
      <c r="S69" s="6">
        <f t="array" ref="S69">VLOOKUP("*Алтай*",[1]итого!$3:$100,COLUMN([1]итого!S:S),0)</f>
        <v>10570</v>
      </c>
      <c r="T69" s="6">
        <f t="array" ref="T69">VLOOKUP("*Алтай*",[1]итого!$3:$100,COLUMN([1]итого!T:T),0)</f>
        <v>11717</v>
      </c>
      <c r="U69" s="6">
        <f t="array" ref="U69">VLOOKUP("*Алтай*",[1]итого!$3:$100,COLUMN([1]итого!U:U),0)</f>
        <v>10666</v>
      </c>
      <c r="V69" s="6">
        <f t="array" ref="V69">VLOOKUP("*Алтай*",[1]итого!$3:$100,COLUMN([1]итого!V:V),0)</f>
        <v>10747</v>
      </c>
      <c r="W69" s="6">
        <f t="array" ref="W69">VLOOKUP("*Алтай*",[1]итого!$3:$100,COLUMN([1]итого!W:W),0)</f>
        <v>10860</v>
      </c>
      <c r="X69" s="6">
        <f t="array" ref="X69">VLOOKUP("*Алтай*",[1]итого!$3:$100,COLUMN([1]итого!X:X),0)</f>
        <v>11831</v>
      </c>
      <c r="Y69" s="6">
        <f t="array" ref="Y69">VLOOKUP("*Алтай*",[1]итого!$3:$100,COLUMN([1]итого!Y:Y),0)</f>
        <v>10991</v>
      </c>
      <c r="Z69" s="6">
        <f t="array" ref="Z69">VLOOKUP("*Алтай*",[1]итого!$3:$100,COLUMN([1]итого!Z:Z),0)</f>
        <v>11051</v>
      </c>
      <c r="AA69" s="6">
        <f t="array" ref="AA69">VLOOKUP("*Алтай*",[1]итого!$3:$100,COLUMN([1]итого!AA:AA),0)</f>
        <v>10969</v>
      </c>
      <c r="AB69" s="6">
        <f t="array" ref="AB69">VLOOKUP("*Алтай*",[1]итого!$3:$100,COLUMN([1]итого!AB:AB),0)</f>
        <v>11088</v>
      </c>
      <c r="AC69" s="6">
        <f t="array" ref="AC69">VLOOKUP("*Алтай*",[1]итого!$3:$100,COLUMN([1]итого!AC:AC),0)</f>
        <v>11510</v>
      </c>
      <c r="AD69" s="6">
        <f t="array" ref="AD69">VLOOKUP("*Алтай*",[1]итого!$3:$100,COLUMN([1]итого!AD:AD),0)</f>
        <v>11271</v>
      </c>
      <c r="AE69" s="6">
        <f t="array" ref="AE69">VLOOKUP("*Алтай*",[1]итого!$3:$100,COLUMN([1]итого!AE:AE),0)</f>
        <v>11350</v>
      </c>
      <c r="AF69" s="6">
        <f t="array" ref="AF69">VLOOKUP("*Алтай*",[1]итого!$3:$100,COLUMN([1]итого!AF:AF),0)</f>
        <v>12209</v>
      </c>
      <c r="AG69" s="6">
        <f t="array" ref="AG69">VLOOKUP("*Алтай*",[1]итого!$3:$100,COLUMN([1]итого!AG:AG),0)</f>
        <v>11220</v>
      </c>
      <c r="AH69" s="6">
        <f t="array" ref="AH69">VLOOKUP("*Алтай*",[1]итого!$3:$100,COLUMN([1]итого!AH:AH),0)</f>
        <v>10903</v>
      </c>
      <c r="AI69" s="6">
        <f t="array" ref="AI69">VLOOKUP("*Алтай*",[1]итого!$3:$100,COLUMN([1]итого!AI:AI),0)</f>
        <v>10722</v>
      </c>
      <c r="AJ69" s="6">
        <f t="array" ref="AJ69">VLOOKUP("*Алтай*",[1]итого!$3:$100,COLUMN([1]итого!AJ:AJ),0)</f>
        <v>11168</v>
      </c>
      <c r="AK69" s="6">
        <f t="array" ref="AK69">VLOOKUP("*Алтай*",[1]итого!$3:$100,COLUMN([1]итого!AK:AK),0)</f>
        <v>11582</v>
      </c>
      <c r="AL69" s="6">
        <f t="array" ref="AL69">VLOOKUP("*Алтай*",[1]итого!$3:$100,COLUMN([1]итого!AL:AL),0)</f>
        <v>11742</v>
      </c>
      <c r="AM69" s="6">
        <f t="array" ref="AM69">VLOOKUP("*Алтай*",[1]итого!$3:$100,COLUMN([1]итого!AM:AM),0)</f>
        <v>11867</v>
      </c>
      <c r="AN69" s="6">
        <f t="array" ref="AN69">VLOOKUP("*Алтай*",[1]итого!$3:$100,COLUMN([1]итого!AN:AN),0)</f>
        <v>11921</v>
      </c>
      <c r="AO69" s="6">
        <f t="array" ref="AO69">VLOOKUP("*Алтай*",[1]итого!$3:$100,COLUMN([1]итого!AO:AO),0)</f>
        <v>12261</v>
      </c>
      <c r="AP69" s="6">
        <f t="array" ref="AP69">VLOOKUP("*Алтай*",[1]итого!$3:$100,COLUMN([1]итого!AP:AP),0)</f>
        <v>12163</v>
      </c>
      <c r="AQ69" s="6">
        <f t="array" ref="AQ69">VLOOKUP("*Алтай*",[1]итого!$3:$100,COLUMN([1]итого!AQ:AQ),0)</f>
        <v>12204</v>
      </c>
      <c r="AR69" s="6">
        <f t="array" ref="AR69">VLOOKUP("*Алтай*",[1]итого!$3:$100,COLUMN([1]итого!AR:AR),0)</f>
        <v>14083</v>
      </c>
      <c r="AS69" s="6">
        <f t="array" ref="AS69">VLOOKUP("*Алтай*",[1]итого!$3:$100,COLUMN([1]итого!AS:AS),0)</f>
        <v>12682</v>
      </c>
      <c r="AT69" s="6">
        <f t="array" ref="AT69">VLOOKUP("*Алтай*",[1]итого!$3:$100,COLUMN([1]итого!AT:AT),0)</f>
        <v>13034</v>
      </c>
      <c r="AU69" s="6">
        <f t="array" ref="AU69">VLOOKUP("*Алтай*",[1]итого!$3:$100,COLUMN([1]итого!AU:AU),0)</f>
        <v>13560</v>
      </c>
      <c r="AV69" s="6">
        <f t="array" ref="AV69">VLOOKUP("*Алтай*",[1]итого!$3:$100,COLUMN([1]итого!AV:AV),0)</f>
        <v>13666</v>
      </c>
      <c r="AW69" s="6">
        <f t="array" ref="AW69">VLOOKUP("*Алтай*",[1]итого!$3:$100,COLUMN([1]итого!AW:AW),0)</f>
        <v>14038</v>
      </c>
      <c r="AX69" s="6">
        <f t="array" ref="AX69">VLOOKUP("*Алтай*",[1]итого!$3:$100,COLUMN([1]итого!AX:AX),0)</f>
        <v>14570</v>
      </c>
      <c r="AY69" s="6">
        <f t="array" ref="AY69">VLOOKUP("*Алтай*",[1]итого!$3:$100,COLUMN([1]итого!AY:AY),0)</f>
        <v>15004</v>
      </c>
      <c r="AZ69" s="6">
        <f t="array" ref="AZ69">VLOOKUP("*Алтай*",[1]итого!$3:$100,COLUMN([1]итого!AZ:AZ),0)</f>
        <v>15581</v>
      </c>
      <c r="BA69" s="6">
        <f t="array" ref="BA69">VLOOKUP("*Алтай*",[1]итого!$3:$100,COLUMN([1]итого!BA:BA),0)</f>
        <v>15834</v>
      </c>
      <c r="BB69" s="6">
        <f t="array" ref="BB69">VLOOKUP("*Алтай*",[1]итого!$3:$100,COLUMN([1]итого!BB:BB),0)</f>
        <v>15946</v>
      </c>
      <c r="BC69" s="6">
        <f t="array" ref="BC69">VLOOKUP("*Алтай*",[1]итого!$3:$100,COLUMN([1]итого!BC:BC),0)</f>
        <v>16504</v>
      </c>
      <c r="BD69" s="6">
        <f t="array" ref="BD69">VLOOKUP("*Алтай*",[1]итого!$3:$100,COLUMN([1]итого!BD:BD),0)</f>
        <v>18569</v>
      </c>
      <c r="BE69" s="6">
        <f t="array" ref="BE69">VLOOKUP("*Алтай*",[1]итого!$3:$100,COLUMN([1]итого!BE:BE),0)</f>
        <v>17129</v>
      </c>
      <c r="BF69" s="6">
        <f t="array" ref="BF69">VLOOKUP("*Алтай*",[1]итого!$3:$100,COLUMN([1]итого!BF:BF),0)</f>
        <v>17542</v>
      </c>
      <c r="BG69" s="6">
        <f t="array" ref="BG69">VLOOKUP("*Алтай*",[1]итого!$3:$100,COLUMN([1]итого!BG:BG),0)</f>
        <v>17927</v>
      </c>
      <c r="BH69" s="6">
        <f t="array" ref="BH69">VLOOKUP("*Алтай*",[1]итого!$3:$100,COLUMN([1]итого!BH:BH),0)</f>
        <v>18107</v>
      </c>
      <c r="BI69" s="6">
        <f t="array" ref="BI69">VLOOKUP("*Алтай*",[1]итого!$3:$100,COLUMN([1]итого!BI:BI),0)</f>
        <v>18905</v>
      </c>
      <c r="BJ69" s="6">
        <f t="array" ref="BJ69">VLOOKUP("*Алтай*",[1]итого!$3:$100,COLUMN([1]итого!BJ:BJ),0)</f>
        <v>19636</v>
      </c>
      <c r="BK69" s="6">
        <f t="array" ref="BK69">VLOOKUP("*Алтай*",[1]итого!$3:$100,COLUMN([1]итого!BK:BK),0)</f>
        <v>19620</v>
      </c>
      <c r="BL69" s="6">
        <f t="array" ref="BL69">VLOOKUP("*Алтай*",[1]итого!$3:$100,COLUMN([1]итого!BL:BL),0)</f>
        <v>19838</v>
      </c>
      <c r="BM69" s="6">
        <f t="array" ref="BM69">VLOOKUP("*Алтай*",[1]итого!$3:$100,COLUMN([1]итого!BM:BM),0)</f>
        <v>20066</v>
      </c>
      <c r="BN69" s="6">
        <f t="array" ref="BN69">VLOOKUP("*Алтай*",[1]итого!$3:$100,COLUMN([1]итого!BN:BN),0)</f>
        <v>19904</v>
      </c>
      <c r="BO69" s="6">
        <f t="array" ref="BO69">VLOOKUP("*Алтай*",[1]итого!$3:$100,COLUMN([1]итого!BO:BO),0)</f>
        <v>19858</v>
      </c>
      <c r="BP69" s="6">
        <f t="array" ref="BP69">VLOOKUP("*Алтай*",[1]итого!$3:$100,COLUMN([1]итого!BP:BP),0)</f>
        <v>22462</v>
      </c>
      <c r="BQ69" s="6">
        <f t="array" ref="BQ69">VLOOKUP("*Алтай*",[1]итого!$3:$100,COLUMN([1]итого!BQ:BQ),0)</f>
        <v>20781</v>
      </c>
      <c r="BR69" s="6">
        <f t="array" ref="BR69">VLOOKUP("*Алтай*",[1]итого!$3:$100,COLUMN([1]итого!BR:BR),0)</f>
        <v>21346</v>
      </c>
      <c r="BS69" s="6">
        <f t="array" ref="BS69">VLOOKUP("*Алтай*",[1]итого!$3:$100,COLUMN([1]итого!BS:BS),0)</f>
        <v>21453</v>
      </c>
      <c r="BT69" s="6">
        <f t="array" ref="BT69">VLOOKUP("*Алтай*",[1]итого!$3:$100,COLUMN([1]итого!BT:BT),0)</f>
        <v>22300</v>
      </c>
      <c r="BU69" s="6">
        <f t="array" ref="BU69">VLOOKUP("*Алтай*",[1]итого!$3:$100,COLUMN([1]итого!BU:BU),0)</f>
        <v>21914</v>
      </c>
      <c r="BV69" s="6">
        <f t="array" ref="BV69">VLOOKUP("*Алтай*",[1]итого!$3:$100,COLUMN([1]итого!BV:BV),0)</f>
        <v>22549</v>
      </c>
      <c r="BW69" s="6">
        <f t="array" ref="BW69">VLOOKUP("*Алтай*",[1]итого!$3:$100,COLUMN([1]итого!BW:BW),0)</f>
        <v>22726</v>
      </c>
      <c r="BX69" s="6">
        <f t="array" ref="BX69">VLOOKUP("*Алтай*",[1]итого!$3:$100,COLUMN([1]итого!BX:BX),0)</f>
        <v>22443</v>
      </c>
      <c r="BY69" s="6">
        <f t="array" ref="BY69">VLOOKUP("*Алтай*",[1]итого!$3:$100,COLUMN([1]итого!BY:BY),0)</f>
        <v>22281</v>
      </c>
      <c r="BZ69" s="6">
        <f t="array" ref="BZ69">VLOOKUP("*Алтай*",[1]итого!$3:$100,COLUMN([1]итого!BZ:BZ),0)</f>
        <v>22754</v>
      </c>
      <c r="CA69" s="6">
        <f t="array" ref="CA69">VLOOKUP("*Алтай*",[1]итого!$3:$100,COLUMN([1]итого!CA:CA),0)</f>
        <v>22785</v>
      </c>
      <c r="CB69" s="6">
        <f t="array" ref="CB69">VLOOKUP("*Алтай*",[1]итого!$3:$100,COLUMN([1]итого!CB:CB),0)</f>
        <v>25804</v>
      </c>
    </row>
    <row r="70" spans="1:80" x14ac:dyDescent="0.25">
      <c r="A70" s="5" t="s">
        <v>68</v>
      </c>
      <c r="B70" s="6">
        <f t="array" ref="B70">VLOOKUP("*Тыва*",[1]итого!$3:$100,COLUMN([1]итого!B:B),0)</f>
        <v>9468</v>
      </c>
      <c r="C70" s="6">
        <f t="array" ref="C70">VLOOKUP("*Тыва*",[1]итого!$3:$100,COLUMN([1]итого!C:C),0)</f>
        <v>9038</v>
      </c>
      <c r="D70" s="6">
        <f t="array" ref="D70">VLOOKUP("*Тыва*",[1]итого!$3:$100,COLUMN([1]итого!D:D),0)</f>
        <v>8822</v>
      </c>
      <c r="E70" s="6">
        <f t="array" ref="E70">VLOOKUP("*Тыва*",[1]итого!$3:$100,COLUMN([1]итого!E:E),0)</f>
        <v>8879</v>
      </c>
      <c r="F70" s="6">
        <f t="array" ref="F70">VLOOKUP("*Тыва*",[1]итого!$3:$100,COLUMN([1]итого!F:F),0)</f>
        <v>8855</v>
      </c>
      <c r="G70" s="6">
        <f t="array" ref="G70">VLOOKUP("*Тыва*",[1]итого!$3:$100,COLUMN([1]итого!G:G),0)</f>
        <v>8950</v>
      </c>
      <c r="H70" s="6">
        <f t="array" ref="H70">VLOOKUP("*Тыва*",[1]итого!$3:$100,COLUMN([1]итого!H:H),0)</f>
        <v>10207</v>
      </c>
      <c r="I70" s="6">
        <f t="array" ref="I70">VLOOKUP("*Тыва*",[1]итого!$3:$100,COLUMN([1]итого!I:I),0)</f>
        <v>9354</v>
      </c>
      <c r="J70" s="6">
        <f t="array" ref="J70">VLOOKUP("*Тыва*",[1]итого!$3:$100,COLUMN([1]итого!J:J),0)</f>
        <v>9443</v>
      </c>
      <c r="K70" s="6">
        <f t="array" ref="K70">VLOOKUP("*Тыва*",[1]итого!$3:$100,COLUMN([1]итого!K:K),0)</f>
        <v>9930</v>
      </c>
      <c r="L70" s="6">
        <f t="array" ref="L70">VLOOKUP("*Тыва*",[1]итого!$3:$100,COLUMN([1]итого!L:L),0)</f>
        <v>10028</v>
      </c>
      <c r="M70" s="6">
        <f t="array" ref="M70">VLOOKUP("*Тыва*",[1]итого!$3:$100,COLUMN([1]итого!M:M),0)</f>
        <v>9775</v>
      </c>
      <c r="N70" s="6">
        <f t="array" ref="N70">VLOOKUP("*Тыва*",[1]итого!$3:$100,COLUMN([1]итого!N:N),0)</f>
        <v>11071</v>
      </c>
      <c r="O70" s="6">
        <f t="array" ref="O70">VLOOKUP("*Тыва*",[1]итого!$3:$100,COLUMN([1]итого!O:O),0)</f>
        <v>10706</v>
      </c>
      <c r="P70" s="6">
        <f t="array" ref="P70">VLOOKUP("*Тыва*",[1]итого!$3:$100,COLUMN([1]итого!P:P),0)</f>
        <v>10676</v>
      </c>
      <c r="Q70" s="6">
        <f t="array" ref="Q70">VLOOKUP("*Тыва*",[1]итого!$3:$100,COLUMN([1]итого!Q:Q),0)</f>
        <v>10443</v>
      </c>
      <c r="R70" s="6">
        <f t="array" ref="R70">VLOOKUP("*Тыва*",[1]итого!$3:$100,COLUMN([1]итого!R:R),0)</f>
        <v>10010</v>
      </c>
      <c r="S70" s="6">
        <f t="array" ref="S70">VLOOKUP("*Тыва*",[1]итого!$3:$100,COLUMN([1]итого!S:S),0)</f>
        <v>10288</v>
      </c>
      <c r="T70" s="6">
        <f t="array" ref="T70">VLOOKUP("*Тыва*",[1]итого!$3:$100,COLUMN([1]итого!T:T),0)</f>
        <v>12002</v>
      </c>
      <c r="U70" s="6">
        <f t="array" ref="U70">VLOOKUP("*Тыва*",[1]итого!$3:$100,COLUMN([1]итого!U:U),0)</f>
        <v>10605</v>
      </c>
      <c r="V70" s="6">
        <f t="array" ref="V70">VLOOKUP("*Тыва*",[1]итого!$3:$100,COLUMN([1]итого!V:V),0)</f>
        <v>10502</v>
      </c>
      <c r="W70" s="6">
        <f t="array" ref="W70">VLOOKUP("*Тыва*",[1]итого!$3:$100,COLUMN([1]итого!W:W),0)</f>
        <v>10947</v>
      </c>
      <c r="X70" s="6">
        <f t="array" ref="X70">VLOOKUP("*Тыва*",[1]итого!$3:$100,COLUMN([1]итого!X:X),0)</f>
        <v>12682</v>
      </c>
      <c r="Y70" s="6">
        <f t="array" ref="Y70">VLOOKUP("*Тыва*",[1]итого!$3:$100,COLUMN([1]итого!Y:Y),0)</f>
        <v>11287</v>
      </c>
      <c r="Z70" s="6">
        <f t="array" ref="Z70">VLOOKUP("*Тыва*",[1]итого!$3:$100,COLUMN([1]итого!Z:Z),0)</f>
        <v>11504</v>
      </c>
      <c r="AA70" s="6">
        <f t="array" ref="AA70">VLOOKUP("*Тыва*",[1]итого!$3:$100,COLUMN([1]итого!AA:AA),0)</f>
        <v>11181</v>
      </c>
      <c r="AB70" s="6">
        <f t="array" ref="AB70">VLOOKUP("*Тыва*",[1]итого!$3:$100,COLUMN([1]итого!AB:AB),0)</f>
        <v>11190</v>
      </c>
      <c r="AC70" s="6">
        <f t="array" ref="AC70">VLOOKUP("*Тыва*",[1]итого!$3:$100,COLUMN([1]итого!AC:AC),0)</f>
        <v>11572</v>
      </c>
      <c r="AD70" s="6">
        <f t="array" ref="AD70">VLOOKUP("*Тыва*",[1]итого!$3:$100,COLUMN([1]итого!AD:AD),0)</f>
        <v>11243</v>
      </c>
      <c r="AE70" s="6">
        <f t="array" ref="AE70">VLOOKUP("*Тыва*",[1]итого!$3:$100,COLUMN([1]итого!AE:AE),0)</f>
        <v>11257</v>
      </c>
      <c r="AF70" s="6">
        <f t="array" ref="AF70">VLOOKUP("*Тыва*",[1]итого!$3:$100,COLUMN([1]итого!AF:AF),0)</f>
        <v>12855</v>
      </c>
      <c r="AG70" s="6">
        <f t="array" ref="AG70">VLOOKUP("*Тыва*",[1]итого!$3:$100,COLUMN([1]итого!AG:AG),0)</f>
        <v>11286</v>
      </c>
      <c r="AH70" s="6">
        <f t="array" ref="AH70">VLOOKUP("*Тыва*",[1]итого!$3:$100,COLUMN([1]итого!AH:AH),0)</f>
        <v>10946</v>
      </c>
      <c r="AI70" s="6">
        <f t="array" ref="AI70">VLOOKUP("*Тыва*",[1]итого!$3:$100,COLUMN([1]итого!AI:AI),0)</f>
        <v>10641</v>
      </c>
      <c r="AJ70" s="6">
        <f t="array" ref="AJ70">VLOOKUP("*Тыва*",[1]итого!$3:$100,COLUMN([1]итого!AJ:AJ),0)</f>
        <v>11173</v>
      </c>
      <c r="AK70" s="6">
        <f t="array" ref="AK70">VLOOKUP("*Тыва*",[1]итого!$3:$100,COLUMN([1]итого!AK:AK),0)</f>
        <v>11688</v>
      </c>
      <c r="AL70" s="6">
        <f t="array" ref="AL70">VLOOKUP("*Тыва*",[1]итого!$3:$100,COLUMN([1]итого!AL:AL),0)</f>
        <v>11914</v>
      </c>
      <c r="AM70" s="6">
        <f t="array" ref="AM70">VLOOKUP("*Тыва*",[1]итого!$3:$100,COLUMN([1]итого!AM:AM),0)</f>
        <v>11679</v>
      </c>
      <c r="AN70" s="6">
        <f t="array" ref="AN70">VLOOKUP("*Тыва*",[1]итого!$3:$100,COLUMN([1]итого!AN:AN),0)</f>
        <v>11696</v>
      </c>
      <c r="AO70" s="6">
        <f t="array" ref="AO70">VLOOKUP("*Тыва*",[1]итого!$3:$100,COLUMN([1]итого!AO:AO),0)</f>
        <v>11989</v>
      </c>
      <c r="AP70" s="6">
        <f t="array" ref="AP70">VLOOKUP("*Тыва*",[1]итого!$3:$100,COLUMN([1]итого!AP:AP),0)</f>
        <v>11692</v>
      </c>
      <c r="AQ70" s="6">
        <f t="array" ref="AQ70">VLOOKUP("*Тыва*",[1]итого!$3:$100,COLUMN([1]итого!AQ:AQ),0)</f>
        <v>12098</v>
      </c>
      <c r="AR70" s="6">
        <f t="array" ref="AR70">VLOOKUP("*Тыва*",[1]итого!$3:$100,COLUMN([1]итого!AR:AR),0)</f>
        <v>14595</v>
      </c>
      <c r="AS70" s="6">
        <f t="array" ref="AS70">VLOOKUP("*Тыва*",[1]итого!$3:$100,COLUMN([1]итого!AS:AS),0)</f>
        <v>12574</v>
      </c>
      <c r="AT70" s="6">
        <f t="array" ref="AT70">VLOOKUP("*Тыва*",[1]итого!$3:$100,COLUMN([1]итого!AT:AT),0)</f>
        <v>13044</v>
      </c>
      <c r="AU70" s="6">
        <f t="array" ref="AU70">VLOOKUP("*Тыва*",[1]итого!$3:$100,COLUMN([1]итого!AU:AU),0)</f>
        <v>14249</v>
      </c>
      <c r="AV70" s="6">
        <f t="array" ref="AV70">VLOOKUP("*Тыва*",[1]итого!$3:$100,COLUMN([1]итого!AV:AV),0)</f>
        <v>14048</v>
      </c>
      <c r="AW70" s="6">
        <f t="array" ref="AW70">VLOOKUP("*Тыва*",[1]итого!$3:$100,COLUMN([1]итого!AW:AW),0)</f>
        <v>14470</v>
      </c>
      <c r="AX70" s="6">
        <f t="array" ref="AX70">VLOOKUP("*Тыва*",[1]итого!$3:$100,COLUMN([1]итого!AX:AX),0)</f>
        <v>15545</v>
      </c>
      <c r="AY70" s="6">
        <f t="array" ref="AY70">VLOOKUP("*Тыва*",[1]итого!$3:$100,COLUMN([1]итого!AY:AY),0)</f>
        <v>15075</v>
      </c>
      <c r="AZ70" s="6">
        <f t="array" ref="AZ70">VLOOKUP("*Тыва*",[1]итого!$3:$100,COLUMN([1]итого!AZ:AZ),0)</f>
        <v>14911</v>
      </c>
      <c r="BA70" s="6">
        <f t="array" ref="BA70">VLOOKUP("*Тыва*",[1]итого!$3:$100,COLUMN([1]итого!BA:BA),0)</f>
        <v>14784</v>
      </c>
      <c r="BB70" s="6">
        <f t="array" ref="BB70">VLOOKUP("*Тыва*",[1]итого!$3:$100,COLUMN([1]итого!BB:BB),0)</f>
        <v>14760</v>
      </c>
      <c r="BC70" s="6">
        <f t="array" ref="BC70">VLOOKUP("*Тыва*",[1]итого!$3:$100,COLUMN([1]итого!BC:BC),0)</f>
        <v>15764</v>
      </c>
      <c r="BD70" s="6">
        <f t="array" ref="BD70">VLOOKUP("*Тыва*",[1]итого!$3:$100,COLUMN([1]итого!BD:BD),0)</f>
        <v>18719</v>
      </c>
      <c r="BE70" s="6">
        <f t="array" ref="BE70">VLOOKUP("*Тыва*",[1]итого!$3:$100,COLUMN([1]итого!BE:BE),0)</f>
        <v>16635</v>
      </c>
      <c r="BF70" s="6">
        <f t="array" ref="BF70">VLOOKUP("*Тыва*",[1]итого!$3:$100,COLUMN([1]итого!BF:BF),0)</f>
        <v>17364</v>
      </c>
      <c r="BG70" s="6">
        <f t="array" ref="BG70">VLOOKUP("*Тыва*",[1]итого!$3:$100,COLUMN([1]итого!BG:BG),0)</f>
        <v>17558</v>
      </c>
      <c r="BH70" s="6">
        <f t="array" ref="BH70">VLOOKUP("*Тыва*",[1]итого!$3:$100,COLUMN([1]итого!BH:BH),0)</f>
        <v>17579</v>
      </c>
      <c r="BI70" s="6">
        <f t="array" ref="BI70">VLOOKUP("*Тыва*",[1]итого!$3:$100,COLUMN([1]итого!BI:BI),0)</f>
        <v>19260</v>
      </c>
      <c r="BJ70" s="6">
        <f t="array" ref="BJ70">VLOOKUP("*Тыва*",[1]итого!$3:$100,COLUMN([1]итого!BJ:BJ),0)</f>
        <v>18392</v>
      </c>
      <c r="BK70" s="6">
        <f t="array" ref="BK70">VLOOKUP("*Тыва*",[1]итого!$3:$100,COLUMN([1]итого!BK:BK),0)</f>
        <v>17379</v>
      </c>
      <c r="BL70" s="6">
        <f t="array" ref="BL70">VLOOKUP("*Тыва*",[1]итого!$3:$100,COLUMN([1]итого!BL:BL),0)</f>
        <v>17003</v>
      </c>
      <c r="BM70" s="6">
        <f t="array" ref="BM70">VLOOKUP("*Тыва*",[1]итого!$3:$100,COLUMN([1]итого!BM:BM),0)</f>
        <v>16422</v>
      </c>
      <c r="BN70" s="6">
        <f t="array" ref="BN70">VLOOKUP("*Тыва*",[1]итого!$3:$100,COLUMN([1]итого!BN:BN),0)</f>
        <v>16283</v>
      </c>
      <c r="BO70" s="6">
        <f t="array" ref="BO70">VLOOKUP("*Тыва*",[1]итого!$3:$100,COLUMN([1]итого!BO:BO),0)</f>
        <v>16254</v>
      </c>
      <c r="BP70" s="6">
        <f t="array" ref="BP70">VLOOKUP("*Тыва*",[1]итого!$3:$100,COLUMN([1]итого!BP:BP),0)</f>
        <v>17771</v>
      </c>
      <c r="BQ70" s="6">
        <f t="array" ref="BQ70">VLOOKUP("*Тыва*",[1]итого!$3:$100,COLUMN([1]итого!BQ:BQ),0)</f>
        <v>16847</v>
      </c>
      <c r="BR70" s="6">
        <f t="array" ref="BR70">VLOOKUP("*Тыва*",[1]итого!$3:$100,COLUMN([1]итого!BR:BR),0)</f>
        <v>17410</v>
      </c>
      <c r="BS70" s="6">
        <f t="array" ref="BS70">VLOOKUP("*Тыва*",[1]итого!$3:$100,COLUMN([1]итого!BS:BS),0)</f>
        <v>17115</v>
      </c>
      <c r="BT70" s="6">
        <f t="array" ref="BT70">VLOOKUP("*Тыва*",[1]итого!$3:$100,COLUMN([1]итого!BT:BT),0)</f>
        <v>18634</v>
      </c>
      <c r="BU70" s="6">
        <f t="array" ref="BU70">VLOOKUP("*Тыва*",[1]итого!$3:$100,COLUMN([1]итого!BU:BU),0)</f>
        <v>18698</v>
      </c>
      <c r="BV70" s="6">
        <f t="array" ref="BV70">VLOOKUP("*Тыва*",[1]итого!$3:$100,COLUMN([1]итого!BV:BV),0)</f>
        <v>18719</v>
      </c>
      <c r="BW70" s="6">
        <f t="array" ref="BW70">VLOOKUP("*Тыва*",[1]итого!$3:$100,COLUMN([1]итого!BW:BW),0)</f>
        <v>18711</v>
      </c>
      <c r="BX70" s="6">
        <f t="array" ref="BX70">VLOOKUP("*Тыва*",[1]итого!$3:$100,COLUMN([1]итого!BX:BX),0)</f>
        <v>18252</v>
      </c>
      <c r="BY70" s="6">
        <f t="array" ref="BY70">VLOOKUP("*Тыва*",[1]итого!$3:$100,COLUMN([1]итого!BY:BY),0)</f>
        <v>18256</v>
      </c>
      <c r="BZ70" s="6">
        <f t="array" ref="BZ70">VLOOKUP("*Тыва*",[1]итого!$3:$100,COLUMN([1]итого!BZ:BZ),0)</f>
        <v>18777</v>
      </c>
      <c r="CA70" s="6">
        <f t="array" ref="CA70">VLOOKUP("*Тыва*",[1]итого!$3:$100,COLUMN([1]итого!CA:CA),0)</f>
        <v>18746</v>
      </c>
      <c r="CB70" s="6">
        <f t="array" ref="CB70">VLOOKUP("*Тыва*",[1]итого!$3:$100,COLUMN([1]итого!CB:CB),0)</f>
        <v>22150</v>
      </c>
    </row>
    <row r="71" spans="1:80" x14ac:dyDescent="0.25">
      <c r="A71" s="5" t="s">
        <v>69</v>
      </c>
      <c r="B71" s="6">
        <f t="array" ref="B71">VLOOKUP("*Хакасия*",[1]итого!$3:$100,COLUMN([1]итого!B:B),0)</f>
        <v>42398</v>
      </c>
      <c r="C71" s="6">
        <f t="array" ref="C71">VLOOKUP("*Хакасия*",[1]итого!$3:$100,COLUMN([1]итого!C:C),0)</f>
        <v>42229</v>
      </c>
      <c r="D71" s="6">
        <f t="array" ref="D71">VLOOKUP("*Хакасия*",[1]итого!$3:$100,COLUMN([1]итого!D:D),0)</f>
        <v>42327</v>
      </c>
      <c r="E71" s="6">
        <f t="array" ref="E71">VLOOKUP("*Хакасия*",[1]итого!$3:$100,COLUMN([1]итого!E:E),0)</f>
        <v>42316</v>
      </c>
      <c r="F71" s="6">
        <f t="array" ref="F71">VLOOKUP("*Хакасия*",[1]итого!$3:$100,COLUMN([1]итого!F:F),0)</f>
        <v>42405</v>
      </c>
      <c r="G71" s="6">
        <f t="array" ref="G71">VLOOKUP("*Хакасия*",[1]итого!$3:$100,COLUMN([1]итого!G:G),0)</f>
        <v>42705</v>
      </c>
      <c r="H71" s="6">
        <f t="array" ref="H71">VLOOKUP("*Хакасия*",[1]итого!$3:$100,COLUMN([1]итого!H:H),0)</f>
        <v>44747</v>
      </c>
      <c r="I71" s="6">
        <f t="array" ref="I71">VLOOKUP("*Хакасия*",[1]итого!$3:$100,COLUMN([1]итого!I:I),0)</f>
        <v>43755</v>
      </c>
      <c r="J71" s="6">
        <f t="array" ref="J71">VLOOKUP("*Хакасия*",[1]итого!$3:$100,COLUMN([1]итого!J:J),0)</f>
        <v>44780</v>
      </c>
      <c r="K71" s="6">
        <f t="array" ref="K71">VLOOKUP("*Хакасия*",[1]итого!$3:$100,COLUMN([1]итого!K:K),0)</f>
        <v>44086</v>
      </c>
      <c r="L71" s="6">
        <f t="array" ref="L71">VLOOKUP("*Хакасия*",[1]итого!$3:$100,COLUMN([1]итого!L:L),0)</f>
        <v>44432</v>
      </c>
      <c r="M71" s="6">
        <f t="array" ref="M71">VLOOKUP("*Хакасия*",[1]итого!$3:$100,COLUMN([1]итого!M:M),0)</f>
        <v>44607</v>
      </c>
      <c r="N71" s="6">
        <f t="array" ref="N71">VLOOKUP("*Хакасия*",[1]итого!$3:$100,COLUMN([1]итого!N:N),0)</f>
        <v>46555</v>
      </c>
      <c r="O71" s="6">
        <f t="array" ref="O71">VLOOKUP("*Хакасия*",[1]итого!$3:$100,COLUMN([1]итого!O:O),0)</f>
        <v>47286</v>
      </c>
      <c r="P71" s="6">
        <f t="array" ref="P71">VLOOKUP("*Хакасия*",[1]итого!$3:$100,COLUMN([1]итого!P:P),0)</f>
        <v>47192</v>
      </c>
      <c r="Q71" s="6">
        <f t="array" ref="Q71">VLOOKUP("*Хакасия*",[1]итого!$3:$100,COLUMN([1]итого!Q:Q),0)</f>
        <v>46304</v>
      </c>
      <c r="R71" s="6">
        <f t="array" ref="R71">VLOOKUP("*Хакасия*",[1]итого!$3:$100,COLUMN([1]итого!R:R),0)</f>
        <v>45297</v>
      </c>
      <c r="S71" s="6">
        <f t="array" ref="S71">VLOOKUP("*Хакасия*",[1]итого!$3:$100,COLUMN([1]итого!S:S),0)</f>
        <v>46240</v>
      </c>
      <c r="T71" s="6">
        <f t="array" ref="T71">VLOOKUP("*Хакасия*",[1]итого!$3:$100,COLUMN([1]итого!T:T),0)</f>
        <v>48753</v>
      </c>
      <c r="U71" s="6">
        <f t="array" ref="U71">VLOOKUP("*Хакасия*",[1]итого!$3:$100,COLUMN([1]итого!U:U),0)</f>
        <v>47076</v>
      </c>
      <c r="V71" s="6">
        <f t="array" ref="V71">VLOOKUP("*Хакасия*",[1]итого!$3:$100,COLUMN([1]итого!V:V),0)</f>
        <v>46991</v>
      </c>
      <c r="W71" s="6">
        <f t="array" ref="W71">VLOOKUP("*Хакасия*",[1]итого!$3:$100,COLUMN([1]итого!W:W),0)</f>
        <v>47220</v>
      </c>
      <c r="X71" s="6">
        <f t="array" ref="X71">VLOOKUP("*Хакасия*",[1]итого!$3:$100,COLUMN([1]итого!X:X),0)</f>
        <v>47967</v>
      </c>
      <c r="Y71" s="6">
        <f t="array" ref="Y71">VLOOKUP("*Хакасия*",[1]итого!$3:$100,COLUMN([1]итого!Y:Y),0)</f>
        <v>47071</v>
      </c>
      <c r="Z71" s="6">
        <f t="array" ref="Z71">VLOOKUP("*Хакасия*",[1]итого!$3:$100,COLUMN([1]итого!Z:Z),0)</f>
        <v>47362</v>
      </c>
      <c r="AA71" s="6">
        <f t="array" ref="AA71">VLOOKUP("*Хакасия*",[1]итого!$3:$100,COLUMN([1]итого!AA:AA),0)</f>
        <v>47507</v>
      </c>
      <c r="AB71" s="6">
        <f t="array" ref="AB71">VLOOKUP("*Хакасия*",[1]итого!$3:$100,COLUMN([1]итого!AB:AB),0)</f>
        <v>47547</v>
      </c>
      <c r="AC71" s="6">
        <f t="array" ref="AC71">VLOOKUP("*Хакасия*",[1]итого!$3:$100,COLUMN([1]итого!AC:AC),0)</f>
        <v>48212</v>
      </c>
      <c r="AD71" s="6">
        <f t="array" ref="AD71">VLOOKUP("*Хакасия*",[1]итого!$3:$100,COLUMN([1]итого!AD:AD),0)</f>
        <v>47698</v>
      </c>
      <c r="AE71" s="6">
        <f t="array" ref="AE71">VLOOKUP("*Хакасия*",[1]итого!$3:$100,COLUMN([1]итого!AE:AE),0)</f>
        <v>48695</v>
      </c>
      <c r="AF71" s="6">
        <f t="array" ref="AF71">VLOOKUP("*Хакасия*",[1]итого!$3:$100,COLUMN([1]итого!AF:AF),0)</f>
        <v>50768</v>
      </c>
      <c r="AG71" s="6">
        <f t="array" ref="AG71">VLOOKUP("*Хакасия*",[1]итого!$3:$100,COLUMN([1]итого!AG:AG),0)</f>
        <v>50592</v>
      </c>
      <c r="AH71" s="6">
        <f t="array" ref="AH71">VLOOKUP("*Хакасия*",[1]итого!$3:$100,COLUMN([1]итого!AH:AH),0)</f>
        <v>49577</v>
      </c>
      <c r="AI71" s="6">
        <f t="array" ref="AI71">VLOOKUP("*Хакасия*",[1]итого!$3:$100,COLUMN([1]итого!AI:AI),0)</f>
        <v>49704</v>
      </c>
      <c r="AJ71" s="6">
        <f t="array" ref="AJ71">VLOOKUP("*Хакасия*",[1]итого!$3:$100,COLUMN([1]итого!AJ:AJ),0)</f>
        <v>51409</v>
      </c>
      <c r="AK71" s="6">
        <f t="array" ref="AK71">VLOOKUP("*Хакасия*",[1]итого!$3:$100,COLUMN([1]итого!AK:AK),0)</f>
        <v>51794</v>
      </c>
      <c r="AL71" s="6">
        <f t="array" ref="AL71">VLOOKUP("*Хакасия*",[1]итого!$3:$100,COLUMN([1]итого!AL:AL),0)</f>
        <v>52020</v>
      </c>
      <c r="AM71" s="6">
        <f t="array" ref="AM71">VLOOKUP("*Хакасия*",[1]итого!$3:$100,COLUMN([1]итого!AM:AM),0)</f>
        <v>52774</v>
      </c>
      <c r="AN71" s="6">
        <f t="array" ref="AN71">VLOOKUP("*Хакасия*",[1]итого!$3:$100,COLUMN([1]итого!AN:AN),0)</f>
        <v>52506</v>
      </c>
      <c r="AO71" s="6">
        <f t="array" ref="AO71">VLOOKUP("*Хакасия*",[1]итого!$3:$100,COLUMN([1]итого!AO:AO),0)</f>
        <v>52196</v>
      </c>
      <c r="AP71" s="6">
        <f t="array" ref="AP71">VLOOKUP("*Хакасия*",[1]итого!$3:$100,COLUMN([1]итого!AP:AP),0)</f>
        <v>51792</v>
      </c>
      <c r="AQ71" s="6">
        <f t="array" ref="AQ71">VLOOKUP("*Хакасия*",[1]итого!$3:$100,COLUMN([1]итого!AQ:AQ),0)</f>
        <v>52295</v>
      </c>
      <c r="AR71" s="6">
        <f t="array" ref="AR71">VLOOKUP("*Хакасия*",[1]итого!$3:$100,COLUMN([1]итого!AR:AR),0)</f>
        <v>57204</v>
      </c>
      <c r="AS71" s="6">
        <f t="array" ref="AS71">VLOOKUP("*Хакасия*",[1]итого!$3:$100,COLUMN([1]итого!AS:AS),0)</f>
        <v>55081</v>
      </c>
      <c r="AT71" s="6">
        <f t="array" ref="AT71">VLOOKUP("*Хакасия*",[1]итого!$3:$100,COLUMN([1]итого!AT:AT),0)</f>
        <v>56642</v>
      </c>
      <c r="AU71" s="6">
        <f t="array" ref="AU71">VLOOKUP("*Хакасия*",[1]итого!$3:$100,COLUMN([1]итого!AU:AU),0)</f>
        <v>57723</v>
      </c>
      <c r="AV71" s="6">
        <f t="array" ref="AV71">VLOOKUP("*Хакасия*",[1]итого!$3:$100,COLUMN([1]итого!AV:AV),0)</f>
        <v>59307</v>
      </c>
      <c r="AW71" s="6">
        <f t="array" ref="AW71">VLOOKUP("*Хакасия*",[1]итого!$3:$100,COLUMN([1]итого!AW:AW),0)</f>
        <v>60394</v>
      </c>
      <c r="AX71" s="6">
        <f t="array" ref="AX71">VLOOKUP("*Хакасия*",[1]итого!$3:$100,COLUMN([1]итого!AX:AX),0)</f>
        <v>63106</v>
      </c>
      <c r="AY71" s="6">
        <f t="array" ref="AY71">VLOOKUP("*Хакасия*",[1]итого!$3:$100,COLUMN([1]итого!AY:AY),0)</f>
        <v>63766</v>
      </c>
      <c r="AZ71" s="6">
        <f t="array" ref="AZ71">VLOOKUP("*Хакасия*",[1]итого!$3:$100,COLUMN([1]итого!AZ:AZ),0)</f>
        <v>63807</v>
      </c>
      <c r="BA71" s="6">
        <f t="array" ref="BA71">VLOOKUP("*Хакасия*",[1]итого!$3:$100,COLUMN([1]итого!BA:BA),0)</f>
        <v>64842</v>
      </c>
      <c r="BB71" s="6">
        <f t="array" ref="BB71">VLOOKUP("*Хакасия*",[1]итого!$3:$100,COLUMN([1]итого!BB:BB),0)</f>
        <v>64936</v>
      </c>
      <c r="BC71" s="6">
        <f t="array" ref="BC71">VLOOKUP("*Хакасия*",[1]итого!$3:$100,COLUMN([1]итого!BC:BC),0)</f>
        <v>66673</v>
      </c>
      <c r="BD71" s="6">
        <f t="array" ref="BD71">VLOOKUP("*Хакасия*",[1]итого!$3:$100,COLUMN([1]итого!BD:BD),0)</f>
        <v>71620</v>
      </c>
      <c r="BE71" s="6">
        <f t="array" ref="BE71">VLOOKUP("*Хакасия*",[1]итого!$3:$100,COLUMN([1]итого!BE:BE),0)</f>
        <v>70186</v>
      </c>
      <c r="BF71" s="6">
        <f t="array" ref="BF71">VLOOKUP("*Хакасия*",[1]итого!$3:$100,COLUMN([1]итого!BF:BF),0)</f>
        <v>73104</v>
      </c>
      <c r="BG71" s="6">
        <f t="array" ref="BG71">VLOOKUP("*Хакасия*",[1]итого!$3:$100,COLUMN([1]итого!BG:BG),0)</f>
        <v>74581</v>
      </c>
      <c r="BH71" s="6">
        <f t="array" ref="BH71">VLOOKUP("*Хакасия*",[1]итого!$3:$100,COLUMN([1]итого!BH:BH),0)</f>
        <v>76802</v>
      </c>
      <c r="BI71" s="6">
        <f t="array" ref="BI71">VLOOKUP("*Хакасия*",[1]итого!$3:$100,COLUMN([1]итого!BI:BI),0)</f>
        <v>78381</v>
      </c>
      <c r="BJ71" s="6">
        <f t="array" ref="BJ71">VLOOKUP("*Хакасия*",[1]итого!$3:$100,COLUMN([1]итого!BJ:BJ),0)</f>
        <v>79956</v>
      </c>
      <c r="BK71" s="6">
        <f t="array" ref="BK71">VLOOKUP("*Хакасия*",[1]итого!$3:$100,COLUMN([1]итого!BK:BK),0)</f>
        <v>80133</v>
      </c>
      <c r="BL71" s="6">
        <f t="array" ref="BL71">VLOOKUP("*Хакасия*",[1]итого!$3:$100,COLUMN([1]итого!BL:BL),0)</f>
        <v>80383</v>
      </c>
      <c r="BM71" s="6">
        <f t="array" ref="BM71">VLOOKUP("*Хакасия*",[1]итого!$3:$100,COLUMN([1]итого!BM:BM),0)</f>
        <v>81154</v>
      </c>
      <c r="BN71" s="6">
        <f t="array" ref="BN71">VLOOKUP("*Хакасия*",[1]итого!$3:$100,COLUMN([1]итого!BN:BN),0)</f>
        <v>81369</v>
      </c>
      <c r="BO71" s="6">
        <f t="array" ref="BO71">VLOOKUP("*Хакасия*",[1]итого!$3:$100,COLUMN([1]итого!BO:BO),0)</f>
        <v>82033</v>
      </c>
      <c r="BP71" s="6">
        <f t="array" ref="BP71">VLOOKUP("*Хакасия*",[1]итого!$3:$100,COLUMN([1]итого!BP:BP),0)</f>
        <v>87390</v>
      </c>
      <c r="BQ71" s="6">
        <f t="array" ref="BQ71">VLOOKUP("*Хакасия*",[1]итого!$3:$100,COLUMN([1]итого!BQ:BQ),0)</f>
        <v>85470</v>
      </c>
      <c r="BR71" s="6">
        <f t="array" ref="BR71">VLOOKUP("*Хакасия*",[1]итого!$3:$100,COLUMN([1]итого!BR:BR),0)</f>
        <v>88675</v>
      </c>
      <c r="BS71" s="6">
        <f t="array" ref="BS71">VLOOKUP("*Хакасия*",[1]итого!$3:$100,COLUMN([1]итого!BS:BS),0)</f>
        <v>89983</v>
      </c>
      <c r="BT71" s="6">
        <f t="array" ref="BT71">VLOOKUP("*Хакасия*",[1]итого!$3:$100,COLUMN([1]итого!BT:BT),0)</f>
        <v>93059</v>
      </c>
      <c r="BU71" s="6">
        <f t="array" ref="BU71">VLOOKUP("*Хакасия*",[1]итого!$3:$100,COLUMN([1]итого!BU:BU),0)</f>
        <v>92715</v>
      </c>
      <c r="BV71" s="6">
        <f t="array" ref="BV71">VLOOKUP("*Хакасия*",[1]итого!$3:$100,COLUMN([1]итого!BV:BV),0)</f>
        <v>94440</v>
      </c>
      <c r="BW71" s="6">
        <f t="array" ref="BW71">VLOOKUP("*Хакасия*",[1]итого!$3:$100,COLUMN([1]итого!BW:BW),0)</f>
        <v>96897</v>
      </c>
      <c r="BX71" s="6">
        <f t="array" ref="BX71">VLOOKUP("*Хакасия*",[1]итого!$3:$100,COLUMN([1]итого!BX:BX),0)</f>
        <v>96809</v>
      </c>
      <c r="BY71" s="6">
        <f t="array" ref="BY71">VLOOKUP("*Хакасия*",[1]итого!$3:$100,COLUMN([1]итого!BY:BY),0)</f>
        <v>95647</v>
      </c>
      <c r="BZ71" s="6">
        <f t="array" ref="BZ71">VLOOKUP("*Хакасия*",[1]итого!$3:$100,COLUMN([1]итого!BZ:BZ),0)</f>
        <v>96862</v>
      </c>
      <c r="CA71" s="6">
        <f t="array" ref="CA71">VLOOKUP("*Хакасия*",[1]итого!$3:$100,COLUMN([1]итого!CA:CA),0)</f>
        <v>97005</v>
      </c>
      <c r="CB71" s="6">
        <f t="array" ref="CB71">VLOOKUP("*Хакасия*",[1]итого!$3:$100,COLUMN([1]итого!CB:CB),0)</f>
        <v>104973</v>
      </c>
    </row>
    <row r="72" spans="1:80" x14ac:dyDescent="0.25">
      <c r="A72" s="5" t="s">
        <v>70</v>
      </c>
      <c r="B72" s="6">
        <f t="array" ref="B72">VLOOKUP("*Алтайский*",[1]итого!$3:$100,COLUMN([1]итого!B:B),0)</f>
        <v>185338</v>
      </c>
      <c r="C72" s="6">
        <f t="array" ref="C72">VLOOKUP("*Алтайский*",[1]итого!$3:$100,COLUMN([1]итого!C:C),0)</f>
        <v>185773</v>
      </c>
      <c r="D72" s="6">
        <f t="array" ref="D72">VLOOKUP("*Алтайский*",[1]итого!$3:$100,COLUMN([1]итого!D:D),0)</f>
        <v>186569</v>
      </c>
      <c r="E72" s="6">
        <f t="array" ref="E72">VLOOKUP("*Алтайский*",[1]итого!$3:$100,COLUMN([1]итого!E:E),0)</f>
        <v>187413</v>
      </c>
      <c r="F72" s="6">
        <f t="array" ref="F72">VLOOKUP("*Алтайский*",[1]итого!$3:$100,COLUMN([1]итого!F:F),0)</f>
        <v>187832</v>
      </c>
      <c r="G72" s="6">
        <f t="array" ref="G72">VLOOKUP("*Алтайский*",[1]итого!$3:$100,COLUMN([1]итого!G:G),0)</f>
        <v>189063</v>
      </c>
      <c r="H72" s="6">
        <f t="array" ref="H72">VLOOKUP("*Алтайский*",[1]итого!$3:$100,COLUMN([1]итого!H:H),0)</f>
        <v>198421</v>
      </c>
      <c r="I72" s="6">
        <f t="array" ref="I72">VLOOKUP("*Алтайский*",[1]итого!$3:$100,COLUMN([1]итого!I:I),0)</f>
        <v>194191</v>
      </c>
      <c r="J72" s="6">
        <f t="array" ref="J72">VLOOKUP("*Алтайский*",[1]итого!$3:$100,COLUMN([1]итого!J:J),0)</f>
        <v>196637</v>
      </c>
      <c r="K72" s="6">
        <f t="array" ref="K72">VLOOKUP("*Алтайский*",[1]итого!$3:$100,COLUMN([1]итого!K:K),0)</f>
        <v>197802</v>
      </c>
      <c r="L72" s="6">
        <f t="array" ref="L72">VLOOKUP("*Алтайский*",[1]итого!$3:$100,COLUMN([1]итого!L:L),0)</f>
        <v>195442</v>
      </c>
      <c r="M72" s="6">
        <f t="array" ref="M72">VLOOKUP("*Алтайский*",[1]итого!$3:$100,COLUMN([1]итого!M:M),0)</f>
        <v>194046</v>
      </c>
      <c r="N72" s="6">
        <f t="array" ref="N72">VLOOKUP("*Алтайский*",[1]итого!$3:$100,COLUMN([1]итого!N:N),0)</f>
        <v>198650</v>
      </c>
      <c r="O72" s="6">
        <f t="array" ref="O72">VLOOKUP("*Алтайский*",[1]итого!$3:$100,COLUMN([1]итого!O:O),0)</f>
        <v>200049</v>
      </c>
      <c r="P72" s="6">
        <f t="array" ref="P72">VLOOKUP("*Алтайский*",[1]итого!$3:$100,COLUMN([1]итого!P:P),0)</f>
        <v>199963</v>
      </c>
      <c r="Q72" s="6">
        <f t="array" ref="Q72">VLOOKUP("*Алтайский*",[1]итого!$3:$100,COLUMN([1]итого!Q:Q),0)</f>
        <v>200090</v>
      </c>
      <c r="R72" s="6">
        <f t="array" ref="R72">VLOOKUP("*Алтайский*",[1]итого!$3:$100,COLUMN([1]итого!R:R),0)</f>
        <v>197817</v>
      </c>
      <c r="S72" s="6">
        <f t="array" ref="S72">VLOOKUP("*Алтайский*",[1]итого!$3:$100,COLUMN([1]итого!S:S),0)</f>
        <v>198005</v>
      </c>
      <c r="T72" s="6">
        <f t="array" ref="T72">VLOOKUP("*Алтайский*",[1]итого!$3:$100,COLUMN([1]итого!T:T),0)</f>
        <v>208534</v>
      </c>
      <c r="U72" s="6">
        <f t="array" ref="U72">VLOOKUP("*Алтайский*",[1]итого!$3:$100,COLUMN([1]итого!U:U),0)</f>
        <v>200807</v>
      </c>
      <c r="V72" s="6">
        <f t="array" ref="V72">VLOOKUP("*Алтайский*",[1]итого!$3:$100,COLUMN([1]итого!V:V),0)</f>
        <v>199267</v>
      </c>
      <c r="W72" s="6">
        <f t="array" ref="W72">VLOOKUP("*Алтайский*",[1]итого!$3:$100,COLUMN([1]итого!W:W),0)</f>
        <v>200780</v>
      </c>
      <c r="X72" s="6">
        <f t="array" ref="X72">VLOOKUP("*Алтайский*",[1]итого!$3:$100,COLUMN([1]итого!X:X),0)</f>
        <v>207821</v>
      </c>
      <c r="Y72" s="6">
        <f t="array" ref="Y72">VLOOKUP("*Алтайский*",[1]итого!$3:$100,COLUMN([1]итого!Y:Y),0)</f>
        <v>203673</v>
      </c>
      <c r="Z72" s="6">
        <f t="array" ref="Z72">VLOOKUP("*Алтайский*",[1]итого!$3:$100,COLUMN([1]итого!Z:Z),0)</f>
        <v>204004</v>
      </c>
      <c r="AA72" s="6">
        <f t="array" ref="AA72">VLOOKUP("*Алтайский*",[1]итого!$3:$100,COLUMN([1]итого!AA:AA),0)</f>
        <v>203544</v>
      </c>
      <c r="AB72" s="6">
        <f t="array" ref="AB72">VLOOKUP("*Алтайский*",[1]итого!$3:$100,COLUMN([1]итого!AB:AB),0)</f>
        <v>203666</v>
      </c>
      <c r="AC72" s="6">
        <f t="array" ref="AC72">VLOOKUP("*Алтайский*",[1]итого!$3:$100,COLUMN([1]итого!AC:AC),0)</f>
        <v>208841</v>
      </c>
      <c r="AD72" s="6">
        <f t="array" ref="AD72">VLOOKUP("*Алтайский*",[1]итого!$3:$100,COLUMN([1]итого!AD:AD),0)</f>
        <v>207444</v>
      </c>
      <c r="AE72" s="6">
        <f t="array" ref="AE72">VLOOKUP("*Алтайский*",[1]итого!$3:$100,COLUMN([1]итого!AE:AE),0)</f>
        <v>209989</v>
      </c>
      <c r="AF72" s="6">
        <f t="array" ref="AF72">VLOOKUP("*Алтайский*",[1]итого!$3:$100,COLUMN([1]итого!AF:AF),0)</f>
        <v>221489</v>
      </c>
      <c r="AG72" s="6">
        <f t="array" ref="AG72">VLOOKUP("*Алтайский*",[1]итого!$3:$100,COLUMN([1]итого!AG:AG),0)</f>
        <v>214999</v>
      </c>
      <c r="AH72" s="6">
        <f t="array" ref="AH72">VLOOKUP("*Алтайский*",[1]итого!$3:$100,COLUMN([1]итого!AH:AH),0)</f>
        <v>214232</v>
      </c>
      <c r="AI72" s="6">
        <f t="array" ref="AI72">VLOOKUP("*Алтайский*",[1]итого!$3:$100,COLUMN([1]итого!AI:AI),0)</f>
        <v>216522</v>
      </c>
      <c r="AJ72" s="6">
        <f t="array" ref="AJ72">VLOOKUP("*Алтайский*",[1]итого!$3:$100,COLUMN([1]итого!AJ:AJ),0)</f>
        <v>224297</v>
      </c>
      <c r="AK72" s="6">
        <f t="array" ref="AK72">VLOOKUP("*Алтайский*",[1]итого!$3:$100,COLUMN([1]итого!AK:AK),0)</f>
        <v>228264</v>
      </c>
      <c r="AL72" s="6">
        <f t="array" ref="AL72">VLOOKUP("*Алтайский*",[1]итого!$3:$100,COLUMN([1]итого!AL:AL),0)</f>
        <v>230337</v>
      </c>
      <c r="AM72" s="6">
        <f t="array" ref="AM72">VLOOKUP("*Алтайский*",[1]итого!$3:$100,COLUMN([1]итого!AM:AM),0)</f>
        <v>232255</v>
      </c>
      <c r="AN72" s="6">
        <f t="array" ref="AN72">VLOOKUP("*Алтайский*",[1]итого!$3:$100,COLUMN([1]итого!AN:AN),0)</f>
        <v>232302</v>
      </c>
      <c r="AO72" s="6">
        <f t="array" ref="AO72">VLOOKUP("*Алтайский*",[1]итого!$3:$100,COLUMN([1]итого!AO:AO),0)</f>
        <v>232016</v>
      </c>
      <c r="AP72" s="6">
        <f t="array" ref="AP72">VLOOKUP("*Алтайский*",[1]итого!$3:$100,COLUMN([1]итого!AP:AP),0)</f>
        <v>230741</v>
      </c>
      <c r="AQ72" s="6">
        <f t="array" ref="AQ72">VLOOKUP("*Алтайский*",[1]итого!$3:$100,COLUMN([1]итого!AQ:AQ),0)</f>
        <v>234267</v>
      </c>
      <c r="AR72" s="6">
        <f t="array" ref="AR72">VLOOKUP("*Алтайский*",[1]итого!$3:$100,COLUMN([1]итого!AR:AR),0)</f>
        <v>254198</v>
      </c>
      <c r="AS72" s="6">
        <f t="array" ref="AS72">VLOOKUP("*Алтайский*",[1]итого!$3:$100,COLUMN([1]итого!AS:AS),0)</f>
        <v>245011</v>
      </c>
      <c r="AT72" s="6">
        <f t="array" ref="AT72">VLOOKUP("*Алтайский*",[1]итого!$3:$100,COLUMN([1]итого!AT:AT),0)</f>
        <v>251836</v>
      </c>
      <c r="AU72" s="6">
        <f t="array" ref="AU72">VLOOKUP("*Алтайский*",[1]итого!$3:$100,COLUMN([1]итого!AU:AU),0)</f>
        <v>258162</v>
      </c>
      <c r="AV72" s="6">
        <f t="array" ref="AV72">VLOOKUP("*Алтайский*",[1]итого!$3:$100,COLUMN([1]итого!AV:AV),0)</f>
        <v>262801</v>
      </c>
      <c r="AW72" s="6">
        <f t="array" ref="AW72">VLOOKUP("*Алтайский*",[1]итого!$3:$100,COLUMN([1]итого!AW:AW),0)</f>
        <v>266083</v>
      </c>
      <c r="AX72" s="6">
        <f t="array" ref="AX72">VLOOKUP("*Алтайский*",[1]итого!$3:$100,COLUMN([1]итого!AX:AX),0)</f>
        <v>274337</v>
      </c>
      <c r="AY72" s="6">
        <f t="array" ref="AY72">VLOOKUP("*Алтайский*",[1]итого!$3:$100,COLUMN([1]итого!AY:AY),0)</f>
        <v>276047</v>
      </c>
      <c r="AZ72" s="6">
        <f t="array" ref="AZ72">VLOOKUP("*Алтайский*",[1]итого!$3:$100,COLUMN([1]итого!AZ:AZ),0)</f>
        <v>279351</v>
      </c>
      <c r="BA72" s="6">
        <f t="array" ref="BA72">VLOOKUP("*Алтайский*",[1]итого!$3:$100,COLUMN([1]итого!BA:BA),0)</f>
        <v>283283</v>
      </c>
      <c r="BB72" s="6">
        <f t="array" ref="BB72">VLOOKUP("*Алтайский*",[1]итого!$3:$100,COLUMN([1]итого!BB:BB),0)</f>
        <v>283203</v>
      </c>
      <c r="BC72" s="6">
        <f t="array" ref="BC72">VLOOKUP("*Алтайский*",[1]итого!$3:$100,COLUMN([1]итого!BC:BC),0)</f>
        <v>290661</v>
      </c>
      <c r="BD72" s="6">
        <f t="array" ref="BD72">VLOOKUP("*Алтайский*",[1]итого!$3:$100,COLUMN([1]итого!BD:BD),0)</f>
        <v>310935</v>
      </c>
      <c r="BE72" s="6">
        <f t="array" ref="BE72">VLOOKUP("*Алтайский*",[1]итого!$3:$100,COLUMN([1]итого!BE:BE),0)</f>
        <v>306047</v>
      </c>
      <c r="BF72" s="6">
        <f t="array" ref="BF72">VLOOKUP("*Алтайский*",[1]итого!$3:$100,COLUMN([1]итого!BF:BF),0)</f>
        <v>315989</v>
      </c>
      <c r="BG72" s="6">
        <f t="array" ref="BG72">VLOOKUP("*Алтайский*",[1]итого!$3:$100,COLUMN([1]итого!BG:BG),0)</f>
        <v>321201</v>
      </c>
      <c r="BH72" s="6">
        <f t="array" ref="BH72">VLOOKUP("*Алтайский*",[1]итого!$3:$100,COLUMN([1]итого!BH:BH),0)</f>
        <v>327399</v>
      </c>
      <c r="BI72" s="6">
        <f t="array" ref="BI72">VLOOKUP("*Алтайский*",[1]итого!$3:$100,COLUMN([1]итого!BI:BI),0)</f>
        <v>334068</v>
      </c>
      <c r="BJ72" s="6">
        <f t="array" ref="BJ72">VLOOKUP("*Алтайский*",[1]итого!$3:$100,COLUMN([1]итого!BJ:BJ),0)</f>
        <v>340248</v>
      </c>
      <c r="BK72" s="6">
        <f t="array" ref="BK72">VLOOKUP("*Алтайский*",[1]итого!$3:$100,COLUMN([1]итого!BK:BK),0)</f>
        <v>341550</v>
      </c>
      <c r="BL72" s="6">
        <f t="array" ref="BL72">VLOOKUP("*Алтайский*",[1]итого!$3:$100,COLUMN([1]итого!BL:BL),0)</f>
        <v>344446</v>
      </c>
      <c r="BM72" s="6">
        <f t="array" ref="BM72">VLOOKUP("*Алтайский*",[1]итого!$3:$100,COLUMN([1]итого!BM:BM),0)</f>
        <v>349069</v>
      </c>
      <c r="BN72" s="6">
        <f t="array" ref="BN72">VLOOKUP("*Алтайский*",[1]итого!$3:$100,COLUMN([1]итого!BN:BN),0)</f>
        <v>352366</v>
      </c>
      <c r="BO72" s="6">
        <f t="array" ref="BO72">VLOOKUP("*Алтайский*",[1]итого!$3:$100,COLUMN([1]итого!BO:BO),0)</f>
        <v>353803</v>
      </c>
      <c r="BP72" s="6">
        <f t="array" ref="BP72">VLOOKUP("*Алтайский*",[1]итого!$3:$100,COLUMN([1]итого!BP:BP),0)</f>
        <v>399667</v>
      </c>
      <c r="BQ72" s="6">
        <f t="array" ref="BQ72">VLOOKUP("*Алтайский*",[1]итого!$3:$100,COLUMN([1]итого!BQ:BQ),0)</f>
        <v>388873</v>
      </c>
      <c r="BR72" s="6">
        <f t="array" ref="BR72">VLOOKUP("*Алтайский*",[1]итого!$3:$100,COLUMN([1]итого!BR:BR),0)</f>
        <v>403889</v>
      </c>
      <c r="BS72" s="6">
        <f t="array" ref="BS72">VLOOKUP("*Алтайский*",[1]итого!$3:$100,COLUMN([1]итого!BS:BS),0)</f>
        <v>412435</v>
      </c>
      <c r="BT72" s="6">
        <f t="array" ref="BT72">VLOOKUP("*Алтайский*",[1]итого!$3:$100,COLUMN([1]итого!BT:BT),0)</f>
        <v>424517</v>
      </c>
      <c r="BU72" s="6">
        <f t="array" ref="BU72">VLOOKUP("*Алтайский*",[1]итого!$3:$100,COLUMN([1]итого!BU:BU),0)</f>
        <v>424284</v>
      </c>
      <c r="BV72" s="6">
        <f t="array" ref="BV72">VLOOKUP("*Алтайский*",[1]итого!$3:$100,COLUMN([1]итого!BV:BV),0)</f>
        <v>431990</v>
      </c>
      <c r="BW72" s="6">
        <f t="array" ref="BW72">VLOOKUP("*Алтайский*",[1]итого!$3:$100,COLUMN([1]итого!BW:BW),0)</f>
        <v>436274</v>
      </c>
      <c r="BX72" s="6">
        <f t="array" ref="BX72">VLOOKUP("*Алтайский*",[1]итого!$3:$100,COLUMN([1]итого!BX:BX),0)</f>
        <v>435739</v>
      </c>
      <c r="BY72" s="6">
        <f t="array" ref="BY72">VLOOKUP("*Алтайский*",[1]итого!$3:$100,COLUMN([1]итого!BY:BY),0)</f>
        <v>435160</v>
      </c>
      <c r="BZ72" s="6">
        <f t="array" ref="BZ72">VLOOKUP("*Алтайский*",[1]итого!$3:$100,COLUMN([1]итого!BZ:BZ),0)</f>
        <v>442534</v>
      </c>
      <c r="CA72" s="6">
        <f t="array" ref="CA72">VLOOKUP("*Алтайский*",[1]итого!$3:$100,COLUMN([1]итого!CA:CA),0)</f>
        <v>445842</v>
      </c>
      <c r="CB72" s="6">
        <f t="array" ref="CB72">VLOOKUP("*Алтайский*",[1]итого!$3:$100,COLUMN([1]итого!CB:CB),0)</f>
        <v>473721</v>
      </c>
    </row>
    <row r="73" spans="1:80" x14ac:dyDescent="0.25">
      <c r="A73" s="5" t="s">
        <v>71</v>
      </c>
      <c r="B73" s="6">
        <f t="array" ref="B73">VLOOKUP("*Красноярский*",[1]итого!$3:$100,COLUMN([1]итого!B:B),0)</f>
        <v>342936</v>
      </c>
      <c r="C73" s="6">
        <f t="array" ref="C73">VLOOKUP("*Красноярский*",[1]итого!$3:$100,COLUMN([1]итого!C:C),0)</f>
        <v>342566</v>
      </c>
      <c r="D73" s="6">
        <f t="array" ref="D73">VLOOKUP("*Красноярский*",[1]итого!$3:$100,COLUMN([1]итого!D:D),0)</f>
        <v>341850</v>
      </c>
      <c r="E73" s="6">
        <f t="array" ref="E73">VLOOKUP("*Красноярский*",[1]итого!$3:$100,COLUMN([1]итого!E:E),0)</f>
        <v>340130</v>
      </c>
      <c r="F73" s="6">
        <f t="array" ref="F73">VLOOKUP("*Красноярский*",[1]итого!$3:$100,COLUMN([1]итого!F:F),0)</f>
        <v>343185</v>
      </c>
      <c r="G73" s="6">
        <f t="array" ref="G73">VLOOKUP("*Красноярский*",[1]итого!$3:$100,COLUMN([1]итого!G:G),0)</f>
        <v>344785</v>
      </c>
      <c r="H73" s="6">
        <f t="array" ref="H73">VLOOKUP("*Красноярский*",[1]итого!$3:$100,COLUMN([1]итого!H:H),0)</f>
        <v>361067</v>
      </c>
      <c r="I73" s="6">
        <f t="array" ref="I73">VLOOKUP("*Красноярский*",[1]итого!$3:$100,COLUMN([1]итого!I:I),0)</f>
        <v>358050</v>
      </c>
      <c r="J73" s="6">
        <f t="array" ref="J73">VLOOKUP("*Красноярский*",[1]итого!$3:$100,COLUMN([1]итого!J:J),0)</f>
        <v>363923</v>
      </c>
      <c r="K73" s="6">
        <f t="array" ref="K73">VLOOKUP("*Красноярский*",[1]итого!$3:$100,COLUMN([1]итого!K:K),0)</f>
        <v>358453</v>
      </c>
      <c r="L73" s="6">
        <f t="array" ref="L73">VLOOKUP("*Красноярский*",[1]итого!$3:$100,COLUMN([1]итого!L:L),0)</f>
        <v>365566</v>
      </c>
      <c r="M73" s="6">
        <f t="array" ref="M73">VLOOKUP("*Красноярский*",[1]итого!$3:$100,COLUMN([1]итого!M:M),0)</f>
        <v>366375</v>
      </c>
      <c r="N73" s="6">
        <f t="array" ref="N73">VLOOKUP("*Красноярский*",[1]итого!$3:$100,COLUMN([1]итого!N:N),0)</f>
        <v>378441</v>
      </c>
      <c r="O73" s="6">
        <f t="array" ref="O73">VLOOKUP("*Красноярский*",[1]итого!$3:$100,COLUMN([1]итого!O:O),0)</f>
        <v>379184</v>
      </c>
      <c r="P73" s="6">
        <f t="array" ref="P73">VLOOKUP("*Красноярский*",[1]итого!$3:$100,COLUMN([1]итого!P:P),0)</f>
        <v>376720</v>
      </c>
      <c r="Q73" s="6">
        <f t="array" ref="Q73">VLOOKUP("*Красноярский*",[1]итого!$3:$100,COLUMN([1]итого!Q:Q),0)</f>
        <v>374830</v>
      </c>
      <c r="R73" s="6">
        <f t="array" ref="R73">VLOOKUP("*Красноярский*",[1]итого!$3:$100,COLUMN([1]итого!R:R),0)</f>
        <v>368795</v>
      </c>
      <c r="S73" s="6">
        <f t="array" ref="S73">VLOOKUP("*Красноярский*",[1]итого!$3:$100,COLUMN([1]итого!S:S),0)</f>
        <v>368056</v>
      </c>
      <c r="T73" s="6">
        <f t="array" ref="T73">VLOOKUP("*Красноярский*",[1]итого!$3:$100,COLUMN([1]итого!T:T),0)</f>
        <v>386726</v>
      </c>
      <c r="U73" s="6">
        <f t="array" ref="U73">VLOOKUP("*Красноярский*",[1]итого!$3:$100,COLUMN([1]итого!U:U),0)</f>
        <v>376407</v>
      </c>
      <c r="V73" s="6">
        <f t="array" ref="V73">VLOOKUP("*Красноярский*",[1]итого!$3:$100,COLUMN([1]итого!V:V),0)</f>
        <v>379199</v>
      </c>
      <c r="W73" s="6">
        <f t="array" ref="W73">VLOOKUP("*Красноярский*",[1]итого!$3:$100,COLUMN([1]итого!W:W),0)</f>
        <v>378498</v>
      </c>
      <c r="X73" s="6">
        <f t="array" ref="X73">VLOOKUP("*Красноярский*",[1]итого!$3:$100,COLUMN([1]итого!X:X),0)</f>
        <v>391624</v>
      </c>
      <c r="Y73" s="6">
        <f t="array" ref="Y73">VLOOKUP("*Красноярский*",[1]итого!$3:$100,COLUMN([1]итого!Y:Y),0)</f>
        <v>385410</v>
      </c>
      <c r="Z73" s="6">
        <f t="array" ref="Z73">VLOOKUP("*Красноярский*",[1]итого!$3:$100,COLUMN([1]итого!Z:Z),0)</f>
        <v>389677</v>
      </c>
      <c r="AA73" s="6">
        <f t="array" ref="AA73">VLOOKUP("*Красноярский*",[1]итого!$3:$100,COLUMN([1]итого!AA:AA),0)</f>
        <v>391262</v>
      </c>
      <c r="AB73" s="6">
        <f t="array" ref="AB73">VLOOKUP("*Красноярский*",[1]итого!$3:$100,COLUMN([1]итого!AB:AB),0)</f>
        <v>388344</v>
      </c>
      <c r="AC73" s="6">
        <f t="array" ref="AC73">VLOOKUP("*Красноярский*",[1]итого!$3:$100,COLUMN([1]итого!AC:AC),0)</f>
        <v>393731</v>
      </c>
      <c r="AD73" s="6">
        <f t="array" ref="AD73">VLOOKUP("*Красноярский*",[1]итого!$3:$100,COLUMN([1]итого!AD:AD),0)</f>
        <v>391248</v>
      </c>
      <c r="AE73" s="6">
        <f t="array" ref="AE73">VLOOKUP("*Красноярский*",[1]итого!$3:$100,COLUMN([1]итого!AE:AE),0)</f>
        <v>394658</v>
      </c>
      <c r="AF73" s="6">
        <f t="array" ref="AF73">VLOOKUP("*Красноярский*",[1]итого!$3:$100,COLUMN([1]итого!AF:AF),0)</f>
        <v>411133</v>
      </c>
      <c r="AG73" s="6">
        <f t="array" ref="AG73">VLOOKUP("*Красноярский*",[1]итого!$3:$100,COLUMN([1]итого!AG:AG),0)</f>
        <v>406306</v>
      </c>
      <c r="AH73" s="6">
        <f t="array" ref="AH73">VLOOKUP("*Красноярский*",[1]итого!$3:$100,COLUMN([1]итого!AH:AH),0)</f>
        <v>399718</v>
      </c>
      <c r="AI73" s="6">
        <f t="array" ref="AI73">VLOOKUP("*Красноярский*",[1]итого!$3:$100,COLUMN([1]итого!AI:AI),0)</f>
        <v>395444</v>
      </c>
      <c r="AJ73" s="6">
        <f t="array" ref="AJ73">VLOOKUP("*Красноярский*",[1]итого!$3:$100,COLUMN([1]итого!AJ:AJ),0)</f>
        <v>414403</v>
      </c>
      <c r="AK73" s="6">
        <f t="array" ref="AK73">VLOOKUP("*Красноярский*",[1]итого!$3:$100,COLUMN([1]итого!AK:AK),0)</f>
        <v>418821</v>
      </c>
      <c r="AL73" s="6">
        <f t="array" ref="AL73">VLOOKUP("*Красноярский*",[1]итого!$3:$100,COLUMN([1]итого!AL:AL),0)</f>
        <v>427234</v>
      </c>
      <c r="AM73" s="6">
        <f t="array" ref="AM73">VLOOKUP("*Красноярский*",[1]итого!$3:$100,COLUMN([1]итого!AM:AM),0)</f>
        <v>434070</v>
      </c>
      <c r="AN73" s="6">
        <f t="array" ref="AN73">VLOOKUP("*Красноярский*",[1]итого!$3:$100,COLUMN([1]итого!AN:AN),0)</f>
        <v>430992</v>
      </c>
      <c r="AO73" s="6">
        <f t="array" ref="AO73">VLOOKUP("*Красноярский*",[1]итого!$3:$100,COLUMN([1]итого!AO:AO),0)</f>
        <v>426799</v>
      </c>
      <c r="AP73" s="6">
        <f t="array" ref="AP73">VLOOKUP("*Красноярский*",[1]итого!$3:$100,COLUMN([1]итого!AP:AP),0)</f>
        <v>424534</v>
      </c>
      <c r="AQ73" s="6">
        <f t="array" ref="AQ73">VLOOKUP("*Красноярский*",[1]итого!$3:$100,COLUMN([1]итого!AQ:AQ),0)</f>
        <v>431527</v>
      </c>
      <c r="AR73" s="6">
        <f t="array" ref="AR73">VLOOKUP("*Красноярский*",[1]итого!$3:$100,COLUMN([1]итого!AR:AR),0)</f>
        <v>473488</v>
      </c>
      <c r="AS73" s="6">
        <f t="array" ref="AS73">VLOOKUP("*Красноярский*",[1]итого!$3:$100,COLUMN([1]итого!AS:AS),0)</f>
        <v>455220</v>
      </c>
      <c r="AT73" s="6">
        <f t="array" ref="AT73">VLOOKUP("*Красноярский*",[1]итого!$3:$100,COLUMN([1]итого!AT:AT),0)</f>
        <v>469920</v>
      </c>
      <c r="AU73" s="6">
        <f t="array" ref="AU73">VLOOKUP("*Красноярский*",[1]итого!$3:$100,COLUMN([1]итого!AU:AU),0)</f>
        <v>479119</v>
      </c>
      <c r="AV73" s="6">
        <f t="array" ref="AV73">VLOOKUP("*Красноярский*",[1]итого!$3:$100,COLUMN([1]итого!AV:AV),0)</f>
        <v>488465</v>
      </c>
      <c r="AW73" s="6">
        <f t="array" ref="AW73">VLOOKUP("*Красноярский*",[1]итого!$3:$100,COLUMN([1]итого!AW:AW),0)</f>
        <v>495287</v>
      </c>
      <c r="AX73" s="6">
        <f t="array" ref="AX73">VLOOKUP("*Красноярский*",[1]итого!$3:$100,COLUMN([1]итого!AX:AX),0)</f>
        <v>510187</v>
      </c>
      <c r="AY73" s="6">
        <f t="array" ref="AY73">VLOOKUP("*Красноярский*",[1]итого!$3:$100,COLUMN([1]итого!AY:AY),0)</f>
        <v>510435</v>
      </c>
      <c r="AZ73" s="6">
        <f t="array" ref="AZ73">VLOOKUP("*Красноярский*",[1]итого!$3:$100,COLUMN([1]итого!AZ:AZ),0)</f>
        <v>508172</v>
      </c>
      <c r="BA73" s="6">
        <f t="array" ref="BA73">VLOOKUP("*Красноярский*",[1]итого!$3:$100,COLUMN([1]итого!BA:BA),0)</f>
        <v>505359</v>
      </c>
      <c r="BB73" s="6">
        <f t="array" ref="BB73">VLOOKUP("*Красноярский*",[1]итого!$3:$100,COLUMN([1]итого!BB:BB),0)</f>
        <v>508235</v>
      </c>
      <c r="BC73" s="6">
        <f t="array" ref="BC73">VLOOKUP("*Красноярский*",[1]итого!$3:$100,COLUMN([1]итого!BC:BC),0)</f>
        <v>518974</v>
      </c>
      <c r="BD73" s="6">
        <f t="array" ref="BD73">VLOOKUP("*Красноярский*",[1]итого!$3:$100,COLUMN([1]итого!BD:BD),0)</f>
        <v>555113</v>
      </c>
      <c r="BE73" s="6">
        <f t="array" ref="BE73">VLOOKUP("*Красноярский*",[1]итого!$3:$100,COLUMN([1]итого!BE:BE),0)</f>
        <v>549027</v>
      </c>
      <c r="BF73" s="6">
        <f t="array" ref="BF73">VLOOKUP("*Красноярский*",[1]итого!$3:$100,COLUMN([1]итого!BF:BF),0)</f>
        <v>569318</v>
      </c>
      <c r="BG73" s="6">
        <f t="array" ref="BG73">VLOOKUP("*Красноярский*",[1]итого!$3:$100,COLUMN([1]итого!BG:BG),0)</f>
        <v>582583</v>
      </c>
      <c r="BH73" s="6">
        <f t="array" ref="BH73">VLOOKUP("*Красноярский*",[1]итого!$3:$100,COLUMN([1]итого!BH:BH),0)</f>
        <v>596934</v>
      </c>
      <c r="BI73" s="6">
        <f t="array" ref="BI73">VLOOKUP("*Красноярский*",[1]итого!$3:$100,COLUMN([1]итого!BI:BI),0)</f>
        <v>609247</v>
      </c>
      <c r="BJ73" s="6">
        <f t="array" ref="BJ73">VLOOKUP("*Красноярский*",[1]итого!$3:$100,COLUMN([1]итого!BJ:BJ),0)</f>
        <v>622708</v>
      </c>
      <c r="BK73" s="6">
        <f t="array" ref="BK73">VLOOKUP("*Красноярский*",[1]итого!$3:$100,COLUMN([1]итого!BK:BK),0)</f>
        <v>624588</v>
      </c>
      <c r="BL73" s="6">
        <f t="array" ref="BL73">VLOOKUP("*Красноярский*",[1]итого!$3:$100,COLUMN([1]итого!BL:BL),0)</f>
        <v>626266</v>
      </c>
      <c r="BM73" s="6">
        <f t="array" ref="BM73">VLOOKUP("*Красноярский*",[1]итого!$3:$100,COLUMN([1]итого!BM:BM),0)</f>
        <v>629749</v>
      </c>
      <c r="BN73" s="6">
        <f t="array" ref="BN73">VLOOKUP("*Красноярский*",[1]итого!$3:$100,COLUMN([1]итого!BN:BN),0)</f>
        <v>635924</v>
      </c>
      <c r="BO73" s="6">
        <f t="array" ref="BO73">VLOOKUP("*Красноярский*",[1]итого!$3:$100,COLUMN([1]итого!BO:BO),0)</f>
        <v>633344</v>
      </c>
      <c r="BP73" s="6">
        <f t="array" ref="BP73">VLOOKUP("*Красноярский*",[1]итого!$3:$100,COLUMN([1]итого!BP:BP),0)</f>
        <v>683511</v>
      </c>
      <c r="BQ73" s="6">
        <f t="array" ref="BQ73">VLOOKUP("*Красноярский*",[1]итого!$3:$100,COLUMN([1]итого!BQ:BQ),0)</f>
        <v>656802</v>
      </c>
      <c r="BR73" s="6">
        <f t="array" ref="BR73">VLOOKUP("*Красноярский*",[1]итого!$3:$100,COLUMN([1]итого!BR:BR),0)</f>
        <v>674551</v>
      </c>
      <c r="BS73" s="6">
        <f t="array" ref="BS73">VLOOKUP("*Красноярский*",[1]итого!$3:$100,COLUMN([1]итого!BS:BS),0)</f>
        <v>687272</v>
      </c>
      <c r="BT73" s="6">
        <f t="array" ref="BT73">VLOOKUP("*Красноярский*",[1]итого!$3:$100,COLUMN([1]итого!BT:BT),0)</f>
        <v>714338</v>
      </c>
      <c r="BU73" s="6">
        <f t="array" ref="BU73">VLOOKUP("*Красноярский*",[1]итого!$3:$100,COLUMN([1]итого!BU:BU),0)</f>
        <v>719120</v>
      </c>
      <c r="BV73" s="6">
        <f t="array" ref="BV73">VLOOKUP("*Красноярский*",[1]итого!$3:$100,COLUMN([1]итого!BV:BV),0)</f>
        <v>735411</v>
      </c>
      <c r="BW73" s="6">
        <f t="array" ref="BW73">VLOOKUP("*Красноярский*",[1]итого!$3:$100,COLUMN([1]итого!BW:BW),0)</f>
        <v>745358</v>
      </c>
      <c r="BX73" s="6">
        <f t="array" ref="BX73">VLOOKUP("*Красноярский*",[1]итого!$3:$100,COLUMN([1]итого!BX:BX),0)</f>
        <v>746075</v>
      </c>
      <c r="BY73" s="6">
        <f t="array" ref="BY73">VLOOKUP("*Красноярский*",[1]итого!$3:$100,COLUMN([1]итого!BY:BY),0)</f>
        <v>749196</v>
      </c>
      <c r="BZ73" s="6">
        <f t="array" ref="BZ73">VLOOKUP("*Красноярский*",[1]итого!$3:$100,COLUMN([1]итого!BZ:BZ),0)</f>
        <v>759650</v>
      </c>
      <c r="CA73" s="6">
        <f t="array" ref="CA73">VLOOKUP("*Красноярский*",[1]итого!$3:$100,COLUMN([1]итого!CA:CA),0)</f>
        <v>767209</v>
      </c>
      <c r="CB73" s="6">
        <f t="array" ref="CB73">VLOOKUP("*Красноярский*",[1]итого!$3:$100,COLUMN([1]итого!CB:CB),0)</f>
        <v>819329</v>
      </c>
    </row>
    <row r="74" spans="1:80" x14ac:dyDescent="0.25">
      <c r="A74" s="5" t="s">
        <v>72</v>
      </c>
      <c r="B74" s="6">
        <f t="array" ref="B74">VLOOKUP("*Иркутская*",[1]итого!$3:$100,COLUMN([1]итого!B:B),0)</f>
        <v>301798</v>
      </c>
      <c r="C74" s="6">
        <f t="array" ref="C74">VLOOKUP("*Иркутская*",[1]итого!$3:$100,COLUMN([1]итого!C:C),0)</f>
        <v>303560</v>
      </c>
      <c r="D74" s="6">
        <f t="array" ref="D74">VLOOKUP("*Иркутская*",[1]итого!$3:$100,COLUMN([1]итого!D:D),0)</f>
        <v>303904</v>
      </c>
      <c r="E74" s="6">
        <f t="array" ref="E74">VLOOKUP("*Иркутская*",[1]итого!$3:$100,COLUMN([1]итого!E:E),0)</f>
        <v>304233</v>
      </c>
      <c r="F74" s="6">
        <f t="array" ref="F74">VLOOKUP("*Иркутская*",[1]итого!$3:$100,COLUMN([1]итого!F:F),0)</f>
        <v>308445</v>
      </c>
      <c r="G74" s="6">
        <f t="array" ref="G74">VLOOKUP("*Иркутская*",[1]итого!$3:$100,COLUMN([1]итого!G:G),0)</f>
        <v>309690</v>
      </c>
      <c r="H74" s="6">
        <f t="array" ref="H74">VLOOKUP("*Иркутская*",[1]итого!$3:$100,COLUMN([1]итого!H:H),0)</f>
        <v>322283</v>
      </c>
      <c r="I74" s="6">
        <f t="array" ref="I74">VLOOKUP("*Иркутская*",[1]итого!$3:$100,COLUMN([1]итого!I:I),0)</f>
        <v>315781</v>
      </c>
      <c r="J74" s="6">
        <f t="array" ref="J74">VLOOKUP("*Иркутская*",[1]итого!$3:$100,COLUMN([1]итого!J:J),0)</f>
        <v>318955</v>
      </c>
      <c r="K74" s="6">
        <f t="array" ref="K74">VLOOKUP("*Иркутская*",[1]итого!$3:$100,COLUMN([1]итого!K:K),0)</f>
        <v>319040</v>
      </c>
      <c r="L74" s="6">
        <f t="array" ref="L74">VLOOKUP("*Иркутская*",[1]итого!$3:$100,COLUMN([1]итого!L:L),0)</f>
        <v>321243</v>
      </c>
      <c r="M74" s="6">
        <f t="array" ref="M74">VLOOKUP("*Иркутская*",[1]итого!$3:$100,COLUMN([1]итого!M:M),0)</f>
        <v>318965</v>
      </c>
      <c r="N74" s="6">
        <f t="array" ref="N74">VLOOKUP("*Иркутская*",[1]итого!$3:$100,COLUMN([1]итого!N:N),0)</f>
        <v>328065</v>
      </c>
      <c r="O74" s="6">
        <f t="array" ref="O74">VLOOKUP("*Иркутская*",[1]итого!$3:$100,COLUMN([1]итого!O:O),0)</f>
        <v>328324</v>
      </c>
      <c r="P74" s="6">
        <f t="array" ref="P74">VLOOKUP("*Иркутская*",[1]итого!$3:$100,COLUMN([1]итого!P:P),0)</f>
        <v>328146</v>
      </c>
      <c r="Q74" s="6">
        <f t="array" ref="Q74">VLOOKUP("*Иркутская*",[1]итого!$3:$100,COLUMN([1]итого!Q:Q),0)</f>
        <v>328226</v>
      </c>
      <c r="R74" s="6">
        <f t="array" ref="R74">VLOOKUP("*Иркутская*",[1]итого!$3:$100,COLUMN([1]итого!R:R),0)</f>
        <v>321162</v>
      </c>
      <c r="S74" s="6">
        <f t="array" ref="S74">VLOOKUP("*Иркутская*",[1]итого!$3:$100,COLUMN([1]итого!S:S),0)</f>
        <v>319872</v>
      </c>
      <c r="T74" s="6">
        <f t="array" ref="T74">VLOOKUP("*Иркутская*",[1]итого!$3:$100,COLUMN([1]итого!T:T),0)</f>
        <v>335474</v>
      </c>
      <c r="U74" s="6">
        <f t="array" ref="U74">VLOOKUP("*Иркутская*",[1]итого!$3:$100,COLUMN([1]итого!U:U),0)</f>
        <v>326891</v>
      </c>
      <c r="V74" s="6">
        <f t="array" ref="V74">VLOOKUP("*Иркутская*",[1]итого!$3:$100,COLUMN([1]итого!V:V),0)</f>
        <v>323434</v>
      </c>
      <c r="W74" s="6">
        <f t="array" ref="W74">VLOOKUP("*Иркутская*",[1]итого!$3:$100,COLUMN([1]итого!W:W),0)</f>
        <v>320653</v>
      </c>
      <c r="X74" s="6">
        <f t="array" ref="X74">VLOOKUP("*Иркутская*",[1]итого!$3:$100,COLUMN([1]итого!X:X),0)</f>
        <v>331957</v>
      </c>
      <c r="Y74" s="6">
        <f t="array" ref="Y74">VLOOKUP("*Иркутская*",[1]итого!$3:$100,COLUMN([1]итого!Y:Y),0)</f>
        <v>324727</v>
      </c>
      <c r="Z74" s="6">
        <f t="array" ref="Z74">VLOOKUP("*Иркутская*",[1]итого!$3:$100,COLUMN([1]итого!Z:Z),0)</f>
        <v>326452</v>
      </c>
      <c r="AA74" s="6">
        <f t="array" ref="AA74">VLOOKUP("*Иркутская*",[1]итого!$3:$100,COLUMN([1]итого!AA:AA),0)</f>
        <v>324768</v>
      </c>
      <c r="AB74" s="6">
        <f t="array" ref="AB74">VLOOKUP("*Иркутская*",[1]итого!$3:$100,COLUMN([1]итого!AB:AB),0)</f>
        <v>326285</v>
      </c>
      <c r="AC74" s="6">
        <f t="array" ref="AC74">VLOOKUP("*Иркутская*",[1]итого!$3:$100,COLUMN([1]итого!AC:AC),0)</f>
        <v>327493</v>
      </c>
      <c r="AD74" s="6">
        <f t="array" ref="AD74">VLOOKUP("*Иркутская*",[1]итого!$3:$100,COLUMN([1]итого!AD:AD),0)</f>
        <v>324213</v>
      </c>
      <c r="AE74" s="6">
        <f t="array" ref="AE74">VLOOKUP("*Иркутская*",[1]итого!$3:$100,COLUMN([1]итого!AE:AE),0)</f>
        <v>326689</v>
      </c>
      <c r="AF74" s="6">
        <f t="array" ref="AF74">VLOOKUP("*Иркутская*",[1]итого!$3:$100,COLUMN([1]итого!AF:AF),0)</f>
        <v>339263</v>
      </c>
      <c r="AG74" s="6">
        <f t="array" ref="AG74">VLOOKUP("*Иркутская*",[1]итого!$3:$100,COLUMN([1]итого!AG:AG),0)</f>
        <v>332516</v>
      </c>
      <c r="AH74" s="6">
        <f t="array" ref="AH74">VLOOKUP("*Иркутская*",[1]итого!$3:$100,COLUMN([1]итого!AH:AH),0)</f>
        <v>328294</v>
      </c>
      <c r="AI74" s="6">
        <f t="array" ref="AI74">VLOOKUP("*Иркутская*",[1]итого!$3:$100,COLUMN([1]итого!AI:AI),0)</f>
        <v>330682</v>
      </c>
      <c r="AJ74" s="6">
        <f t="array" ref="AJ74">VLOOKUP("*Иркутская*",[1]итого!$3:$100,COLUMN([1]итого!AJ:AJ),0)</f>
        <v>343149</v>
      </c>
      <c r="AK74" s="6">
        <f t="array" ref="AK74">VLOOKUP("*Иркутская*",[1]итого!$3:$100,COLUMN([1]итого!AK:AK),0)</f>
        <v>341073</v>
      </c>
      <c r="AL74" s="6">
        <f t="array" ref="AL74">VLOOKUP("*Иркутская*",[1]итого!$3:$100,COLUMN([1]итого!AL:AL),0)</f>
        <v>344559</v>
      </c>
      <c r="AM74" s="6">
        <f t="array" ref="AM74">VLOOKUP("*Иркутская*",[1]итого!$3:$100,COLUMN([1]итого!AM:AM),0)</f>
        <v>353211</v>
      </c>
      <c r="AN74" s="6">
        <f t="array" ref="AN74">VLOOKUP("*Иркутская*",[1]итого!$3:$100,COLUMN([1]итого!AN:AN),0)</f>
        <v>351775</v>
      </c>
      <c r="AO74" s="6">
        <f t="array" ref="AO74">VLOOKUP("*Иркутская*",[1]итого!$3:$100,COLUMN([1]итого!AO:AO),0)</f>
        <v>346562</v>
      </c>
      <c r="AP74" s="6">
        <f t="array" ref="AP74">VLOOKUP("*Иркутская*",[1]итого!$3:$100,COLUMN([1]итого!AP:AP),0)</f>
        <v>348478</v>
      </c>
      <c r="AQ74" s="6">
        <f t="array" ref="AQ74">VLOOKUP("*Иркутская*",[1]итого!$3:$100,COLUMN([1]итого!AQ:AQ),0)</f>
        <v>352126</v>
      </c>
      <c r="AR74" s="6">
        <f t="array" ref="AR74">VLOOKUP("*Иркутская*",[1]итого!$3:$100,COLUMN([1]итого!AR:AR),0)</f>
        <v>384680</v>
      </c>
      <c r="AS74" s="6">
        <f t="array" ref="AS74">VLOOKUP("*Иркутская*",[1]итого!$3:$100,COLUMN([1]итого!AS:AS),0)</f>
        <v>369404</v>
      </c>
      <c r="AT74" s="6">
        <f t="array" ref="AT74">VLOOKUP("*Иркутская*",[1]итого!$3:$100,COLUMN([1]итого!AT:AT),0)</f>
        <v>380073</v>
      </c>
      <c r="AU74" s="6">
        <f t="array" ref="AU74">VLOOKUP("*Иркутская*",[1]итого!$3:$100,COLUMN([1]итого!AU:AU),0)</f>
        <v>386237</v>
      </c>
      <c r="AV74" s="6">
        <f t="array" ref="AV74">VLOOKUP("*Иркутская*",[1]итого!$3:$100,COLUMN([1]итого!AV:AV),0)</f>
        <v>395970</v>
      </c>
      <c r="AW74" s="6">
        <f t="array" ref="AW74">VLOOKUP("*Иркутская*",[1]итого!$3:$100,COLUMN([1]итого!AW:AW),0)</f>
        <v>401708</v>
      </c>
      <c r="AX74" s="6">
        <f t="array" ref="AX74">VLOOKUP("*Иркутская*",[1]итого!$3:$100,COLUMN([1]итого!AX:AX),0)</f>
        <v>416129</v>
      </c>
      <c r="AY74" s="6">
        <f t="array" ref="AY74">VLOOKUP("*Иркутская*",[1]итого!$3:$100,COLUMN([1]итого!AY:AY),0)</f>
        <v>415077</v>
      </c>
      <c r="AZ74" s="6">
        <f t="array" ref="AZ74">VLOOKUP("*Иркутская*",[1]итого!$3:$100,COLUMN([1]итого!AZ:AZ),0)</f>
        <v>416309</v>
      </c>
      <c r="BA74" s="6">
        <f t="array" ref="BA74">VLOOKUP("*Иркутская*",[1]итого!$3:$100,COLUMN([1]итого!BA:BA),0)</f>
        <v>426727</v>
      </c>
      <c r="BB74" s="6">
        <f t="array" ref="BB74">VLOOKUP("*Иркутская*",[1]итого!$3:$100,COLUMN([1]итого!BB:BB),0)</f>
        <v>423696</v>
      </c>
      <c r="BC74" s="6">
        <f t="array" ref="BC74">VLOOKUP("*Иркутская*",[1]итого!$3:$100,COLUMN([1]итого!BC:BC),0)</f>
        <v>430530</v>
      </c>
      <c r="BD74" s="6">
        <f t="array" ref="BD74">VLOOKUP("*Иркутская*",[1]итого!$3:$100,COLUMN([1]итого!BD:BD),0)</f>
        <v>455253</v>
      </c>
      <c r="BE74" s="6">
        <f t="array" ref="BE74">VLOOKUP("*Иркутская*",[1]итого!$3:$100,COLUMN([1]итого!BE:BE),0)</f>
        <v>446866</v>
      </c>
      <c r="BF74" s="6">
        <f t="array" ref="BF74">VLOOKUP("*Иркутская*",[1]итого!$3:$100,COLUMN([1]итого!BF:BF),0)</f>
        <v>462919</v>
      </c>
      <c r="BG74" s="6">
        <f t="array" ref="BG74">VLOOKUP("*Иркутская*",[1]итого!$3:$100,COLUMN([1]итого!BG:BG),0)</f>
        <v>474441</v>
      </c>
      <c r="BH74" s="6">
        <f t="array" ref="BH74">VLOOKUP("*Иркутская*",[1]итого!$3:$100,COLUMN([1]итого!BH:BH),0)</f>
        <v>482904</v>
      </c>
      <c r="BI74" s="6">
        <f t="array" ref="BI74">VLOOKUP("*Иркутская*",[1]итого!$3:$100,COLUMN([1]итого!BI:BI),0)</f>
        <v>496197</v>
      </c>
      <c r="BJ74" s="6">
        <f t="array" ref="BJ74">VLOOKUP("*Иркутская*",[1]итого!$3:$100,COLUMN([1]итого!BJ:BJ),0)</f>
        <v>507337</v>
      </c>
      <c r="BK74" s="6">
        <f t="array" ref="BK74">VLOOKUP("*Иркутская*",[1]итого!$3:$100,COLUMN([1]итого!BK:BK),0)</f>
        <v>508660</v>
      </c>
      <c r="BL74" s="6">
        <f t="array" ref="BL74">VLOOKUP("*Иркутская*",[1]итого!$3:$100,COLUMN([1]итого!BL:BL),0)</f>
        <v>510743</v>
      </c>
      <c r="BM74" s="6">
        <f t="array" ref="BM74">VLOOKUP("*Иркутская*",[1]итого!$3:$100,COLUMN([1]итого!BM:BM),0)</f>
        <v>514462</v>
      </c>
      <c r="BN74" s="6">
        <f t="array" ref="BN74">VLOOKUP("*Иркутская*",[1]итого!$3:$100,COLUMN([1]итого!BN:BN),0)</f>
        <v>513176</v>
      </c>
      <c r="BO74" s="6">
        <f t="array" ref="BO74">VLOOKUP("*Иркутская*",[1]итого!$3:$100,COLUMN([1]итого!BO:BO),0)</f>
        <v>508218</v>
      </c>
      <c r="BP74" s="6">
        <f t="array" ref="BP74">VLOOKUP("*Иркутская*",[1]итого!$3:$100,COLUMN([1]итого!BP:BP),0)</f>
        <v>541791</v>
      </c>
      <c r="BQ74" s="6">
        <f t="array" ref="BQ74">VLOOKUP("*Иркутская*",[1]итого!$3:$100,COLUMN([1]итого!BQ:BQ),0)</f>
        <v>515394</v>
      </c>
      <c r="BR74" s="6">
        <f t="array" ref="BR74">VLOOKUP("*Иркутская*",[1]итого!$3:$100,COLUMN([1]итого!BR:BR),0)</f>
        <v>533706</v>
      </c>
      <c r="BS74" s="6">
        <f t="array" ref="BS74">VLOOKUP("*Иркутская*",[1]итого!$3:$100,COLUMN([1]итого!BS:BS),0)</f>
        <v>544559</v>
      </c>
      <c r="BT74" s="6">
        <f t="array" ref="BT74">VLOOKUP("*Иркутская*",[1]итого!$3:$100,COLUMN([1]итого!BT:BT),0)</f>
        <v>564781</v>
      </c>
      <c r="BU74" s="6">
        <f t="array" ref="BU74">VLOOKUP("*Иркутская*",[1]итого!$3:$100,COLUMN([1]итого!BU:BU),0)</f>
        <v>565912</v>
      </c>
      <c r="BV74" s="6">
        <f t="array" ref="BV74">VLOOKUP("*Иркутская*",[1]итого!$3:$100,COLUMN([1]итого!BV:BV),0)</f>
        <v>573131</v>
      </c>
      <c r="BW74" s="6">
        <f t="array" ref="BW74">VLOOKUP("*Иркутская*",[1]итого!$3:$100,COLUMN([1]итого!BW:BW),0)</f>
        <v>585074</v>
      </c>
      <c r="BX74" s="6">
        <f t="array" ref="BX74">VLOOKUP("*Иркутская*",[1]итого!$3:$100,COLUMN([1]итого!BX:BX),0)</f>
        <v>581018</v>
      </c>
      <c r="BY74" s="6">
        <f t="array" ref="BY74">VLOOKUP("*Иркутская*",[1]итого!$3:$100,COLUMN([1]итого!BY:BY),0)</f>
        <v>585430</v>
      </c>
      <c r="BZ74" s="6">
        <f t="array" ref="BZ74">VLOOKUP("*Иркутская*",[1]итого!$3:$100,COLUMN([1]итого!BZ:BZ),0)</f>
        <v>589322</v>
      </c>
      <c r="CA74" s="6">
        <f t="array" ref="CA74">VLOOKUP("*Иркутская*",[1]итого!$3:$100,COLUMN([1]итого!CA:CA),0)</f>
        <v>589101</v>
      </c>
      <c r="CB74" s="6">
        <f t="array" ref="CB74">VLOOKUP("*Иркутская*",[1]итого!$3:$100,COLUMN([1]итого!CB:CB),0)</f>
        <v>630384</v>
      </c>
    </row>
    <row r="75" spans="1:80" x14ac:dyDescent="0.25">
      <c r="A75" s="5" t="s">
        <v>73</v>
      </c>
      <c r="B75" s="6">
        <f t="array" ref="B75">VLOOKUP("*Кемеровская*",[1]итого!$3:$100,COLUMN([1]итого!B:B),0)</f>
        <v>297623</v>
      </c>
      <c r="C75" s="6">
        <f t="array" ref="C75">VLOOKUP("*Кемеровская*",[1]итого!$3:$100,COLUMN([1]итого!C:C),0)</f>
        <v>298264</v>
      </c>
      <c r="D75" s="6">
        <f t="array" ref="D75">VLOOKUP("*Кемеровская*",[1]итого!$3:$100,COLUMN([1]итого!D:D),0)</f>
        <v>298580</v>
      </c>
      <c r="E75" s="6">
        <f t="array" ref="E75">VLOOKUP("*Кемеровская*",[1]итого!$3:$100,COLUMN([1]итого!E:E),0)</f>
        <v>298042</v>
      </c>
      <c r="F75" s="6">
        <f t="array" ref="F75">VLOOKUP("*Кемеровская*",[1]итого!$3:$100,COLUMN([1]итого!F:F),0)</f>
        <v>298495</v>
      </c>
      <c r="G75" s="6">
        <f t="array" ref="G75">VLOOKUP("*Кемеровская*",[1]итого!$3:$100,COLUMN([1]итого!G:G),0)</f>
        <v>299485</v>
      </c>
      <c r="H75" s="6">
        <f t="array" ref="H75">VLOOKUP("*Кемеровская*",[1]итого!$3:$100,COLUMN([1]итого!H:H),0)</f>
        <v>304190</v>
      </c>
      <c r="I75" s="6">
        <f t="array" ref="I75">VLOOKUP("*Кемеровская*",[1]итого!$3:$100,COLUMN([1]итого!I:I),0)</f>
        <v>306594</v>
      </c>
      <c r="J75" s="6">
        <f t="array" ref="J75">VLOOKUP("*Кемеровская*",[1]итого!$3:$100,COLUMN([1]итого!J:J),0)</f>
        <v>308208</v>
      </c>
      <c r="K75" s="6">
        <f t="array" ref="K75">VLOOKUP("*Кемеровская*",[1]итого!$3:$100,COLUMN([1]итого!K:K),0)</f>
        <v>307156</v>
      </c>
      <c r="L75" s="6">
        <f t="array" ref="L75">VLOOKUP("*Кемеровская*",[1]итого!$3:$100,COLUMN([1]итого!L:L),0)</f>
        <v>307383</v>
      </c>
      <c r="M75" s="6">
        <f t="array" ref="M75">VLOOKUP("*Кемеровская*",[1]итого!$3:$100,COLUMN([1]итого!M:M),0)</f>
        <v>304595</v>
      </c>
      <c r="N75" s="6">
        <f t="array" ref="N75">VLOOKUP("*Кемеровская*",[1]итого!$3:$100,COLUMN([1]итого!N:N),0)</f>
        <v>315558</v>
      </c>
      <c r="O75" s="6">
        <f t="array" ref="O75">VLOOKUP("*Кемеровская*",[1]итого!$3:$100,COLUMN([1]итого!O:O),0)</f>
        <v>315696</v>
      </c>
      <c r="P75" s="6">
        <f t="array" ref="P75">VLOOKUP("*Кемеровская*",[1]итого!$3:$100,COLUMN([1]итого!P:P),0)</f>
        <v>315697</v>
      </c>
      <c r="Q75" s="6">
        <f t="array" ref="Q75">VLOOKUP("*Кемеровская*",[1]итого!$3:$100,COLUMN([1]итого!Q:Q),0)</f>
        <v>315805</v>
      </c>
      <c r="R75" s="6">
        <f t="array" ref="R75">VLOOKUP("*Кемеровская*",[1]итого!$3:$100,COLUMN([1]итого!R:R),0)</f>
        <v>310400</v>
      </c>
      <c r="S75" s="6">
        <f t="array" ref="S75">VLOOKUP("*Кемеровская*",[1]итого!$3:$100,COLUMN([1]итого!S:S),0)</f>
        <v>309490</v>
      </c>
      <c r="T75" s="6">
        <f t="array" ref="T75">VLOOKUP("*Кемеровская*",[1]итого!$3:$100,COLUMN([1]итого!T:T),0)</f>
        <v>318261</v>
      </c>
      <c r="U75" s="6">
        <f t="array" ref="U75">VLOOKUP("*Кемеровская*",[1]итого!$3:$100,COLUMN([1]итого!U:U),0)</f>
        <v>313906</v>
      </c>
      <c r="V75" s="6">
        <f t="array" ref="V75">VLOOKUP("*Кемеровская*",[1]итого!$3:$100,COLUMN([1]итого!V:V),0)</f>
        <v>316586</v>
      </c>
      <c r="W75" s="6">
        <f t="array" ref="W75">VLOOKUP("*Кемеровская*",[1]итого!$3:$100,COLUMN([1]итого!W:W),0)</f>
        <v>315421</v>
      </c>
      <c r="X75" s="6">
        <f t="array" ref="X75">VLOOKUP("*Кемеровская*",[1]итого!$3:$100,COLUMN([1]итого!X:X),0)</f>
        <v>317402</v>
      </c>
      <c r="Y75" s="6">
        <f t="array" ref="Y75">VLOOKUP("*Кемеровская*",[1]итого!$3:$100,COLUMN([1]итого!Y:Y),0)</f>
        <v>315094</v>
      </c>
      <c r="Z75" s="6">
        <f t="array" ref="Z75">VLOOKUP("*Кемеровская*",[1]итого!$3:$100,COLUMN([1]итого!Z:Z),0)</f>
        <v>316036</v>
      </c>
      <c r="AA75" s="6">
        <f t="array" ref="AA75">VLOOKUP("*Кемеровская*",[1]итого!$3:$100,COLUMN([1]итого!AA:AA),0)</f>
        <v>313013</v>
      </c>
      <c r="AB75" s="6">
        <f t="array" ref="AB75">VLOOKUP("*Кемеровская*",[1]итого!$3:$100,COLUMN([1]итого!AB:AB),0)</f>
        <v>314980</v>
      </c>
      <c r="AC75" s="6">
        <f t="array" ref="AC75">VLOOKUP("*Кемеровская*",[1]итого!$3:$100,COLUMN([1]итого!AC:AC),0)</f>
        <v>320191</v>
      </c>
      <c r="AD75" s="6">
        <f t="array" ref="AD75">VLOOKUP("*Кемеровская*",[1]итого!$3:$100,COLUMN([1]итого!AD:AD),0)</f>
        <v>317579</v>
      </c>
      <c r="AE75" s="6">
        <f t="array" ref="AE75">VLOOKUP("*Кемеровская*",[1]итого!$3:$100,COLUMN([1]итого!AE:AE),0)</f>
        <v>322190</v>
      </c>
      <c r="AF75" s="6">
        <f t="array" ref="AF75">VLOOKUP("*Кемеровская*",[1]итого!$3:$100,COLUMN([1]итого!AF:AF),0)</f>
        <v>333772</v>
      </c>
      <c r="AG75" s="6">
        <f t="array" ref="AG75">VLOOKUP("*Кемеровская*",[1]итого!$3:$100,COLUMN([1]итого!AG:AG),0)</f>
        <v>330860</v>
      </c>
      <c r="AH75" s="6">
        <f t="array" ref="AH75">VLOOKUP("*Кемеровская*",[1]итого!$3:$100,COLUMN([1]итого!AH:AH),0)</f>
        <v>327467</v>
      </c>
      <c r="AI75" s="6">
        <f t="array" ref="AI75">VLOOKUP("*Кемеровская*",[1]итого!$3:$100,COLUMN([1]итого!AI:AI),0)</f>
        <v>325537</v>
      </c>
      <c r="AJ75" s="6">
        <f t="array" ref="AJ75">VLOOKUP("*Кемеровская*",[1]итого!$3:$100,COLUMN([1]итого!AJ:AJ),0)</f>
        <v>336367</v>
      </c>
      <c r="AK75" s="6">
        <f t="array" ref="AK75">VLOOKUP("*Кемеровская*",[1]итого!$3:$100,COLUMN([1]итого!AK:AK),0)</f>
        <v>341728</v>
      </c>
      <c r="AL75" s="6">
        <f t="array" ref="AL75">VLOOKUP("*Кемеровская*",[1]итого!$3:$100,COLUMN([1]итого!AL:AL),0)</f>
        <v>348376</v>
      </c>
      <c r="AM75" s="6">
        <f t="array" ref="AM75">VLOOKUP("*Кемеровская*",[1]итого!$3:$100,COLUMN([1]итого!AM:AM),0)</f>
        <v>353484</v>
      </c>
      <c r="AN75" s="6">
        <f t="array" ref="AN75">VLOOKUP("*Кемеровская*",[1]итого!$3:$100,COLUMN([1]итого!AN:AN),0)</f>
        <v>354355</v>
      </c>
      <c r="AO75" s="6">
        <f t="array" ref="AO75">VLOOKUP("*Кемеровская*",[1]итого!$3:$100,COLUMN([1]итого!AO:AO),0)</f>
        <v>349380</v>
      </c>
      <c r="AP75" s="6">
        <f t="array" ref="AP75">VLOOKUP("*Кемеровская*",[1]итого!$3:$100,COLUMN([1]итого!AP:AP),0)</f>
        <v>351695</v>
      </c>
      <c r="AQ75" s="6">
        <f t="array" ref="AQ75">VLOOKUP("*Кемеровская*",[1]итого!$3:$100,COLUMN([1]итого!AQ:AQ),0)</f>
        <v>353786</v>
      </c>
      <c r="AR75" s="6">
        <f t="array" ref="AR75">VLOOKUP("*Кемеровская*",[1]итого!$3:$100,COLUMN([1]итого!AR:AR),0)</f>
        <v>386156</v>
      </c>
      <c r="AS75" s="6">
        <f t="array" ref="AS75">VLOOKUP("*Кемеровская*",[1]итого!$3:$100,COLUMN([1]итого!AS:AS),0)</f>
        <v>374334</v>
      </c>
      <c r="AT75" s="6">
        <f t="array" ref="AT75">VLOOKUP("*Кемеровская*",[1]итого!$3:$100,COLUMN([1]итого!AT:AT),0)</f>
        <v>385554</v>
      </c>
      <c r="AU75" s="6">
        <f t="array" ref="AU75">VLOOKUP("*Кемеровская*",[1]итого!$3:$100,COLUMN([1]итого!AU:AU),0)</f>
        <v>390677</v>
      </c>
      <c r="AV75" s="6">
        <f t="array" ref="AV75">VLOOKUP("*Кемеровская*",[1]итого!$3:$100,COLUMN([1]итого!AV:AV),0)</f>
        <v>396188</v>
      </c>
      <c r="AW75" s="6">
        <f t="array" ref="AW75">VLOOKUP("*Кемеровская*",[1]итого!$3:$100,COLUMN([1]итого!AW:AW),0)</f>
        <v>404569</v>
      </c>
      <c r="AX75" s="6">
        <f t="array" ref="AX75">VLOOKUP("*Кемеровская*",[1]итого!$3:$100,COLUMN([1]итого!AX:AX),0)</f>
        <v>414625</v>
      </c>
      <c r="AY75" s="6">
        <f t="array" ref="AY75">VLOOKUP("*Кемеровская*",[1]итого!$3:$100,COLUMN([1]итого!AY:AY),0)</f>
        <v>418115</v>
      </c>
      <c r="AZ75" s="6">
        <f t="array" ref="AZ75">VLOOKUP("*Кемеровская*",[1]итого!$3:$100,COLUMN([1]итого!AZ:AZ),0)</f>
        <v>420804</v>
      </c>
      <c r="BA75" s="6">
        <f t="array" ref="BA75">VLOOKUP("*Кемеровская*",[1]итого!$3:$100,COLUMN([1]итого!BA:BA),0)</f>
        <v>425268</v>
      </c>
      <c r="BB75" s="6">
        <f t="array" ref="BB75">VLOOKUP("*Кемеровская*",[1]итого!$3:$100,COLUMN([1]итого!BB:BB),0)</f>
        <v>427982</v>
      </c>
      <c r="BC75" s="6">
        <f t="array" ref="BC75">VLOOKUP("*Кемеровская*",[1]итого!$3:$100,COLUMN([1]итого!BC:BC),0)</f>
        <v>437096</v>
      </c>
      <c r="BD75" s="6">
        <f t="array" ref="BD75">VLOOKUP("*Кемеровская*",[1]итого!$3:$100,COLUMN([1]итого!BD:BD),0)</f>
        <v>457141</v>
      </c>
      <c r="BE75" s="6">
        <f t="array" ref="BE75">VLOOKUP("*Кемеровская*",[1]итого!$3:$100,COLUMN([1]итого!BE:BE),0)</f>
        <v>458058</v>
      </c>
      <c r="BF75" s="6">
        <f t="array" ref="BF75">VLOOKUP("*Кемеровская*",[1]итого!$3:$100,COLUMN([1]итого!BF:BF),0)</f>
        <v>469131</v>
      </c>
      <c r="BG75" s="6">
        <f t="array" ref="BG75">VLOOKUP("*Кемеровская*",[1]итого!$3:$100,COLUMN([1]итого!BG:BG),0)</f>
        <v>482128</v>
      </c>
      <c r="BH75" s="6">
        <f t="array" ref="BH75">VLOOKUP("*Кемеровская*",[1]итого!$3:$100,COLUMN([1]итого!BH:BH),0)</f>
        <v>492419</v>
      </c>
      <c r="BI75" s="6">
        <f t="array" ref="BI75">VLOOKUP("*Кемеровская*",[1]итого!$3:$100,COLUMN([1]итого!BI:BI),0)</f>
        <v>501730</v>
      </c>
      <c r="BJ75" s="6">
        <f t="array" ref="BJ75">VLOOKUP("*Кемеровская*",[1]итого!$3:$100,COLUMN([1]итого!BJ:BJ),0)</f>
        <v>509728</v>
      </c>
      <c r="BK75" s="6">
        <f t="array" ref="BK75">VLOOKUP("*Кемеровская*",[1]итого!$3:$100,COLUMN([1]итого!BK:BK),0)</f>
        <v>510260</v>
      </c>
      <c r="BL75" s="6">
        <f t="array" ref="BL75">VLOOKUP("*Кемеровская*",[1]итого!$3:$100,COLUMN([1]итого!BL:BL),0)</f>
        <v>515879</v>
      </c>
      <c r="BM75" s="6">
        <f t="array" ref="BM75">VLOOKUP("*Кемеровская*",[1]итого!$3:$100,COLUMN([1]итого!BM:BM),0)</f>
        <v>519923</v>
      </c>
      <c r="BN75" s="6">
        <f t="array" ref="BN75">VLOOKUP("*Кемеровская*",[1]итого!$3:$100,COLUMN([1]итого!BN:BN),0)</f>
        <v>526156</v>
      </c>
      <c r="BO75" s="6">
        <f t="array" ref="BO75">VLOOKUP("*Кемеровская*",[1]итого!$3:$100,COLUMN([1]итого!BO:BO),0)</f>
        <v>513889</v>
      </c>
      <c r="BP75" s="6">
        <f t="array" ref="BP75">VLOOKUP("*Кемеровская*",[1]итого!$3:$100,COLUMN([1]итого!BP:BP),0)</f>
        <v>551267</v>
      </c>
      <c r="BQ75" s="6">
        <f t="array" ref="BQ75">VLOOKUP("*Кемеровская*",[1]итого!$3:$100,COLUMN([1]итого!BQ:BQ),0)</f>
        <v>502413</v>
      </c>
      <c r="BR75" s="6">
        <f t="array" ref="BR75">VLOOKUP("*Кемеровская*",[1]итого!$3:$100,COLUMN([1]итого!BR:BR),0)</f>
        <v>516548</v>
      </c>
      <c r="BS75" s="6">
        <f t="array" ref="BS75">VLOOKUP("*Кемеровская*",[1]итого!$3:$100,COLUMN([1]итого!BS:BS),0)</f>
        <v>522959</v>
      </c>
      <c r="BT75" s="6">
        <f t="array" ref="BT75">VLOOKUP("*Кемеровская*",[1]итого!$3:$100,COLUMN([1]итого!BT:BT),0)</f>
        <v>538324</v>
      </c>
      <c r="BU75" s="6">
        <f t="array" ref="BU75">VLOOKUP("*Кемеровская*",[1]итого!$3:$100,COLUMN([1]итого!BU:BU),0)</f>
        <v>535650</v>
      </c>
      <c r="BV75" s="6">
        <f t="array" ref="BV75">VLOOKUP("*Кемеровская*",[1]итого!$3:$100,COLUMN([1]итого!BV:BV),0)</f>
        <v>541393</v>
      </c>
      <c r="BW75" s="6">
        <f t="array" ref="BW75">VLOOKUP("*Кемеровская*",[1]итого!$3:$100,COLUMN([1]итого!BW:BW),0)</f>
        <v>543623</v>
      </c>
      <c r="BX75" s="6">
        <f t="array" ref="BX75">VLOOKUP("*Кемеровская*",[1]итого!$3:$100,COLUMN([1]итого!BX:BX),0)</f>
        <v>539297</v>
      </c>
      <c r="BY75" s="6">
        <f t="array" ref="BY75">VLOOKUP("*Кемеровская*",[1]итого!$3:$100,COLUMN([1]итого!BY:BY),0)</f>
        <v>538584</v>
      </c>
      <c r="BZ75" s="6">
        <f t="array" ref="BZ75">VLOOKUP("*Кемеровская*",[1]итого!$3:$100,COLUMN([1]итого!BZ:BZ),0)</f>
        <v>539950</v>
      </c>
      <c r="CA75" s="6">
        <f t="array" ref="CA75">VLOOKUP("*Кемеровская*",[1]итого!$3:$100,COLUMN([1]итого!CA:CA),0)</f>
        <v>542921</v>
      </c>
      <c r="CB75" s="6">
        <f t="array" ref="CB75">VLOOKUP("*Кемеровская*",[1]итого!$3:$100,COLUMN([1]итого!CB:CB),0)</f>
        <v>566765</v>
      </c>
    </row>
    <row r="76" spans="1:80" x14ac:dyDescent="0.25">
      <c r="A76" s="5" t="s">
        <v>74</v>
      </c>
      <c r="B76" s="6">
        <f t="array" ref="B76">VLOOKUP("*Новосибирская*",[1]итого!$3:$100,COLUMN([1]итого!B:B),0)</f>
        <v>421164</v>
      </c>
      <c r="C76" s="6">
        <f t="array" ref="C76">VLOOKUP("*Новосибирская*",[1]итого!$3:$100,COLUMN([1]итого!C:C),0)</f>
        <v>422009</v>
      </c>
      <c r="D76" s="6">
        <f t="array" ref="D76">VLOOKUP("*Новосибирская*",[1]итого!$3:$100,COLUMN([1]итого!D:D),0)</f>
        <v>426025</v>
      </c>
      <c r="E76" s="6">
        <f t="array" ref="E76">VLOOKUP("*Новосибирская*",[1]итого!$3:$100,COLUMN([1]итого!E:E),0)</f>
        <v>426806</v>
      </c>
      <c r="F76" s="6">
        <f t="array" ref="F76">VLOOKUP("*Новосибирская*",[1]итого!$3:$100,COLUMN([1]итого!F:F),0)</f>
        <v>425993</v>
      </c>
      <c r="G76" s="6">
        <f t="array" ref="G76">VLOOKUP("*Новосибирская*",[1]итого!$3:$100,COLUMN([1]итого!G:G),0)</f>
        <v>430570</v>
      </c>
      <c r="H76" s="6">
        <f t="array" ref="H76">VLOOKUP("*Новосибирская*",[1]итого!$3:$100,COLUMN([1]итого!H:H),0)</f>
        <v>446717</v>
      </c>
      <c r="I76" s="6">
        <f t="array" ref="I76">VLOOKUP("*Новосибирская*",[1]итого!$3:$100,COLUMN([1]итого!I:I),0)</f>
        <v>443278</v>
      </c>
      <c r="J76" s="6">
        <f t="array" ref="J76">VLOOKUP("*Новосибирская*",[1]итого!$3:$100,COLUMN([1]итого!J:J),0)</f>
        <v>454913</v>
      </c>
      <c r="K76" s="6">
        <f t="array" ref="K76">VLOOKUP("*Новосибирская*",[1]итого!$3:$100,COLUMN([1]итого!K:K),0)</f>
        <v>461378</v>
      </c>
      <c r="L76" s="6">
        <f t="array" ref="L76">VLOOKUP("*Новосибирская*",[1]итого!$3:$100,COLUMN([1]итого!L:L),0)</f>
        <v>465943</v>
      </c>
      <c r="M76" s="6">
        <f t="array" ref="M76">VLOOKUP("*Новосибирская*",[1]итого!$3:$100,COLUMN([1]итого!M:M),0)</f>
        <v>465869</v>
      </c>
      <c r="N76" s="6">
        <f t="array" ref="N76">VLOOKUP("*Новосибирская*",[1]итого!$3:$100,COLUMN([1]итого!N:N),0)</f>
        <v>477996</v>
      </c>
      <c r="O76" s="6">
        <f t="array" ref="O76">VLOOKUP("*Новосибирская*",[1]итого!$3:$100,COLUMN([1]итого!O:O),0)</f>
        <v>445204</v>
      </c>
      <c r="P76" s="6">
        <f t="array" ref="P76">VLOOKUP("*Новосибирская*",[1]итого!$3:$100,COLUMN([1]итого!P:P),0)</f>
        <v>445252</v>
      </c>
      <c r="Q76" s="6">
        <f t="array" ref="Q76">VLOOKUP("*Новосибирская*",[1]итого!$3:$100,COLUMN([1]итого!Q:Q),0)</f>
        <v>448950</v>
      </c>
      <c r="R76" s="6">
        <f t="array" ref="R76">VLOOKUP("*Новосибирская*",[1]итого!$3:$100,COLUMN([1]итого!R:R),0)</f>
        <v>445028</v>
      </c>
      <c r="S76" s="6">
        <f t="array" ref="S76">VLOOKUP("*Новосибирская*",[1]итого!$3:$100,COLUMN([1]итого!S:S),0)</f>
        <v>445696</v>
      </c>
      <c r="T76" s="6">
        <f t="array" ref="T76">VLOOKUP("*Новосибирская*",[1]итого!$3:$100,COLUMN([1]итого!T:T),0)</f>
        <v>468233</v>
      </c>
      <c r="U76" s="6">
        <f t="array" ref="U76">VLOOKUP("*Новосибирская*",[1]итого!$3:$100,COLUMN([1]итого!U:U),0)</f>
        <v>460344</v>
      </c>
      <c r="V76" s="6">
        <f t="array" ref="V76">VLOOKUP("*Новосибирская*",[1]итого!$3:$100,COLUMN([1]итого!V:V),0)</f>
        <v>461475</v>
      </c>
      <c r="W76" s="6">
        <f t="array" ref="W76">VLOOKUP("*Новосибирская*",[1]итого!$3:$100,COLUMN([1]итого!W:W),0)</f>
        <v>463005</v>
      </c>
      <c r="X76" s="6">
        <f t="array" ref="X76">VLOOKUP("*Новосибирская*",[1]итого!$3:$100,COLUMN([1]итого!X:X),0)</f>
        <v>481053</v>
      </c>
      <c r="Y76" s="6">
        <f t="array" ref="Y76">VLOOKUP("*Новосибирская*",[1]итого!$3:$100,COLUMN([1]итого!Y:Y),0)</f>
        <v>472977</v>
      </c>
      <c r="Z76" s="6">
        <f t="array" ref="Z76">VLOOKUP("*Новосибирская*",[1]итого!$3:$100,COLUMN([1]итого!Z:Z),0)</f>
        <v>472563</v>
      </c>
      <c r="AA76" s="6">
        <f t="array" ref="AA76">VLOOKUP("*Новосибирская*",[1]итого!$3:$100,COLUMN([1]итого!AA:AA),0)</f>
        <v>474489</v>
      </c>
      <c r="AB76" s="6">
        <f t="array" ref="AB76">VLOOKUP("*Новосибирская*",[1]итого!$3:$100,COLUMN([1]итого!AB:AB),0)</f>
        <v>472661</v>
      </c>
      <c r="AC76" s="6">
        <f t="array" ref="AC76">VLOOKUP("*Новосибирская*",[1]итого!$3:$100,COLUMN([1]итого!AC:AC),0)</f>
        <v>475775</v>
      </c>
      <c r="AD76" s="6">
        <f t="array" ref="AD76">VLOOKUP("*Новосибирская*",[1]итого!$3:$100,COLUMN([1]итого!AD:AD),0)</f>
        <v>476036</v>
      </c>
      <c r="AE76" s="6">
        <f t="array" ref="AE76">VLOOKUP("*Новосибирская*",[1]итого!$3:$100,COLUMN([1]итого!AE:AE),0)</f>
        <v>480937</v>
      </c>
      <c r="AF76" s="6">
        <f t="array" ref="AF76">VLOOKUP("*Новосибирская*",[1]итого!$3:$100,COLUMN([1]итого!AF:AF),0)</f>
        <v>503116</v>
      </c>
      <c r="AG76" s="6">
        <f t="array" ref="AG76">VLOOKUP("*Новосибирская*",[1]итого!$3:$100,COLUMN([1]итого!AG:AG),0)</f>
        <v>494759</v>
      </c>
      <c r="AH76" s="6">
        <f t="array" ref="AH76">VLOOKUP("*Новосибирская*",[1]итого!$3:$100,COLUMN([1]итого!AH:AH),0)</f>
        <v>486978</v>
      </c>
      <c r="AI76" s="6">
        <f t="array" ref="AI76">VLOOKUP("*Новосибирская*",[1]итого!$3:$100,COLUMN([1]итого!AI:AI),0)</f>
        <v>488303</v>
      </c>
      <c r="AJ76" s="6">
        <f t="array" ref="AJ76">VLOOKUP("*Новосибирская*",[1]итого!$3:$100,COLUMN([1]итого!AJ:AJ),0)</f>
        <v>502317</v>
      </c>
      <c r="AK76" s="6">
        <f t="array" ref="AK76">VLOOKUP("*Новосибирская*",[1]итого!$3:$100,COLUMN([1]итого!AK:AK),0)</f>
        <v>503775</v>
      </c>
      <c r="AL76" s="6">
        <f t="array" ref="AL76">VLOOKUP("*Новосибирская*",[1]итого!$3:$100,COLUMN([1]итого!AL:AL),0)</f>
        <v>509408</v>
      </c>
      <c r="AM76" s="6">
        <f t="array" ref="AM76">VLOOKUP("*Новосибирская*",[1]итого!$3:$100,COLUMN([1]итого!AM:AM),0)</f>
        <v>511025</v>
      </c>
      <c r="AN76" s="6">
        <f t="array" ref="AN76">VLOOKUP("*Новосибирская*",[1]итого!$3:$100,COLUMN([1]итого!AN:AN),0)</f>
        <v>510403</v>
      </c>
      <c r="AO76" s="6">
        <f t="array" ref="AO76">VLOOKUP("*Новосибирская*",[1]итого!$3:$100,COLUMN([1]итого!AO:AO),0)</f>
        <v>504298</v>
      </c>
      <c r="AP76" s="6">
        <f t="array" ref="AP76">VLOOKUP("*Новосибирская*",[1]итого!$3:$100,COLUMN([1]итого!AP:AP),0)</f>
        <v>505022</v>
      </c>
      <c r="AQ76" s="6">
        <f t="array" ref="AQ76">VLOOKUP("*Новосибирская*",[1]итого!$3:$100,COLUMN([1]итого!AQ:AQ),0)</f>
        <v>510104</v>
      </c>
      <c r="AR76" s="6">
        <f t="array" ref="AR76">VLOOKUP("*Новосибирская*",[1]итого!$3:$100,COLUMN([1]итого!AR:AR),0)</f>
        <v>555098</v>
      </c>
      <c r="AS76" s="6">
        <f t="array" ref="AS76">VLOOKUP("*Новосибирская*",[1]итого!$3:$100,COLUMN([1]итого!AS:AS),0)</f>
        <v>538110</v>
      </c>
      <c r="AT76" s="6">
        <f t="array" ref="AT76">VLOOKUP("*Новосибирская*",[1]итого!$3:$100,COLUMN([1]итого!AT:AT),0)</f>
        <v>554628</v>
      </c>
      <c r="AU76" s="6">
        <f t="array" ref="AU76">VLOOKUP("*Новосибирская*",[1]итого!$3:$100,COLUMN([1]итого!AU:AU),0)</f>
        <v>572349</v>
      </c>
      <c r="AV76" s="6">
        <f t="array" ref="AV76">VLOOKUP("*Новосибирская*",[1]итого!$3:$100,COLUMN([1]итого!AV:AV),0)</f>
        <v>581287</v>
      </c>
      <c r="AW76" s="6">
        <f t="array" ref="AW76">VLOOKUP("*Новосибирская*",[1]итого!$3:$100,COLUMN([1]итого!AW:AW),0)</f>
        <v>586238</v>
      </c>
      <c r="AX76" s="6">
        <f t="array" ref="AX76">VLOOKUP("*Новосибирская*",[1]итого!$3:$100,COLUMN([1]итого!AX:AX),0)</f>
        <v>603882</v>
      </c>
      <c r="AY76" s="6">
        <f t="array" ref="AY76">VLOOKUP("*Новосибирская*",[1]итого!$3:$100,COLUMN([1]итого!AY:AY),0)</f>
        <v>610945</v>
      </c>
      <c r="AZ76" s="6">
        <f t="array" ref="AZ76">VLOOKUP("*Новосибирская*",[1]итого!$3:$100,COLUMN([1]итого!AZ:AZ),0)</f>
        <v>620454</v>
      </c>
      <c r="BA76" s="6">
        <f t="array" ref="BA76">VLOOKUP("*Новосибирская*",[1]итого!$3:$100,COLUMN([1]итого!BA:BA),0)</f>
        <v>631526</v>
      </c>
      <c r="BB76" s="6">
        <f t="array" ref="BB76">VLOOKUP("*Новосибирская*",[1]итого!$3:$100,COLUMN([1]итого!BB:BB),0)</f>
        <v>638943</v>
      </c>
      <c r="BC76" s="6">
        <f t="array" ref="BC76">VLOOKUP("*Новосибирская*",[1]итого!$3:$100,COLUMN([1]итого!BC:BC),0)</f>
        <v>655269</v>
      </c>
      <c r="BD76" s="6">
        <f t="array" ref="BD76">VLOOKUP("*Новосибирская*",[1]итого!$3:$100,COLUMN([1]итого!BD:BD),0)</f>
        <v>700872</v>
      </c>
      <c r="BE76" s="6">
        <f t="array" ref="BE76">VLOOKUP("*Новосибирская*",[1]итого!$3:$100,COLUMN([1]итого!BE:BE),0)</f>
        <v>694222</v>
      </c>
      <c r="BF76" s="6">
        <f t="array" ref="BF76">VLOOKUP("*Новосибирская*",[1]итого!$3:$100,COLUMN([1]итого!BF:BF),0)</f>
        <v>713753</v>
      </c>
      <c r="BG76" s="6">
        <f t="array" ref="BG76">VLOOKUP("*Новосибирская*",[1]итого!$3:$100,COLUMN([1]итого!BG:BG),0)</f>
        <v>727871</v>
      </c>
      <c r="BH76" s="6">
        <f t="array" ref="BH76">VLOOKUP("*Новосибирская*",[1]итого!$3:$100,COLUMN([1]итого!BH:BH),0)</f>
        <v>737270</v>
      </c>
      <c r="BI76" s="6">
        <f t="array" ref="BI76">VLOOKUP("*Новосибирская*",[1]итого!$3:$100,COLUMN([1]итого!BI:BI),0)</f>
        <v>755411</v>
      </c>
      <c r="BJ76" s="6">
        <f t="array" ref="BJ76">VLOOKUP("*Новосибирская*",[1]итого!$3:$100,COLUMN([1]итого!BJ:BJ),0)</f>
        <v>768352</v>
      </c>
      <c r="BK76" s="6">
        <f t="array" ref="BK76">VLOOKUP("*Новосибирская*",[1]итого!$3:$100,COLUMN([1]итого!BK:BK),0)</f>
        <v>771717</v>
      </c>
      <c r="BL76" s="6">
        <f t="array" ref="BL76">VLOOKUP("*Новосибирская*",[1]итого!$3:$100,COLUMN([1]итого!BL:BL),0)</f>
        <v>782697</v>
      </c>
      <c r="BM76" s="6">
        <f t="array" ref="BM76">VLOOKUP("*Новосибирская*",[1]итого!$3:$100,COLUMN([1]итого!BM:BM),0)</f>
        <v>798242</v>
      </c>
      <c r="BN76" s="6">
        <f t="array" ref="BN76">VLOOKUP("*Новосибирская*",[1]итого!$3:$100,COLUMN([1]итого!BN:BN),0)</f>
        <v>813885</v>
      </c>
      <c r="BO76" s="6">
        <f t="array" ref="BO76">VLOOKUP("*Новосибирская*",[1]итого!$3:$100,COLUMN([1]итого!BO:BO),0)</f>
        <v>825042</v>
      </c>
      <c r="BP76" s="6">
        <f t="array" ref="BP76">VLOOKUP("*Новосибирская*",[1]итого!$3:$100,COLUMN([1]итого!BP:BP),0)</f>
        <v>887772</v>
      </c>
      <c r="BQ76" s="6">
        <f t="array" ref="BQ76">VLOOKUP("*Новосибирская*",[1]итого!$3:$100,COLUMN([1]итого!BQ:BQ),0)</f>
        <v>907073</v>
      </c>
      <c r="BR76" s="6">
        <f t="array" ref="BR76">VLOOKUP("*Новосибирская*",[1]итого!$3:$100,COLUMN([1]итого!BR:BR),0)</f>
        <v>929680</v>
      </c>
      <c r="BS76" s="6">
        <f t="array" ref="BS76">VLOOKUP("*Новосибирская*",[1]итого!$3:$100,COLUMN([1]итого!BS:BS),0)</f>
        <v>944322</v>
      </c>
      <c r="BT76" s="6">
        <f t="array" ref="BT76">VLOOKUP("*Новосибирская*",[1]итого!$3:$100,COLUMN([1]итого!BT:BT),0)</f>
        <v>967201</v>
      </c>
      <c r="BU76" s="6">
        <f t="array" ref="BU76">VLOOKUP("*Новосибирская*",[1]итого!$3:$100,COLUMN([1]итого!BU:BU),0)</f>
        <v>956590</v>
      </c>
      <c r="BV76" s="6">
        <f t="array" ref="BV76">VLOOKUP("*Новосибирская*",[1]итого!$3:$100,COLUMN([1]итого!BV:BV),0)</f>
        <v>966640</v>
      </c>
      <c r="BW76" s="6">
        <f t="array" ref="BW76">VLOOKUP("*Новосибирская*",[1]итого!$3:$100,COLUMN([1]итого!BW:BW),0)</f>
        <v>967798</v>
      </c>
      <c r="BX76" s="6">
        <f t="array" ref="BX76">VLOOKUP("*Новосибирская*",[1]итого!$3:$100,COLUMN([1]итого!BX:BX),0)</f>
        <v>966153</v>
      </c>
      <c r="BY76" s="6">
        <f t="array" ref="BY76">VLOOKUP("*Новосибирская*",[1]итого!$3:$100,COLUMN([1]итого!BY:BY),0)</f>
        <v>969818</v>
      </c>
      <c r="BZ76" s="6">
        <f t="array" ref="BZ76">VLOOKUP("*Новосибирская*",[1]итого!$3:$100,COLUMN([1]итого!BZ:BZ),0)</f>
        <v>951009</v>
      </c>
      <c r="CA76" s="6">
        <f t="array" ref="CA76">VLOOKUP("*Новосибирская*",[1]итого!$3:$100,COLUMN([1]итого!CA:CA),0)</f>
        <v>943557</v>
      </c>
      <c r="CB76" s="6">
        <f t="array" ref="CB76">VLOOKUP("*Новосибирская*",[1]итого!$3:$100,COLUMN([1]итого!CB:CB),0)</f>
        <v>1030728</v>
      </c>
    </row>
    <row r="77" spans="1:80" x14ac:dyDescent="0.25">
      <c r="A77" s="5" t="s">
        <v>75</v>
      </c>
      <c r="B77" s="6">
        <f t="array" ref="B77">VLOOKUP("Омская*",[1]итого!$3:$100,COLUMN([1]итого!B:B),0)</f>
        <v>214951</v>
      </c>
      <c r="C77" s="6">
        <f t="array" ref="C77">VLOOKUP("Омская*",[1]итого!$3:$100,COLUMN([1]итого!C:C),0)</f>
        <v>213953</v>
      </c>
      <c r="D77" s="6">
        <f t="array" ref="D77">VLOOKUP("Омская*",[1]итого!$3:$100,COLUMN([1]итого!D:D),0)</f>
        <v>215508</v>
      </c>
      <c r="E77" s="6">
        <f t="array" ref="E77">VLOOKUP("Омская*",[1]итого!$3:$100,COLUMN([1]итого!E:E),0)</f>
        <v>215458</v>
      </c>
      <c r="F77" s="6">
        <f t="array" ref="F77">VLOOKUP("Омская*",[1]итого!$3:$100,COLUMN([1]итого!F:F),0)</f>
        <v>215063</v>
      </c>
      <c r="G77" s="6">
        <f t="array" ref="G77">VLOOKUP("Омская*",[1]итого!$3:$100,COLUMN([1]итого!G:G),0)</f>
        <v>216553</v>
      </c>
      <c r="H77" s="6">
        <f t="array" ref="H77">VLOOKUP("Омская*",[1]итого!$3:$100,COLUMN([1]итого!H:H),0)</f>
        <v>222212</v>
      </c>
      <c r="I77" s="6">
        <f t="array" ref="I77">VLOOKUP("Омская*",[1]итого!$3:$100,COLUMN([1]итого!I:I),0)</f>
        <v>220171</v>
      </c>
      <c r="J77" s="6">
        <f t="array" ref="J77">VLOOKUP("Омская*",[1]итого!$3:$100,COLUMN([1]итого!J:J),0)</f>
        <v>223941</v>
      </c>
      <c r="K77" s="6">
        <f t="array" ref="K77">VLOOKUP("Омская*",[1]итого!$3:$100,COLUMN([1]итого!K:K),0)</f>
        <v>222661</v>
      </c>
      <c r="L77" s="6">
        <f t="array" ref="L77">VLOOKUP("Омская*",[1]итого!$3:$100,COLUMN([1]итого!L:L),0)</f>
        <v>223266</v>
      </c>
      <c r="M77" s="6">
        <f t="array" ref="M77">VLOOKUP("Омская*",[1]итого!$3:$100,COLUMN([1]итого!M:M),0)</f>
        <v>221345</v>
      </c>
      <c r="N77" s="6">
        <f t="array" ref="N77">VLOOKUP("Омская*",[1]итого!$3:$100,COLUMN([1]итого!N:N),0)</f>
        <v>225735</v>
      </c>
      <c r="O77" s="6">
        <f t="array" ref="O77">VLOOKUP("Омская*",[1]итого!$3:$100,COLUMN([1]итого!O:O),0)</f>
        <v>227348</v>
      </c>
      <c r="P77" s="6">
        <f t="array" ref="P77">VLOOKUP("Омская*",[1]итого!$3:$100,COLUMN([1]итого!P:P),0)</f>
        <v>227518</v>
      </c>
      <c r="Q77" s="6">
        <f t="array" ref="Q77">VLOOKUP("Омская*",[1]итого!$3:$100,COLUMN([1]итого!Q:Q),0)</f>
        <v>228000</v>
      </c>
      <c r="R77" s="6">
        <f t="array" ref="R77">VLOOKUP("Омская*",[1]итого!$3:$100,COLUMN([1]итого!R:R),0)</f>
        <v>226451</v>
      </c>
      <c r="S77" s="6">
        <f t="array" ref="S77">VLOOKUP("Омская*",[1]итого!$3:$100,COLUMN([1]итого!S:S),0)</f>
        <v>224786</v>
      </c>
      <c r="T77" s="6">
        <f t="array" ref="T77">VLOOKUP("Омская*",[1]итого!$3:$100,COLUMN([1]итого!T:T),0)</f>
        <v>231000</v>
      </c>
      <c r="U77" s="6">
        <f t="array" ref="U77">VLOOKUP("Омская*",[1]итого!$3:$100,COLUMN([1]итого!U:U),0)</f>
        <v>226914</v>
      </c>
      <c r="V77" s="6">
        <f t="array" ref="V77">VLOOKUP("Омская*",[1]итого!$3:$100,COLUMN([1]итого!V:V),0)</f>
        <v>228030</v>
      </c>
      <c r="W77" s="6">
        <f t="array" ref="W77">VLOOKUP("Омская*",[1]итого!$3:$100,COLUMN([1]итого!W:W),0)</f>
        <v>231036</v>
      </c>
      <c r="X77" s="6">
        <f t="array" ref="X77">VLOOKUP("Омская*",[1]итого!$3:$100,COLUMN([1]итого!X:X),0)</f>
        <v>233007</v>
      </c>
      <c r="Y77" s="6">
        <f t="array" ref="Y77">VLOOKUP("Омская*",[1]итого!$3:$100,COLUMN([1]итого!Y:Y),0)</f>
        <v>231060</v>
      </c>
      <c r="Z77" s="6">
        <f t="array" ref="Z77">VLOOKUP("Омская*",[1]итого!$3:$100,COLUMN([1]итого!Z:Z),0)</f>
        <v>231198</v>
      </c>
      <c r="AA77" s="6">
        <f t="array" ref="AA77">VLOOKUP("Омская*",[1]итого!$3:$100,COLUMN([1]итого!AA:AA),0)</f>
        <v>230243</v>
      </c>
      <c r="AB77" s="6">
        <f t="array" ref="AB77">VLOOKUP("Омская*",[1]итого!$3:$100,COLUMN([1]итого!AB:AB),0)</f>
        <v>230291</v>
      </c>
      <c r="AC77" s="6">
        <f t="array" ref="AC77">VLOOKUP("Омская*",[1]итого!$3:$100,COLUMN([1]итого!AC:AC),0)</f>
        <v>233351</v>
      </c>
      <c r="AD77" s="6">
        <f t="array" ref="AD77">VLOOKUP("Омская*",[1]итого!$3:$100,COLUMN([1]итого!AD:AD),0)</f>
        <v>232505</v>
      </c>
      <c r="AE77" s="6">
        <f t="array" ref="AE77">VLOOKUP("Омская*",[1]итого!$3:$100,COLUMN([1]итого!AE:AE),0)</f>
        <v>235632</v>
      </c>
      <c r="AF77" s="6">
        <f t="array" ref="AF77">VLOOKUP("Омская*",[1]итого!$3:$100,COLUMN([1]итого!AF:AF),0)</f>
        <v>241697</v>
      </c>
      <c r="AG77" s="6">
        <f t="array" ref="AG77">VLOOKUP("Омская*",[1]итого!$3:$100,COLUMN([1]итого!AG:AG),0)</f>
        <v>238688</v>
      </c>
      <c r="AH77" s="6">
        <f t="array" ref="AH77">VLOOKUP("Омская*",[1]итого!$3:$100,COLUMN([1]итого!AH:AH),0)</f>
        <v>233974</v>
      </c>
      <c r="AI77" s="6">
        <f t="array" ref="AI77">VLOOKUP("Омская*",[1]итого!$3:$100,COLUMN([1]итого!AI:AI),0)</f>
        <v>233807</v>
      </c>
      <c r="AJ77" s="6">
        <f t="array" ref="AJ77">VLOOKUP("Омская*",[1]итого!$3:$100,COLUMN([1]итого!AJ:AJ),0)</f>
        <v>242206</v>
      </c>
      <c r="AK77" s="6">
        <f t="array" ref="AK77">VLOOKUP("Омская*",[1]итого!$3:$100,COLUMN([1]итого!AK:AK),0)</f>
        <v>243266</v>
      </c>
      <c r="AL77" s="6">
        <f t="array" ref="AL77">VLOOKUP("Омская*",[1]итого!$3:$100,COLUMN([1]итого!AL:AL),0)</f>
        <v>243515</v>
      </c>
      <c r="AM77" s="6">
        <f t="array" ref="AM77">VLOOKUP("Омская*",[1]итого!$3:$100,COLUMN([1]итого!AM:AM),0)</f>
        <v>245932</v>
      </c>
      <c r="AN77" s="6">
        <f t="array" ref="AN77">VLOOKUP("Омская*",[1]итого!$3:$100,COLUMN([1]итого!AN:AN),0)</f>
        <v>245737</v>
      </c>
      <c r="AO77" s="6">
        <f t="array" ref="AO77">VLOOKUP("Омская*",[1]итого!$3:$100,COLUMN([1]итого!AO:AO),0)</f>
        <v>245401</v>
      </c>
      <c r="AP77" s="6">
        <f t="array" ref="AP77">VLOOKUP("Омская*",[1]итого!$3:$100,COLUMN([1]итого!AP:AP),0)</f>
        <v>245007</v>
      </c>
      <c r="AQ77" s="6">
        <f t="array" ref="AQ77">VLOOKUP("Омская*",[1]итого!$3:$100,COLUMN([1]итого!AQ:AQ),0)</f>
        <v>248628</v>
      </c>
      <c r="AR77" s="6">
        <f t="array" ref="AR77">VLOOKUP("Омская*",[1]итого!$3:$100,COLUMN([1]итого!AR:AR),0)</f>
        <v>268814</v>
      </c>
      <c r="AS77" s="6">
        <f t="array" ref="AS77">VLOOKUP("Омская*",[1]итого!$3:$100,COLUMN([1]итого!AS:AS),0)</f>
        <v>260389</v>
      </c>
      <c r="AT77" s="6">
        <f t="array" ref="AT77">VLOOKUP("Омская*",[1]итого!$3:$100,COLUMN([1]итого!AT:AT),0)</f>
        <v>269600</v>
      </c>
      <c r="AU77" s="6">
        <f t="array" ref="AU77">VLOOKUP("Омская*",[1]итого!$3:$100,COLUMN([1]итого!AU:AU),0)</f>
        <v>275005</v>
      </c>
      <c r="AV77" s="6">
        <f t="array" ref="AV77">VLOOKUP("Омская*",[1]итого!$3:$100,COLUMN([1]итого!AV:AV),0)</f>
        <v>279177</v>
      </c>
      <c r="AW77" s="6">
        <f t="array" ref="AW77">VLOOKUP("Омская*",[1]итого!$3:$100,COLUMN([1]итого!AW:AW),0)</f>
        <v>282688</v>
      </c>
      <c r="AX77" s="6">
        <f t="array" ref="AX77">VLOOKUP("Омская*",[1]итого!$3:$100,COLUMN([1]итого!AX:AX),0)</f>
        <v>291052</v>
      </c>
      <c r="AY77" s="6">
        <f t="array" ref="AY77">VLOOKUP("Омская*",[1]итого!$3:$100,COLUMN([1]итого!AY:AY),0)</f>
        <v>291987</v>
      </c>
      <c r="AZ77" s="6">
        <f t="array" ref="AZ77">VLOOKUP("Омская*",[1]итого!$3:$100,COLUMN([1]итого!AZ:AZ),0)</f>
        <v>295032</v>
      </c>
      <c r="BA77" s="6">
        <f t="array" ref="BA77">VLOOKUP("Омская*",[1]итого!$3:$100,COLUMN([1]итого!BA:BA),0)</f>
        <v>299647</v>
      </c>
      <c r="BB77" s="6">
        <f t="array" ref="BB77">VLOOKUP("Омская*",[1]итого!$3:$100,COLUMN([1]итого!BB:BB),0)</f>
        <v>302810</v>
      </c>
      <c r="BC77" s="6">
        <f t="array" ref="BC77">VLOOKUP("Омская*",[1]итого!$3:$100,COLUMN([1]итого!BC:BC),0)</f>
        <v>311852</v>
      </c>
      <c r="BD77" s="6">
        <f t="array" ref="BD77">VLOOKUP("Омская*",[1]итого!$3:$100,COLUMN([1]итого!BD:BD),0)</f>
        <v>330299</v>
      </c>
      <c r="BE77" s="6">
        <f t="array" ref="BE77">VLOOKUP("Омская*",[1]итого!$3:$100,COLUMN([1]итого!BE:BE),0)</f>
        <v>328613</v>
      </c>
      <c r="BF77" s="6">
        <f t="array" ref="BF77">VLOOKUP("Омская*",[1]итого!$3:$100,COLUMN([1]итого!BF:BF),0)</f>
        <v>339474</v>
      </c>
      <c r="BG77" s="6">
        <f t="array" ref="BG77">VLOOKUP("Омская*",[1]итого!$3:$100,COLUMN([1]итого!BG:BG),0)</f>
        <v>346360</v>
      </c>
      <c r="BH77" s="6">
        <f t="array" ref="BH77">VLOOKUP("Омская*",[1]итого!$3:$100,COLUMN([1]итого!BH:BH),0)</f>
        <v>351420</v>
      </c>
      <c r="BI77" s="6">
        <f t="array" ref="BI77">VLOOKUP("Омская*",[1]итого!$3:$100,COLUMN([1]итого!BI:BI),0)</f>
        <v>360829</v>
      </c>
      <c r="BJ77" s="6">
        <f t="array" ref="BJ77">VLOOKUP("Омская*",[1]итого!$3:$100,COLUMN([1]итого!BJ:BJ),0)</f>
        <v>368757</v>
      </c>
      <c r="BK77" s="6">
        <f t="array" ref="BK77">VLOOKUP("Омская*",[1]итого!$3:$100,COLUMN([1]итого!BK:BK),0)</f>
        <v>369482</v>
      </c>
      <c r="BL77" s="6">
        <f t="array" ref="BL77">VLOOKUP("Омская*",[1]итого!$3:$100,COLUMN([1]итого!BL:BL),0)</f>
        <v>374991</v>
      </c>
      <c r="BM77" s="6">
        <f t="array" ref="BM77">VLOOKUP("Омская*",[1]итого!$3:$100,COLUMN([1]итого!BM:BM),0)</f>
        <v>380569</v>
      </c>
      <c r="BN77" s="6">
        <f t="array" ref="BN77">VLOOKUP("Омская*",[1]итого!$3:$100,COLUMN([1]итого!BN:BN),0)</f>
        <v>385973</v>
      </c>
      <c r="BO77" s="6">
        <f t="array" ref="BO77">VLOOKUP("Омская*",[1]итого!$3:$100,COLUMN([1]итого!BO:BO),0)</f>
        <v>387561</v>
      </c>
      <c r="BP77" s="6">
        <f t="array" ref="BP77">VLOOKUP("Омская*",[1]итого!$3:$100,COLUMN([1]итого!BP:BP),0)</f>
        <v>418972</v>
      </c>
      <c r="BQ77" s="6">
        <f t="array" ref="BQ77">VLOOKUP("Омская*",[1]итого!$3:$100,COLUMN([1]итого!BQ:BQ),0)</f>
        <v>414567</v>
      </c>
      <c r="BR77" s="6">
        <f t="array" ref="BR77">VLOOKUP("Омская*",[1]итого!$3:$100,COLUMN([1]итого!BR:BR),0)</f>
        <v>426441</v>
      </c>
      <c r="BS77" s="6">
        <f t="array" ref="BS77">VLOOKUP("Омская*",[1]итого!$3:$100,COLUMN([1]итого!BS:BS),0)</f>
        <v>432642</v>
      </c>
      <c r="BT77" s="6">
        <f t="array" ref="BT77">VLOOKUP("Омская*",[1]итого!$3:$100,COLUMN([1]итого!BT:BT),0)</f>
        <v>444323</v>
      </c>
      <c r="BU77" s="6">
        <f t="array" ref="BU77">VLOOKUP("Омская*",[1]итого!$3:$100,COLUMN([1]итого!BU:BU),0)</f>
        <v>445657</v>
      </c>
      <c r="BV77" s="6">
        <f t="array" ref="BV77">VLOOKUP("Омская*",[1]итого!$3:$100,COLUMN([1]итого!BV:BV),0)</f>
        <v>447869</v>
      </c>
      <c r="BW77" s="6">
        <f t="array" ref="BW77">VLOOKUP("Омская*",[1]итого!$3:$100,COLUMN([1]итого!BW:BW),0)</f>
        <v>451565</v>
      </c>
      <c r="BX77" s="6">
        <f t="array" ref="BX77">VLOOKUP("Омская*",[1]итого!$3:$100,COLUMN([1]итого!BX:BX),0)</f>
        <v>453836</v>
      </c>
      <c r="BY77" s="6">
        <f t="array" ref="BY77">VLOOKUP("Омская*",[1]итого!$3:$100,COLUMN([1]итого!BY:BY),0)</f>
        <v>457041</v>
      </c>
      <c r="BZ77" s="6">
        <f t="array" ref="BZ77">VLOOKUP("Омская*",[1]итого!$3:$100,COLUMN([1]итого!BZ:BZ),0)</f>
        <v>460985</v>
      </c>
      <c r="CA77" s="6">
        <f t="array" ref="CA77">VLOOKUP("Омская*",[1]итого!$3:$100,COLUMN([1]итого!CA:CA),0)</f>
        <v>464408</v>
      </c>
      <c r="CB77" s="6">
        <f t="array" ref="CB77">VLOOKUP("Омская*",[1]итого!$3:$100,COLUMN([1]итого!CB:CB),0)</f>
        <v>490409</v>
      </c>
    </row>
    <row r="78" spans="1:80" x14ac:dyDescent="0.25">
      <c r="A78" s="5" t="s">
        <v>76</v>
      </c>
      <c r="B78" s="6">
        <f t="array" ref="B78">VLOOKUP("*Томская*",[1]итого!$3:$100,COLUMN([1]итого!B:B),0)</f>
        <v>138249</v>
      </c>
      <c r="C78" s="6">
        <f t="array" ref="C78">VLOOKUP("*Томская*",[1]итого!$3:$100,COLUMN([1]итого!C:C),0)</f>
        <v>137052</v>
      </c>
      <c r="D78" s="6">
        <f t="array" ref="D78">VLOOKUP("*Томская*",[1]итого!$3:$100,COLUMN([1]итого!D:D),0)</f>
        <v>138293</v>
      </c>
      <c r="E78" s="6">
        <f t="array" ref="E78">VLOOKUP("*Томская*",[1]итого!$3:$100,COLUMN([1]итого!E:E),0)</f>
        <v>138042</v>
      </c>
      <c r="F78" s="6">
        <f t="array" ref="F78">VLOOKUP("*Томская*",[1]итого!$3:$100,COLUMN([1]итого!F:F),0)</f>
        <v>138715</v>
      </c>
      <c r="G78" s="6">
        <f t="array" ref="G78">VLOOKUP("*Томская*",[1]итого!$3:$100,COLUMN([1]итого!G:G),0)</f>
        <v>139336</v>
      </c>
      <c r="H78" s="6">
        <f t="array" ref="H78">VLOOKUP("*Томская*",[1]итого!$3:$100,COLUMN([1]итого!H:H),0)</f>
        <v>144866</v>
      </c>
      <c r="I78" s="6">
        <f t="array" ref="I78">VLOOKUP("*Томская*",[1]итого!$3:$100,COLUMN([1]итого!I:I),0)</f>
        <v>142588</v>
      </c>
      <c r="J78" s="6">
        <f t="array" ref="J78">VLOOKUP("*Томская*",[1]итого!$3:$100,COLUMN([1]итого!J:J),0)</f>
        <v>144426</v>
      </c>
      <c r="K78" s="6">
        <f t="array" ref="K78">VLOOKUP("*Томская*",[1]итого!$3:$100,COLUMN([1]итого!K:K),0)</f>
        <v>145047</v>
      </c>
      <c r="L78" s="6">
        <f t="array" ref="L78">VLOOKUP("*Томская*",[1]итого!$3:$100,COLUMN([1]итого!L:L),0)</f>
        <v>146162</v>
      </c>
      <c r="M78" s="6">
        <f t="array" ref="M78">VLOOKUP("*Томская*",[1]итого!$3:$100,COLUMN([1]итого!M:M),0)</f>
        <v>145174</v>
      </c>
      <c r="N78" s="6">
        <f t="array" ref="N78">VLOOKUP("*Томская*",[1]итого!$3:$100,COLUMN([1]итого!N:N),0)</f>
        <v>148726</v>
      </c>
      <c r="O78" s="6">
        <f t="array" ref="O78">VLOOKUP("*Томская*",[1]итого!$3:$100,COLUMN([1]итого!O:O),0)</f>
        <v>149028</v>
      </c>
      <c r="P78" s="6">
        <f t="array" ref="P78">VLOOKUP("*Томская*",[1]итого!$3:$100,COLUMN([1]итого!P:P),0)</f>
        <v>148967</v>
      </c>
      <c r="Q78" s="6">
        <f t="array" ref="Q78">VLOOKUP("*Томская*",[1]итого!$3:$100,COLUMN([1]итого!Q:Q),0)</f>
        <v>149221</v>
      </c>
      <c r="R78" s="6">
        <f t="array" ref="R78">VLOOKUP("*Томская*",[1]итого!$3:$100,COLUMN([1]итого!R:R),0)</f>
        <v>147329</v>
      </c>
      <c r="S78" s="6">
        <f t="array" ref="S78">VLOOKUP("*Томская*",[1]итого!$3:$100,COLUMN([1]итого!S:S),0)</f>
        <v>145781</v>
      </c>
      <c r="T78" s="6">
        <f t="array" ref="T78">VLOOKUP("*Томская*",[1]итого!$3:$100,COLUMN([1]итого!T:T),0)</f>
        <v>152277</v>
      </c>
      <c r="U78" s="6">
        <f t="array" ref="U78">VLOOKUP("*Томская*",[1]итого!$3:$100,COLUMN([1]итого!U:U),0)</f>
        <v>147335</v>
      </c>
      <c r="V78" s="6">
        <f t="array" ref="V78">VLOOKUP("*Томская*",[1]итого!$3:$100,COLUMN([1]итого!V:V),0)</f>
        <v>147223</v>
      </c>
      <c r="W78" s="6">
        <f t="array" ref="W78">VLOOKUP("*Томская*",[1]итого!$3:$100,COLUMN([1]итого!W:W),0)</f>
        <v>146865</v>
      </c>
      <c r="X78" s="6">
        <f t="array" ref="X78">VLOOKUP("*Томская*",[1]итого!$3:$100,COLUMN([1]итого!X:X),0)</f>
        <v>152370</v>
      </c>
      <c r="Y78" s="6">
        <f t="array" ref="Y78">VLOOKUP("*Томская*",[1]итого!$3:$100,COLUMN([1]итого!Y:Y),0)</f>
        <v>149471</v>
      </c>
      <c r="Z78" s="6">
        <f t="array" ref="Z78">VLOOKUP("*Томская*",[1]итого!$3:$100,COLUMN([1]итого!Z:Z),0)</f>
        <v>149735</v>
      </c>
      <c r="AA78" s="6">
        <f t="array" ref="AA78">VLOOKUP("*Томская*",[1]итого!$3:$100,COLUMN([1]итого!AA:AA),0)</f>
        <v>149512</v>
      </c>
      <c r="AB78" s="6">
        <f t="array" ref="AB78">VLOOKUP("*Томская*",[1]итого!$3:$100,COLUMN([1]итого!AB:AB),0)</f>
        <v>149101</v>
      </c>
      <c r="AC78" s="6">
        <f t="array" ref="AC78">VLOOKUP("*Томская*",[1]итого!$3:$100,COLUMN([1]итого!AC:AC),0)</f>
        <v>151642</v>
      </c>
      <c r="AD78" s="6">
        <f t="array" ref="AD78">VLOOKUP("*Томская*",[1]итого!$3:$100,COLUMN([1]итого!AD:AD),0)</f>
        <v>153681</v>
      </c>
      <c r="AE78" s="6">
        <f t="array" ref="AE78">VLOOKUP("*Томская*",[1]итого!$3:$100,COLUMN([1]итого!AE:AE),0)</f>
        <v>153978</v>
      </c>
      <c r="AF78" s="6">
        <f t="array" ref="AF78">VLOOKUP("*Томская*",[1]итого!$3:$100,COLUMN([1]итого!AF:AF),0)</f>
        <v>161564</v>
      </c>
      <c r="AG78" s="6">
        <f t="array" ref="AG78">VLOOKUP("*Томская*",[1]итого!$3:$100,COLUMN([1]итого!AG:AG),0)</f>
        <v>156863</v>
      </c>
      <c r="AH78" s="6">
        <f t="array" ref="AH78">VLOOKUP("*Томская*",[1]итого!$3:$100,COLUMN([1]итого!AH:AH),0)</f>
        <v>154694</v>
      </c>
      <c r="AI78" s="6">
        <f t="array" ref="AI78">VLOOKUP("*Томская*",[1]итого!$3:$100,COLUMN([1]итого!AI:AI),0)</f>
        <v>154732</v>
      </c>
      <c r="AJ78" s="6">
        <f t="array" ref="AJ78">VLOOKUP("*Томская*",[1]итого!$3:$100,COLUMN([1]итого!AJ:AJ),0)</f>
        <v>159862</v>
      </c>
      <c r="AK78" s="6">
        <f t="array" ref="AK78">VLOOKUP("*Томская*",[1]итого!$3:$100,COLUMN([1]итого!AK:AK),0)</f>
        <v>160857</v>
      </c>
      <c r="AL78" s="6">
        <f t="array" ref="AL78">VLOOKUP("*Томская*",[1]итого!$3:$100,COLUMN([1]итого!AL:AL),0)</f>
        <v>161109</v>
      </c>
      <c r="AM78" s="6">
        <f t="array" ref="AM78">VLOOKUP("*Томская*",[1]итого!$3:$100,COLUMN([1]итого!AM:AM),0)</f>
        <v>162793</v>
      </c>
      <c r="AN78" s="6">
        <f t="array" ref="AN78">VLOOKUP("*Томская*",[1]итого!$3:$100,COLUMN([1]итого!AN:AN),0)</f>
        <v>163075</v>
      </c>
      <c r="AO78" s="6">
        <f t="array" ref="AO78">VLOOKUP("*Томская*",[1]итого!$3:$100,COLUMN([1]итого!AO:AO),0)</f>
        <v>162455</v>
      </c>
      <c r="AP78" s="6">
        <f t="array" ref="AP78">VLOOKUP("*Томская*",[1]итого!$3:$100,COLUMN([1]итого!AP:AP),0)</f>
        <v>161883</v>
      </c>
      <c r="AQ78" s="6">
        <f t="array" ref="AQ78">VLOOKUP("*Томская*",[1]итого!$3:$100,COLUMN([1]итого!AQ:AQ),0)</f>
        <v>163748</v>
      </c>
      <c r="AR78" s="6">
        <f t="array" ref="AR78">VLOOKUP("*Томская*",[1]итого!$3:$100,COLUMN([1]итого!AR:AR),0)</f>
        <v>178992</v>
      </c>
      <c r="AS78" s="6">
        <f t="array" ref="AS78">VLOOKUP("*Томская*",[1]итого!$3:$100,COLUMN([1]итого!AS:AS),0)</f>
        <v>171356</v>
      </c>
      <c r="AT78" s="6">
        <f t="array" ref="AT78">VLOOKUP("*Томская*",[1]итого!$3:$100,COLUMN([1]итого!AT:AT),0)</f>
        <v>176809</v>
      </c>
      <c r="AU78" s="6">
        <f t="array" ref="AU78">VLOOKUP("*Томская*",[1]итого!$3:$100,COLUMN([1]итого!AU:AU),0)</f>
        <v>179124</v>
      </c>
      <c r="AV78" s="6">
        <f t="array" ref="AV78">VLOOKUP("*Томская*",[1]итого!$3:$100,COLUMN([1]итого!AV:AV),0)</f>
        <v>183168</v>
      </c>
      <c r="AW78" s="6">
        <f t="array" ref="AW78">VLOOKUP("*Томская*",[1]итого!$3:$100,COLUMN([1]итого!AW:AW),0)</f>
        <v>186140</v>
      </c>
      <c r="AX78" s="6">
        <f t="array" ref="AX78">VLOOKUP("*Томская*",[1]итого!$3:$100,COLUMN([1]итого!AX:AX),0)</f>
        <v>191564</v>
      </c>
      <c r="AY78" s="6">
        <f t="array" ref="AY78">VLOOKUP("*Томская*",[1]итого!$3:$100,COLUMN([1]итого!AY:AY),0)</f>
        <v>192469</v>
      </c>
      <c r="AZ78" s="6">
        <f t="array" ref="AZ78">VLOOKUP("*Томская*",[1]итого!$3:$100,COLUMN([1]итого!AZ:AZ),0)</f>
        <v>194022</v>
      </c>
      <c r="BA78" s="6">
        <f t="array" ref="BA78">VLOOKUP("*Томская*",[1]итого!$3:$100,COLUMN([1]итого!BA:BA),0)</f>
        <v>195738</v>
      </c>
      <c r="BB78" s="6">
        <f t="array" ref="BB78">VLOOKUP("*Томская*",[1]итого!$3:$100,COLUMN([1]итого!BB:BB),0)</f>
        <v>197299</v>
      </c>
      <c r="BC78" s="6">
        <f t="array" ref="BC78">VLOOKUP("*Томская*",[1]итого!$3:$100,COLUMN([1]итого!BC:BC),0)</f>
        <v>201028</v>
      </c>
      <c r="BD78" s="6">
        <f t="array" ref="BD78">VLOOKUP("*Томская*",[1]итого!$3:$100,COLUMN([1]итого!BD:BD),0)</f>
        <v>216419</v>
      </c>
      <c r="BE78" s="6">
        <f t="array" ref="BE78">VLOOKUP("*Томская*",[1]итого!$3:$100,COLUMN([1]итого!BE:BE),0)</f>
        <v>213206</v>
      </c>
      <c r="BF78" s="6">
        <f t="array" ref="BF78">VLOOKUP("*Томская*",[1]итого!$3:$100,COLUMN([1]итого!BF:BF),0)</f>
        <v>221451</v>
      </c>
      <c r="BG78" s="6">
        <f t="array" ref="BG78">VLOOKUP("*Томская*",[1]итого!$3:$100,COLUMN([1]итого!BG:BG),0)</f>
        <v>225238</v>
      </c>
      <c r="BH78" s="6">
        <f t="array" ref="BH78">VLOOKUP("*Томская*",[1]итого!$3:$100,COLUMN([1]итого!BH:BH),0)</f>
        <v>228903</v>
      </c>
      <c r="BI78" s="6">
        <f t="array" ref="BI78">VLOOKUP("*Томская*",[1]итого!$3:$100,COLUMN([1]итого!BI:BI),0)</f>
        <v>234547</v>
      </c>
      <c r="BJ78" s="6">
        <f t="array" ref="BJ78">VLOOKUP("*Томская*",[1]итого!$3:$100,COLUMN([1]итого!BJ:BJ),0)</f>
        <v>237990</v>
      </c>
      <c r="BK78" s="6">
        <f t="array" ref="BK78">VLOOKUP("*Томская*",[1]итого!$3:$100,COLUMN([1]итого!BK:BK),0)</f>
        <v>238144</v>
      </c>
      <c r="BL78" s="6">
        <f t="array" ref="BL78">VLOOKUP("*Томская*",[1]итого!$3:$100,COLUMN([1]итого!BL:BL),0)</f>
        <v>240082</v>
      </c>
      <c r="BM78" s="6">
        <f t="array" ref="BM78">VLOOKUP("*Томская*",[1]итого!$3:$100,COLUMN([1]итого!BM:BM),0)</f>
        <v>240171</v>
      </c>
      <c r="BN78" s="6">
        <f t="array" ref="BN78">VLOOKUP("*Томская*",[1]итого!$3:$100,COLUMN([1]итого!BN:BN),0)</f>
        <v>242093</v>
      </c>
      <c r="BO78" s="6">
        <f t="array" ref="BO78">VLOOKUP("*Томская*",[1]итого!$3:$100,COLUMN([1]итого!BO:BO),0)</f>
        <v>246146</v>
      </c>
      <c r="BP78" s="6">
        <f t="array" ref="BP78">VLOOKUP("*Томская*",[1]итого!$3:$100,COLUMN([1]итого!BP:BP),0)</f>
        <v>261878</v>
      </c>
      <c r="BQ78" s="6">
        <f t="array" ref="BQ78">VLOOKUP("*Томская*",[1]итого!$3:$100,COLUMN([1]итого!BQ:BQ),0)</f>
        <v>253777</v>
      </c>
      <c r="BR78" s="6">
        <f t="array" ref="BR78">VLOOKUP("*Томская*",[1]итого!$3:$100,COLUMN([1]итого!BR:BR),0)</f>
        <v>262008</v>
      </c>
      <c r="BS78" s="6">
        <f t="array" ref="BS78">VLOOKUP("*Томская*",[1]итого!$3:$100,COLUMN([1]итого!BS:BS),0)</f>
        <v>263849</v>
      </c>
      <c r="BT78" s="6">
        <f t="array" ref="BT78">VLOOKUP("*Томская*",[1]итого!$3:$100,COLUMN([1]итого!BT:BT),0)</f>
        <v>271805</v>
      </c>
      <c r="BU78" s="6">
        <f t="array" ref="BU78">VLOOKUP("*Томская*",[1]итого!$3:$100,COLUMN([1]итого!BU:BU),0)</f>
        <v>272021</v>
      </c>
      <c r="BV78" s="6">
        <f t="array" ref="BV78">VLOOKUP("*Томская*",[1]итого!$3:$100,COLUMN([1]итого!BV:BV),0)</f>
        <v>276543</v>
      </c>
      <c r="BW78" s="6">
        <f t="array" ref="BW78">VLOOKUP("*Томская*",[1]итого!$3:$100,COLUMN([1]итого!BW:BW),0)</f>
        <v>279826</v>
      </c>
      <c r="BX78" s="6">
        <f t="array" ref="BX78">VLOOKUP("*Томская*",[1]итого!$3:$100,COLUMN([1]итого!BX:BX),0)</f>
        <v>280025</v>
      </c>
      <c r="BY78" s="6">
        <f t="array" ref="BY78">VLOOKUP("*Томская*",[1]итого!$3:$100,COLUMN([1]итого!BY:BY),0)</f>
        <v>280284</v>
      </c>
      <c r="BZ78" s="6">
        <f t="array" ref="BZ78">VLOOKUP("*Томская*",[1]итого!$3:$100,COLUMN([1]итого!BZ:BZ),0)</f>
        <v>282899</v>
      </c>
      <c r="CA78" s="6">
        <f t="array" ref="CA78">VLOOKUP("*Томская*",[1]итого!$3:$100,COLUMN([1]итого!CA:CA),0)</f>
        <v>284161</v>
      </c>
      <c r="CB78" s="6">
        <f t="array" ref="CB78">VLOOKUP("*Томская*",[1]итого!$3:$100,COLUMN([1]итого!CB:CB),0)</f>
        <v>304100</v>
      </c>
    </row>
    <row r="79" spans="1:80" x14ac:dyDescent="0.25">
      <c r="A79" s="5" t="s">
        <v>77</v>
      </c>
      <c r="B79" s="6">
        <f t="array" ref="B79">VLOOKUP("*Бурятия*",[1]итого!$3:$100,COLUMN([1]итого!B:B),0)</f>
        <v>61536</v>
      </c>
      <c r="C79" s="6">
        <f t="array" ref="C79">VLOOKUP("*Бурятия*",[1]итого!$3:$100,COLUMN([1]итого!C:C),0)</f>
        <v>61142</v>
      </c>
      <c r="D79" s="6">
        <f t="array" ref="D79">VLOOKUP("*Бурятия*",[1]итого!$3:$100,COLUMN([1]итого!D:D),0)</f>
        <v>61103</v>
      </c>
      <c r="E79" s="6">
        <f t="array" ref="E79">VLOOKUP("*Бурятия*",[1]итого!$3:$100,COLUMN([1]итого!E:E),0)</f>
        <v>61408</v>
      </c>
      <c r="F79" s="6">
        <f t="array" ref="F79">VLOOKUP("*Бурятия*",[1]итого!$3:$100,COLUMN([1]итого!F:F),0)</f>
        <v>61929</v>
      </c>
      <c r="G79" s="6">
        <f t="array" ref="G79">VLOOKUP("*Бурятия*",[1]итого!$3:$100,COLUMN([1]итого!G:G),0)</f>
        <v>62270</v>
      </c>
      <c r="H79" s="6">
        <f t="array" ref="H79">VLOOKUP("*Бурятия*",[1]итого!$3:$100,COLUMN([1]итого!H:H),0)</f>
        <v>66910</v>
      </c>
      <c r="I79" s="6">
        <f t="array" ref="I79">VLOOKUP("*Бурятия*",[1]итого!$3:$100,COLUMN([1]итого!I:I),0)</f>
        <v>64903</v>
      </c>
      <c r="J79" s="6">
        <f t="array" ref="J79">VLOOKUP("*Бурятия*",[1]итого!$3:$100,COLUMN([1]итого!J:J),0)</f>
        <v>66245</v>
      </c>
      <c r="K79" s="6">
        <f t="array" ref="K79">VLOOKUP("*Бурятия*",[1]итого!$3:$100,COLUMN([1]итого!K:K),0)</f>
        <v>65463</v>
      </c>
      <c r="L79" s="6">
        <f t="array" ref="L79">VLOOKUP("*Бурятия*",[1]итого!$3:$100,COLUMN([1]итого!L:L),0)</f>
        <v>66283</v>
      </c>
      <c r="M79" s="6">
        <f t="array" ref="M79">VLOOKUP("*Бурятия*",[1]итого!$3:$100,COLUMN([1]итого!M:M),0)</f>
        <v>66562</v>
      </c>
      <c r="N79" s="6">
        <f t="array" ref="N79">VLOOKUP("*Бурятия*",[1]итого!$3:$100,COLUMN([1]итого!N:N),0)</f>
        <v>69920</v>
      </c>
      <c r="O79" s="6">
        <f t="array" ref="O79">VLOOKUP("*Бурятия*",[1]итого!$3:$100,COLUMN([1]итого!O:O),0)</f>
        <v>70072</v>
      </c>
      <c r="P79" s="6">
        <f t="array" ref="P79">VLOOKUP("*Бурятия*",[1]итого!$3:$100,COLUMN([1]итого!P:P),0)</f>
        <v>69997</v>
      </c>
      <c r="Q79" s="6">
        <f t="array" ref="Q79">VLOOKUP("*Бурятия*",[1]итого!$3:$100,COLUMN([1]итого!Q:Q),0)</f>
        <v>69559</v>
      </c>
      <c r="R79" s="6">
        <f t="array" ref="R79">VLOOKUP("*Бурятия*",[1]итого!$3:$100,COLUMN([1]итого!R:R),0)</f>
        <v>68345</v>
      </c>
      <c r="S79" s="6">
        <f t="array" ref="S79">VLOOKUP("*Бурятия*",[1]итого!$3:$100,COLUMN([1]итого!S:S),0)</f>
        <v>67867</v>
      </c>
      <c r="T79" s="6">
        <f t="array" ref="T79">VLOOKUP("*Бурятия*",[1]итого!$3:$100,COLUMN([1]итого!T:T),0)</f>
        <v>72656</v>
      </c>
      <c r="U79" s="6">
        <f t="array" ref="U79">VLOOKUP("*Бурятия*",[1]итого!$3:$100,COLUMN([1]итого!U:U),0)</f>
        <v>69290</v>
      </c>
      <c r="V79" s="6">
        <f t="array" ref="V79">VLOOKUP("*Бурятия*",[1]итого!$3:$100,COLUMN([1]итого!V:V),0)</f>
        <v>69210</v>
      </c>
      <c r="W79" s="6">
        <f t="array" ref="W79">VLOOKUP("*Бурятия*",[1]итого!$3:$100,COLUMN([1]итого!W:W),0)</f>
        <v>68673</v>
      </c>
      <c r="X79" s="6">
        <f t="array" ref="X79">VLOOKUP("*Бурятия*",[1]итого!$3:$100,COLUMN([1]итого!X:X),0)</f>
        <v>72601</v>
      </c>
      <c r="Y79" s="6">
        <f t="array" ref="Y79">VLOOKUP("*Бурятия*",[1]итого!$3:$100,COLUMN([1]итого!Y:Y),0)</f>
        <v>70189</v>
      </c>
      <c r="Z79" s="6">
        <f t="array" ref="Z79">VLOOKUP("*Бурятия*",[1]итого!$3:$100,COLUMN([1]итого!Z:Z),0)</f>
        <v>71063</v>
      </c>
      <c r="AA79" s="6">
        <f t="array" ref="AA79">VLOOKUP("*Бурятия*",[1]итого!$3:$100,COLUMN([1]итого!AA:AA),0)</f>
        <v>70653</v>
      </c>
      <c r="AB79" s="6">
        <f t="array" ref="AB79">VLOOKUP("*Бурятия*",[1]итого!$3:$100,COLUMN([1]итого!AB:AB),0)</f>
        <v>72145</v>
      </c>
      <c r="AC79" s="6">
        <f t="array" ref="AC79">VLOOKUP("*Бурятия*",[1]итого!$3:$100,COLUMN([1]итого!AC:AC),0)</f>
        <v>72156</v>
      </c>
      <c r="AD79" s="6">
        <f t="array" ref="AD79">VLOOKUP("*Бурятия*",[1]итого!$3:$100,COLUMN([1]итого!AD:AD),0)</f>
        <v>71103</v>
      </c>
      <c r="AE79" s="6">
        <f t="array" ref="AE79">VLOOKUP("*Бурятия*",[1]итого!$3:$100,COLUMN([1]итого!AE:AE),0)</f>
        <v>72030</v>
      </c>
      <c r="AF79" s="6">
        <f t="array" ref="AF79">VLOOKUP("*Бурятия*",[1]итого!$3:$100,COLUMN([1]итого!AF:AF),0)</f>
        <v>77449</v>
      </c>
      <c r="AG79" s="6">
        <f t="array" ref="AG79">VLOOKUP("*Бурятия*",[1]итого!$3:$100,COLUMN([1]итого!AG:AG),0)</f>
        <v>72950</v>
      </c>
      <c r="AH79" s="6">
        <f t="array" ref="AH79">VLOOKUP("*Бурятия*",[1]итого!$3:$100,COLUMN([1]итого!AH:AH),0)</f>
        <v>70726</v>
      </c>
      <c r="AI79" s="6">
        <f t="array" ref="AI79">VLOOKUP("*Бурятия*",[1]итого!$3:$100,COLUMN([1]итого!AI:AI),0)</f>
        <v>70670</v>
      </c>
      <c r="AJ79" s="6">
        <f t="array" ref="AJ79">VLOOKUP("*Бурятия*",[1]итого!$3:$100,COLUMN([1]итого!AJ:AJ),0)</f>
        <v>73221</v>
      </c>
      <c r="AK79" s="6">
        <f t="array" ref="AK79">VLOOKUP("*Бурятия*",[1]итого!$3:$100,COLUMN([1]итого!AK:AK),0)</f>
        <v>74738</v>
      </c>
      <c r="AL79" s="6">
        <f t="array" ref="AL79">VLOOKUP("*Бурятия*",[1]итого!$3:$100,COLUMN([1]итого!AL:AL),0)</f>
        <v>77177</v>
      </c>
      <c r="AM79" s="6">
        <f t="array" ref="AM79">VLOOKUP("*Бурятия*",[1]итого!$3:$100,COLUMN([1]итого!AM:AM),0)</f>
        <v>78180</v>
      </c>
      <c r="AN79" s="6">
        <f t="array" ref="AN79">VLOOKUP("*Бурятия*",[1]итого!$3:$100,COLUMN([1]итого!AN:AN),0)</f>
        <v>78507</v>
      </c>
      <c r="AO79" s="6">
        <f t="array" ref="AO79">VLOOKUP("*Бурятия*",[1]итого!$3:$100,COLUMN([1]итого!AO:AO),0)</f>
        <v>77676</v>
      </c>
      <c r="AP79" s="6">
        <f t="array" ref="AP79">VLOOKUP("*Бурятия*",[1]итого!$3:$100,COLUMN([1]итого!AP:AP),0)</f>
        <v>77571</v>
      </c>
      <c r="AQ79" s="6">
        <f t="array" ref="AQ79">VLOOKUP("*Бурятия*",[1]итого!$3:$100,COLUMN([1]итого!AQ:AQ),0)</f>
        <v>80043</v>
      </c>
      <c r="AR79" s="6">
        <f t="array" ref="AR79">VLOOKUP("*Бурятия*",[1]итого!$3:$100,COLUMN([1]итого!AR:AR),0)</f>
        <v>91033</v>
      </c>
      <c r="AS79" s="6">
        <f t="array" ref="AS79">VLOOKUP("*Бурятия*",[1]итого!$3:$100,COLUMN([1]итого!AS:AS),0)</f>
        <v>85149</v>
      </c>
      <c r="AT79" s="6">
        <f t="array" ref="AT79">VLOOKUP("*Бурятия*",[1]итого!$3:$100,COLUMN([1]итого!AT:AT),0)</f>
        <v>89224</v>
      </c>
      <c r="AU79" s="6">
        <f t="array" ref="AU79">VLOOKUP("*Бурятия*",[1]итого!$3:$100,COLUMN([1]итого!AU:AU),0)</f>
        <v>91442</v>
      </c>
      <c r="AV79" s="6">
        <f t="array" ref="AV79">VLOOKUP("*Бурятия*",[1]итого!$3:$100,COLUMN([1]итого!AV:AV),0)</f>
        <v>94802</v>
      </c>
      <c r="AW79" s="6">
        <f t="array" ref="AW79">VLOOKUP("*Бурятия*",[1]итого!$3:$100,COLUMN([1]итого!AW:AW),0)</f>
        <v>97071</v>
      </c>
      <c r="AX79" s="6">
        <f t="array" ref="AX79">VLOOKUP("*Бурятия*",[1]итого!$3:$100,COLUMN([1]итого!AX:AX),0)</f>
        <v>101393</v>
      </c>
      <c r="AY79" s="6">
        <f t="array" ref="AY79">VLOOKUP("*Бурятия*",[1]итого!$3:$100,COLUMN([1]итого!AY:AY),0)</f>
        <v>102684</v>
      </c>
      <c r="AZ79" s="6">
        <f t="array" ref="AZ79">VLOOKUP("*Бурятия*",[1]итого!$3:$100,COLUMN([1]итого!AZ:AZ),0)</f>
        <v>104062</v>
      </c>
      <c r="BA79" s="6">
        <f t="array" ref="BA79">VLOOKUP("*Бурятия*",[1]итого!$3:$100,COLUMN([1]итого!BA:BA),0)</f>
        <v>106110</v>
      </c>
      <c r="BB79" s="6">
        <f t="array" ref="BB79">VLOOKUP("*Бурятия*",[1]итого!$3:$100,COLUMN([1]итого!BB:BB),0)</f>
        <v>107844</v>
      </c>
      <c r="BC79" s="6">
        <f t="array" ref="BC79">VLOOKUP("*Бурятия*",[1]итого!$3:$100,COLUMN([1]итого!BC:BC),0)</f>
        <v>110744</v>
      </c>
      <c r="BD79" s="6">
        <f t="array" ref="BD79">VLOOKUP("*Бурятия*",[1]итого!$3:$100,COLUMN([1]итого!BD:BD),0)</f>
        <v>121132</v>
      </c>
      <c r="BE79" s="6">
        <f t="array" ref="BE79">VLOOKUP("*Бурятия*",[1]итого!$3:$100,COLUMN([1]итого!BE:BE),0)</f>
        <v>114986</v>
      </c>
      <c r="BF79" s="6">
        <f t="array" ref="BF79">VLOOKUP("*Бурятия*",[1]итого!$3:$100,COLUMN([1]итого!BF:BF),0)</f>
        <v>118025</v>
      </c>
      <c r="BG79" s="6">
        <f t="array" ref="BG79">VLOOKUP("*Бурятия*",[1]итого!$3:$100,COLUMN([1]итого!BG:BG),0)</f>
        <v>120414</v>
      </c>
      <c r="BH79" s="6">
        <f t="array" ref="BH79">VLOOKUP("*Бурятия*",[1]итого!$3:$100,COLUMN([1]итого!BH:BH),0)</f>
        <v>122739</v>
      </c>
      <c r="BI79" s="6">
        <f t="array" ref="BI79">VLOOKUP("*Бурятия*",[1]итого!$3:$100,COLUMN([1]итого!BI:BI),0)</f>
        <v>126869</v>
      </c>
      <c r="BJ79" s="6">
        <f t="array" ref="BJ79">VLOOKUP("*Бурятия*",[1]итого!$3:$100,COLUMN([1]итого!BJ:BJ),0)</f>
        <v>128686</v>
      </c>
      <c r="BK79" s="6">
        <f t="array" ref="BK79">VLOOKUP("*Бурятия*",[1]итого!$3:$100,COLUMN([1]итого!BK:BK),0)</f>
        <v>127330</v>
      </c>
      <c r="BL79" s="6">
        <f t="array" ref="BL79">VLOOKUP("*Бурятия*",[1]итого!$3:$100,COLUMN([1]итого!BL:BL),0)</f>
        <v>126911</v>
      </c>
      <c r="BM79" s="6">
        <f t="array" ref="BM79">VLOOKUP("*Бурятия*",[1]итого!$3:$100,COLUMN([1]итого!BM:BM),0)</f>
        <v>126719</v>
      </c>
      <c r="BN79" s="6">
        <f t="array" ref="BN79">VLOOKUP("*Бурятия*",[1]итого!$3:$100,COLUMN([1]итого!BN:BN),0)</f>
        <v>128051</v>
      </c>
      <c r="BO79" s="6">
        <f t="array" ref="BO79">VLOOKUP("*Бурятия*",[1]итого!$3:$100,COLUMN([1]итого!BO:BO),0)</f>
        <v>127308</v>
      </c>
      <c r="BP79" s="6">
        <f t="array" ref="BP79">VLOOKUP("*Бурятия*",[1]итого!$3:$100,COLUMN([1]итого!BP:BP),0)</f>
        <v>139939</v>
      </c>
      <c r="BQ79" s="6">
        <f t="array" ref="BQ79">VLOOKUP("*Бурятия*",[1]итого!$3:$100,COLUMN([1]итого!BQ:BQ),0)</f>
        <v>135163</v>
      </c>
      <c r="BR79" s="6">
        <f t="array" ref="BR79">VLOOKUP("*Бурятия*",[1]итого!$3:$100,COLUMN([1]итого!BR:BR),0)</f>
        <v>140851</v>
      </c>
      <c r="BS79" s="6">
        <f t="array" ref="BS79">VLOOKUP("*Бурятия*",[1]итого!$3:$100,COLUMN([1]итого!BS:BS),0)</f>
        <v>142070</v>
      </c>
      <c r="BT79" s="6">
        <f t="array" ref="BT79">VLOOKUP("*Бурятия*",[1]итого!$3:$100,COLUMN([1]итого!BT:BT),0)</f>
        <v>149580</v>
      </c>
      <c r="BU79" s="6">
        <f t="array" ref="BU79">VLOOKUP("*Бурятия*",[1]итого!$3:$100,COLUMN([1]итого!BU:BU),0)</f>
        <v>150184</v>
      </c>
      <c r="BV79" s="6">
        <f t="array" ref="BV79">VLOOKUP("*Бурятия*",[1]итого!$3:$100,COLUMN([1]итого!BV:BV),0)</f>
        <v>154754</v>
      </c>
      <c r="BW79" s="6">
        <f t="array" ref="BW79">VLOOKUP("*Бурятия*",[1]итого!$3:$100,COLUMN([1]итого!BW:BW),0)</f>
        <v>156511</v>
      </c>
      <c r="BX79" s="6">
        <f t="array" ref="BX79">VLOOKUP("*Бурятия*",[1]итого!$3:$100,COLUMN([1]итого!BX:BX),0)</f>
        <v>156927</v>
      </c>
      <c r="BY79" s="6">
        <f t="array" ref="BY79">VLOOKUP("*Бурятия*",[1]итого!$3:$100,COLUMN([1]итого!BY:BY),0)</f>
        <v>157964</v>
      </c>
      <c r="BZ79" s="6">
        <f t="array" ref="BZ79">VLOOKUP("*Бурятия*",[1]итого!$3:$100,COLUMN([1]итого!BZ:BZ),0)</f>
        <v>160320</v>
      </c>
      <c r="CA79" s="6">
        <f t="array" ref="CA79">VLOOKUP("*Бурятия*",[1]итого!$3:$100,COLUMN([1]итого!CA:CA),0)</f>
        <v>160840</v>
      </c>
      <c r="CB79" s="6">
        <f t="array" ref="CB79">VLOOKUP("*Бурятия*",[1]итого!$3:$100,COLUMN([1]итого!CB:CB),0)</f>
        <v>176401</v>
      </c>
    </row>
    <row r="80" spans="1:80" x14ac:dyDescent="0.25">
      <c r="A80" s="5" t="s">
        <v>78</v>
      </c>
      <c r="B80" s="6">
        <f t="array" ref="B80">VLOOKUP("*Якутия*",[1]итого!$3:$100,COLUMN([1]итого!B:B),0)</f>
        <v>117045</v>
      </c>
      <c r="C80" s="6">
        <f t="array" ref="C80">VLOOKUP("*Якутия*",[1]итого!$3:$100,COLUMN([1]итого!C:C),0)</f>
        <v>115067</v>
      </c>
      <c r="D80" s="6">
        <f t="array" ref="D80">VLOOKUP("*Якутия*",[1]итого!$3:$100,COLUMN([1]итого!D:D),0)</f>
        <v>112447</v>
      </c>
      <c r="E80" s="6">
        <f t="array" ref="E80">VLOOKUP("*Якутия*",[1]итого!$3:$100,COLUMN([1]итого!E:E),0)</f>
        <v>112080</v>
      </c>
      <c r="F80" s="6">
        <f t="array" ref="F80">VLOOKUP("*Якутия*",[1]итого!$3:$100,COLUMN([1]итого!F:F),0)</f>
        <v>112474</v>
      </c>
      <c r="G80" s="6">
        <f t="array" ref="G80">VLOOKUP("*Якутия*",[1]итого!$3:$100,COLUMN([1]итого!G:G),0)</f>
        <v>112989</v>
      </c>
      <c r="H80" s="6">
        <f t="array" ref="H80">VLOOKUP("*Якутия*",[1]итого!$3:$100,COLUMN([1]итого!H:H),0)</f>
        <v>120595</v>
      </c>
      <c r="I80" s="6">
        <f t="array" ref="I80">VLOOKUP("*Якутия*",[1]итого!$3:$100,COLUMN([1]итого!I:I),0)</f>
        <v>117166</v>
      </c>
      <c r="J80" s="6">
        <f t="array" ref="J80">VLOOKUP("*Якутия*",[1]итого!$3:$100,COLUMN([1]итого!J:J),0)</f>
        <v>118923</v>
      </c>
      <c r="K80" s="6">
        <f t="array" ref="K80">VLOOKUP("*Якутия*",[1]итого!$3:$100,COLUMN([1]итого!K:K),0)</f>
        <v>118791</v>
      </c>
      <c r="L80" s="6">
        <f t="array" ref="L80">VLOOKUP("*Якутия*",[1]итого!$3:$100,COLUMN([1]итого!L:L),0)</f>
        <v>123631</v>
      </c>
      <c r="M80" s="6">
        <f t="array" ref="M80">VLOOKUP("*Якутия*",[1]итого!$3:$100,COLUMN([1]итого!M:M),0)</f>
        <v>126808</v>
      </c>
      <c r="N80" s="6">
        <f t="array" ref="N80">VLOOKUP("*Якутия*",[1]итого!$3:$100,COLUMN([1]итого!N:N),0)</f>
        <v>133193</v>
      </c>
      <c r="O80" s="6">
        <f t="array" ref="O80">VLOOKUP("*Якутия*",[1]итого!$3:$100,COLUMN([1]итого!O:O),0)</f>
        <v>130962</v>
      </c>
      <c r="P80" s="6">
        <f t="array" ref="P80">VLOOKUP("*Якутия*",[1]итого!$3:$100,COLUMN([1]итого!P:P),0)</f>
        <v>127311</v>
      </c>
      <c r="Q80" s="6">
        <f t="array" ref="Q80">VLOOKUP("*Якутия*",[1]итого!$3:$100,COLUMN([1]итого!Q:Q),0)</f>
        <v>125550</v>
      </c>
      <c r="R80" s="6">
        <f t="array" ref="R80">VLOOKUP("*Якутия*",[1]итого!$3:$100,COLUMN([1]итого!R:R),0)</f>
        <v>123954</v>
      </c>
      <c r="S80" s="6">
        <f t="array" ref="S80">VLOOKUP("*Якутия*",[1]итого!$3:$100,COLUMN([1]итого!S:S),0)</f>
        <v>124559</v>
      </c>
      <c r="T80" s="6">
        <f t="array" ref="T80">VLOOKUP("*Якутия*",[1]итого!$3:$100,COLUMN([1]итого!T:T),0)</f>
        <v>135335</v>
      </c>
      <c r="U80" s="6">
        <f t="array" ref="U80">VLOOKUP("*Якутия*",[1]итого!$3:$100,COLUMN([1]итого!U:U),0)</f>
        <v>129024</v>
      </c>
      <c r="V80" s="6">
        <f t="array" ref="V80">VLOOKUP("*Якутия*",[1]итого!$3:$100,COLUMN([1]итого!V:V),0)</f>
        <v>128707</v>
      </c>
      <c r="W80" s="6">
        <f t="array" ref="W80">VLOOKUP("*Якутия*",[1]итого!$3:$100,COLUMN([1]итого!W:W),0)</f>
        <v>128543</v>
      </c>
      <c r="X80" s="6">
        <f t="array" ref="X80">VLOOKUP("*Якутия*",[1]итого!$3:$100,COLUMN([1]итого!X:X),0)</f>
        <v>137148</v>
      </c>
      <c r="Y80" s="6">
        <f t="array" ref="Y80">VLOOKUP("*Якутия*",[1]итого!$3:$100,COLUMN([1]итого!Y:Y),0)</f>
        <v>135121</v>
      </c>
      <c r="Z80" s="6">
        <f t="array" ref="Z80">VLOOKUP("*Якутия*",[1]итого!$3:$100,COLUMN([1]итого!Z:Z),0)</f>
        <v>136720</v>
      </c>
      <c r="AA80" s="6">
        <f t="array" ref="AA80">VLOOKUP("*Якутия*",[1]итого!$3:$100,COLUMN([1]итого!AA:AA),0)</f>
        <v>133670</v>
      </c>
      <c r="AB80" s="6">
        <f t="array" ref="AB80">VLOOKUP("*Якутия*",[1]итого!$3:$100,COLUMN([1]итого!AB:AB),0)</f>
        <v>131689</v>
      </c>
      <c r="AC80" s="6">
        <f t="array" ref="AC80">VLOOKUP("*Якутия*",[1]итого!$3:$100,COLUMN([1]итого!AC:AC),0)</f>
        <v>131619</v>
      </c>
      <c r="AD80" s="6">
        <f t="array" ref="AD80">VLOOKUP("*Якутия*",[1]итого!$3:$100,COLUMN([1]итого!AD:AD),0)</f>
        <v>131495</v>
      </c>
      <c r="AE80" s="6">
        <f t="array" ref="AE80">VLOOKUP("*Якутия*",[1]итого!$3:$100,COLUMN([1]итого!AE:AE),0)</f>
        <v>132625</v>
      </c>
      <c r="AF80" s="6">
        <f t="array" ref="AF80">VLOOKUP("*Якутия*",[1]итого!$3:$100,COLUMN([1]итого!AF:AF),0)</f>
        <v>142919</v>
      </c>
      <c r="AG80" s="6">
        <f t="array" ref="AG80">VLOOKUP("*Якутия*",[1]итого!$3:$100,COLUMN([1]итого!AG:AG),0)</f>
        <v>136174</v>
      </c>
      <c r="AH80" s="6">
        <f t="array" ref="AH80">VLOOKUP("*Якутия*",[1]итого!$3:$100,COLUMN([1]итого!AH:AH),0)</f>
        <v>134188</v>
      </c>
      <c r="AI80" s="6">
        <f t="array" ref="AI80">VLOOKUP("*Якутия*",[1]итого!$3:$100,COLUMN([1]итого!AI:AI),0)</f>
        <v>131106</v>
      </c>
      <c r="AJ80" s="6">
        <f t="array" ref="AJ80">VLOOKUP("*Якутия*",[1]итого!$3:$100,COLUMN([1]итого!AJ:AJ),0)</f>
        <v>137172</v>
      </c>
      <c r="AK80" s="6">
        <f t="array" ref="AK80">VLOOKUP("*Якутия*",[1]итого!$3:$100,COLUMN([1]итого!AK:AK),0)</f>
        <v>140203</v>
      </c>
      <c r="AL80" s="6">
        <f t="array" ref="AL80">VLOOKUP("*Якутия*",[1]итого!$3:$100,COLUMN([1]итого!AL:AL),0)</f>
        <v>142735</v>
      </c>
      <c r="AM80" s="6">
        <f t="array" ref="AM80">VLOOKUP("*Якутия*",[1]итого!$3:$100,COLUMN([1]итого!AM:AM),0)</f>
        <v>142082</v>
      </c>
      <c r="AN80" s="6">
        <f t="array" ref="AN80">VLOOKUP("*Якутия*",[1]итого!$3:$100,COLUMN([1]итого!AN:AN),0)</f>
        <v>138633</v>
      </c>
      <c r="AO80" s="6">
        <f t="array" ref="AO80">VLOOKUP("*Якутия*",[1]итого!$3:$100,COLUMN([1]итого!AO:AO),0)</f>
        <v>138007</v>
      </c>
      <c r="AP80" s="6">
        <f t="array" ref="AP80">VLOOKUP("*Якутия*",[1]итого!$3:$100,COLUMN([1]итого!AP:AP),0)</f>
        <v>137749</v>
      </c>
      <c r="AQ80" s="6">
        <f t="array" ref="AQ80">VLOOKUP("*Якутия*",[1]итого!$3:$100,COLUMN([1]итого!AQ:AQ),0)</f>
        <v>139711</v>
      </c>
      <c r="AR80" s="6">
        <f t="array" ref="AR80">VLOOKUP("*Якутия*",[1]итого!$3:$100,COLUMN([1]итого!AR:AR),0)</f>
        <v>157802</v>
      </c>
      <c r="AS80" s="6">
        <f t="array" ref="AS80">VLOOKUP("*Якутия*",[1]итого!$3:$100,COLUMN([1]итого!AS:AS),0)</f>
        <v>147889</v>
      </c>
      <c r="AT80" s="6">
        <f t="array" ref="AT80">VLOOKUP("*Якутия*",[1]итого!$3:$100,COLUMN([1]итого!AT:AT),0)</f>
        <v>152037</v>
      </c>
      <c r="AU80" s="6">
        <f t="array" ref="AU80">VLOOKUP("*Якутия*",[1]итого!$3:$100,COLUMN([1]итого!AU:AU),0)</f>
        <v>153082</v>
      </c>
      <c r="AV80" s="6">
        <f t="array" ref="AV80">VLOOKUP("*Якутия*",[1]итого!$3:$100,COLUMN([1]итого!AV:AV),0)</f>
        <v>157084</v>
      </c>
      <c r="AW80" s="6">
        <f t="array" ref="AW80">VLOOKUP("*Якутия*",[1]итого!$3:$100,COLUMN([1]итого!AW:AW),0)</f>
        <v>164799</v>
      </c>
      <c r="AX80" s="6">
        <f t="array" ref="AX80">VLOOKUP("*Якутия*",[1]итого!$3:$100,COLUMN([1]итого!AX:AX),0)</f>
        <v>171122</v>
      </c>
      <c r="AY80" s="6">
        <f t="array" ref="AY80">VLOOKUP("*Якутия*",[1]итого!$3:$100,COLUMN([1]итого!AY:AY),0)</f>
        <v>169712</v>
      </c>
      <c r="AZ80" s="6">
        <f t="array" ref="AZ80">VLOOKUP("*Якутия*",[1]итого!$3:$100,COLUMN([1]итого!AZ:AZ),0)</f>
        <v>166904</v>
      </c>
      <c r="BA80" s="6">
        <f t="array" ref="BA80">VLOOKUP("*Якутия*",[1]итого!$3:$100,COLUMN([1]итого!BA:BA),0)</f>
        <v>167126</v>
      </c>
      <c r="BB80" s="6">
        <f t="array" ref="BB80">VLOOKUP("*Якутия*",[1]итого!$3:$100,COLUMN([1]итого!BB:BB),0)</f>
        <v>168247</v>
      </c>
      <c r="BC80" s="6">
        <f t="array" ref="BC80">VLOOKUP("*Якутия*",[1]итого!$3:$100,COLUMN([1]итого!BC:BC),0)</f>
        <v>172052</v>
      </c>
      <c r="BD80" s="6">
        <f t="array" ref="BD80">VLOOKUP("*Якутия*",[1]итого!$3:$100,COLUMN([1]итого!BD:BD),0)</f>
        <v>188048</v>
      </c>
      <c r="BE80" s="6">
        <f t="array" ref="BE80">VLOOKUP("*Якутия*",[1]итого!$3:$100,COLUMN([1]итого!BE:BE),0)</f>
        <v>177943</v>
      </c>
      <c r="BF80" s="6">
        <f t="array" ref="BF80">VLOOKUP("*Якутия*",[1]итого!$3:$100,COLUMN([1]итого!BF:BF),0)</f>
        <v>182300</v>
      </c>
      <c r="BG80" s="6">
        <f t="array" ref="BG80">VLOOKUP("*Якутия*",[1]итого!$3:$100,COLUMN([1]итого!BG:BG),0)</f>
        <v>184556</v>
      </c>
      <c r="BH80" s="6">
        <f t="array" ref="BH80">VLOOKUP("*Якутия*",[1]итого!$3:$100,COLUMN([1]итого!BH:BH),0)</f>
        <v>187384</v>
      </c>
      <c r="BI80" s="6">
        <f t="array" ref="BI80">VLOOKUP("*Якутия*",[1]итого!$3:$100,COLUMN([1]итого!BI:BI),0)</f>
        <v>197009</v>
      </c>
      <c r="BJ80" s="6">
        <f t="array" ref="BJ80">VLOOKUP("*Якутия*",[1]итого!$3:$100,COLUMN([1]итого!BJ:BJ),0)</f>
        <v>201221</v>
      </c>
      <c r="BK80" s="6">
        <f t="array" ref="BK80">VLOOKUP("*Якутия*",[1]итого!$3:$100,COLUMN([1]итого!BK:BK),0)</f>
        <v>196725</v>
      </c>
      <c r="BL80" s="6">
        <f t="array" ref="BL80">VLOOKUP("*Якутия*",[1]итого!$3:$100,COLUMN([1]итого!BL:BL),0)</f>
        <v>193093</v>
      </c>
      <c r="BM80" s="6">
        <f t="array" ref="BM80">VLOOKUP("*Якутия*",[1]итого!$3:$100,COLUMN([1]итого!BM:BM),0)</f>
        <v>192185</v>
      </c>
      <c r="BN80" s="6">
        <f t="array" ref="BN80">VLOOKUP("*Якутия*",[1]итого!$3:$100,COLUMN([1]итого!BN:BN),0)</f>
        <v>194014</v>
      </c>
      <c r="BO80" s="6">
        <f t="array" ref="BO80">VLOOKUP("*Якутия*",[1]итого!$3:$100,COLUMN([1]итого!BO:BO),0)</f>
        <v>194117</v>
      </c>
      <c r="BP80" s="6">
        <f t="array" ref="BP80">VLOOKUP("*Якутия*",[1]итого!$3:$100,COLUMN([1]итого!BP:BP),0)</f>
        <v>208802</v>
      </c>
      <c r="BQ80" s="6">
        <f t="array" ref="BQ80">VLOOKUP("*Якутия*",[1]итого!$3:$100,COLUMN([1]итого!BQ:BQ),0)</f>
        <v>200596</v>
      </c>
      <c r="BR80" s="6">
        <f t="array" ref="BR80">VLOOKUP("*Якутия*",[1]итого!$3:$100,COLUMN([1]итого!BR:BR),0)</f>
        <v>205960</v>
      </c>
      <c r="BS80" s="6">
        <f t="array" ref="BS80">VLOOKUP("*Якутия*",[1]итого!$3:$100,COLUMN([1]итого!BS:BS),0)</f>
        <v>208150</v>
      </c>
      <c r="BT80" s="6">
        <f t="array" ref="BT80">VLOOKUP("*Якутия*",[1]итого!$3:$100,COLUMN([1]итого!BT:BT),0)</f>
        <v>216427</v>
      </c>
      <c r="BU80" s="6">
        <f t="array" ref="BU80">VLOOKUP("*Якутия*",[1]итого!$3:$100,COLUMN([1]итого!BU:BU),0)</f>
        <v>221390</v>
      </c>
      <c r="BV80" s="6">
        <f t="array" ref="BV80">VLOOKUP("*Якутия*",[1]итого!$3:$100,COLUMN([1]итого!BV:BV),0)</f>
        <v>226495</v>
      </c>
      <c r="BW80" s="6">
        <f t="array" ref="BW80">VLOOKUP("*Якутия*",[1]итого!$3:$100,COLUMN([1]итого!BW:BW),0)</f>
        <v>226848</v>
      </c>
      <c r="BX80" s="6">
        <f t="array" ref="BX80">VLOOKUP("*Якутия*",[1]итого!$3:$100,COLUMN([1]итого!BX:BX),0)</f>
        <v>221473</v>
      </c>
      <c r="BY80" s="6">
        <f t="array" ref="BY80">VLOOKUP("*Якутия*",[1]итого!$3:$100,COLUMN([1]итого!BY:BY),0)</f>
        <v>220051</v>
      </c>
      <c r="BZ80" s="6">
        <f t="array" ref="BZ80">VLOOKUP("*Якутия*",[1]итого!$3:$100,COLUMN([1]итого!BZ:BZ),0)</f>
        <v>222998</v>
      </c>
      <c r="CA80" s="6">
        <f t="array" ref="CA80">VLOOKUP("*Якутия*",[1]итого!$3:$100,COLUMN([1]итого!CA:CA),0)</f>
        <v>224031</v>
      </c>
      <c r="CB80" s="6">
        <f t="array" ref="CB80">VLOOKUP("*Якутия*",[1]итого!$3:$100,COLUMN([1]итого!CB:CB),0)</f>
        <v>242750</v>
      </c>
    </row>
    <row r="81" spans="1:80" x14ac:dyDescent="0.25">
      <c r="A81" s="5" t="s">
        <v>79</v>
      </c>
      <c r="B81" s="6">
        <f t="array" ref="B81">VLOOKUP("*Забайкальский*",[1]итого!$3:$100,COLUMN([1]итого!B:B),0)</f>
        <v>81197</v>
      </c>
      <c r="C81" s="6">
        <f t="array" ref="C81">VLOOKUP("*Забайкальский*",[1]итого!$3:$100,COLUMN([1]итого!C:C),0)</f>
        <v>80739</v>
      </c>
      <c r="D81" s="6">
        <f t="array" ref="D81">VLOOKUP("*Забайкальский*",[1]итого!$3:$100,COLUMN([1]итого!D:D),0)</f>
        <v>80235</v>
      </c>
      <c r="E81" s="6">
        <f t="array" ref="E81">VLOOKUP("*Забайкальский*",[1]итого!$3:$100,COLUMN([1]итого!E:E),0)</f>
        <v>80948</v>
      </c>
      <c r="F81" s="6">
        <f t="array" ref="F81">VLOOKUP("*Забайкальский*",[1]итого!$3:$100,COLUMN([1]итого!F:F),0)</f>
        <v>80793</v>
      </c>
      <c r="G81" s="6">
        <f t="array" ref="G81">VLOOKUP("*Забайкальский*",[1]итого!$3:$100,COLUMN([1]итого!G:G),0)</f>
        <v>81319</v>
      </c>
      <c r="H81" s="6">
        <f t="array" ref="H81">VLOOKUP("*Забайкальский*",[1]итого!$3:$100,COLUMN([1]итого!H:H),0)</f>
        <v>86588</v>
      </c>
      <c r="I81" s="6">
        <f t="array" ref="I81">VLOOKUP("*Забайкальский*",[1]итого!$3:$100,COLUMN([1]итого!I:I),0)</f>
        <v>84307</v>
      </c>
      <c r="J81" s="6">
        <f t="array" ref="J81">VLOOKUP("*Забайкальский*",[1]итого!$3:$100,COLUMN([1]итого!J:J),0)</f>
        <v>85109</v>
      </c>
      <c r="K81" s="6">
        <f t="array" ref="K81">VLOOKUP("*Забайкальский*",[1]итого!$3:$100,COLUMN([1]итого!K:K),0)</f>
        <v>84242</v>
      </c>
      <c r="L81" s="6">
        <f t="array" ref="L81">VLOOKUP("*Забайкальский*",[1]итого!$3:$100,COLUMN([1]итого!L:L),0)</f>
        <v>86259</v>
      </c>
      <c r="M81" s="6">
        <f t="array" ref="M81">VLOOKUP("*Забайкальский*",[1]итого!$3:$100,COLUMN([1]итого!M:M),0)</f>
        <v>85826</v>
      </c>
      <c r="N81" s="6">
        <f t="array" ref="N81">VLOOKUP("*Забайкальский*",[1]итого!$3:$100,COLUMN([1]итого!N:N),0)</f>
        <v>89719</v>
      </c>
      <c r="O81" s="6">
        <f t="array" ref="O81">VLOOKUP("*Забайкальский*",[1]итого!$3:$100,COLUMN([1]итого!O:O),0)</f>
        <v>88947</v>
      </c>
      <c r="P81" s="6">
        <f t="array" ref="P81">VLOOKUP("*Забайкальский*",[1]итого!$3:$100,COLUMN([1]итого!P:P),0)</f>
        <v>88480</v>
      </c>
      <c r="Q81" s="6">
        <f t="array" ref="Q81">VLOOKUP("*Забайкальский*",[1]итого!$3:$100,COLUMN([1]итого!Q:Q),0)</f>
        <v>88059</v>
      </c>
      <c r="R81" s="6">
        <f t="array" ref="R81">VLOOKUP("*Забайкальский*",[1]итого!$3:$100,COLUMN([1]итого!R:R),0)</f>
        <v>86986</v>
      </c>
      <c r="S81" s="6">
        <f t="array" ref="S81">VLOOKUP("*Забайкальский*",[1]итого!$3:$100,COLUMN([1]итого!S:S),0)</f>
        <v>87047</v>
      </c>
      <c r="T81" s="6">
        <f t="array" ref="T81">VLOOKUP("*Забайкальский*",[1]итого!$3:$100,COLUMN([1]итого!T:T),0)</f>
        <v>92683</v>
      </c>
      <c r="U81" s="6">
        <f t="array" ref="U81">VLOOKUP("*Забайкальский*",[1]итого!$3:$100,COLUMN([1]итого!U:U),0)</f>
        <v>89095</v>
      </c>
      <c r="V81" s="6">
        <f t="array" ref="V81">VLOOKUP("*Забайкальский*",[1]итого!$3:$100,COLUMN([1]итого!V:V),0)</f>
        <v>88991</v>
      </c>
      <c r="W81" s="6">
        <f t="array" ref="W81">VLOOKUP("*Забайкальский*",[1]итого!$3:$100,COLUMN([1]итого!W:W),0)</f>
        <v>88672</v>
      </c>
      <c r="X81" s="6">
        <f t="array" ref="X81">VLOOKUP("*Забайкальский*",[1]итого!$3:$100,COLUMN([1]итого!X:X),0)</f>
        <v>93157</v>
      </c>
      <c r="Y81" s="6">
        <f t="array" ref="Y81">VLOOKUP("*Забайкальский*",[1]итого!$3:$100,COLUMN([1]итого!Y:Y),0)</f>
        <v>90294</v>
      </c>
      <c r="Z81" s="6">
        <f t="array" ref="Z81">VLOOKUP("*Забайкальский*",[1]итого!$3:$100,COLUMN([1]итого!Z:Z),0)</f>
        <v>90275</v>
      </c>
      <c r="AA81" s="6">
        <f t="array" ref="AA81">VLOOKUP("*Забайкальский*",[1]итого!$3:$100,COLUMN([1]итого!AA:AA),0)</f>
        <v>89680</v>
      </c>
      <c r="AB81" s="6">
        <f t="array" ref="AB81">VLOOKUP("*Забайкальский*",[1]итого!$3:$100,COLUMN([1]итого!AB:AB),0)</f>
        <v>90649</v>
      </c>
      <c r="AC81" s="6">
        <f t="array" ref="AC81">VLOOKUP("*Забайкальский*",[1]итого!$3:$100,COLUMN([1]итого!AC:AC),0)</f>
        <v>91042</v>
      </c>
      <c r="AD81" s="6">
        <f t="array" ref="AD81">VLOOKUP("*Забайкальский*",[1]итого!$3:$100,COLUMN([1]итого!AD:AD),0)</f>
        <v>90176</v>
      </c>
      <c r="AE81" s="6">
        <f t="array" ref="AE81">VLOOKUP("*Забайкальский*",[1]итого!$3:$100,COLUMN([1]итого!AE:AE),0)</f>
        <v>92896</v>
      </c>
      <c r="AF81" s="6">
        <f t="array" ref="AF81">VLOOKUP("*Забайкальский*",[1]итого!$3:$100,COLUMN([1]итого!AF:AF),0)</f>
        <v>98980</v>
      </c>
      <c r="AG81" s="6">
        <f t="array" ref="AG81">VLOOKUP("*Забайкальский*",[1]итого!$3:$100,COLUMN([1]итого!AG:AG),0)</f>
        <v>94811</v>
      </c>
      <c r="AH81" s="6">
        <f t="array" ref="AH81">VLOOKUP("*Забайкальский*",[1]итого!$3:$100,COLUMN([1]итого!AH:AH),0)</f>
        <v>93419</v>
      </c>
      <c r="AI81" s="6">
        <f t="array" ref="AI81">VLOOKUP("*Забайкальский*",[1]итого!$3:$100,COLUMN([1]итого!AI:AI),0)</f>
        <v>90354</v>
      </c>
      <c r="AJ81" s="6">
        <f t="array" ref="AJ81">VLOOKUP("*Забайкальский*",[1]итого!$3:$100,COLUMN([1]итого!AJ:AJ),0)</f>
        <v>93470</v>
      </c>
      <c r="AK81" s="6">
        <f t="array" ref="AK81">VLOOKUP("*Забайкальский*",[1]итого!$3:$100,COLUMN([1]итого!AK:AK),0)</f>
        <v>93982</v>
      </c>
      <c r="AL81" s="6">
        <f t="array" ref="AL81">VLOOKUP("*Забайкальский*",[1]итого!$3:$100,COLUMN([1]итого!AL:AL),0)</f>
        <v>97142</v>
      </c>
      <c r="AM81" s="6">
        <f t="array" ref="AM81">VLOOKUP("*Забайкальский*",[1]итого!$3:$100,COLUMN([1]итого!AM:AM),0)</f>
        <v>97261</v>
      </c>
      <c r="AN81" s="6">
        <f t="array" ref="AN81">VLOOKUP("*Забайкальский*",[1]итого!$3:$100,COLUMN([1]итого!AN:AN),0)</f>
        <v>96148</v>
      </c>
      <c r="AO81" s="6">
        <f t="array" ref="AO81">VLOOKUP("*Забайкальский*",[1]итого!$3:$100,COLUMN([1]итого!AO:AO),0)</f>
        <v>95777</v>
      </c>
      <c r="AP81" s="6">
        <f t="array" ref="AP81">VLOOKUP("*Забайкальский*",[1]итого!$3:$100,COLUMN([1]итого!AP:AP),0)</f>
        <v>96030</v>
      </c>
      <c r="AQ81" s="6">
        <f t="array" ref="AQ81">VLOOKUP("*Забайкальский*",[1]итого!$3:$100,COLUMN([1]итого!AQ:AQ),0)</f>
        <v>98912</v>
      </c>
      <c r="AR81" s="6">
        <f t="array" ref="AR81">VLOOKUP("*Забайкальский*",[1]итого!$3:$100,COLUMN([1]итого!AR:AR),0)</f>
        <v>110940</v>
      </c>
      <c r="AS81" s="6">
        <f t="array" ref="AS81">VLOOKUP("*Забайкальский*",[1]итого!$3:$100,COLUMN([1]итого!AS:AS),0)</f>
        <v>104600</v>
      </c>
      <c r="AT81" s="6">
        <f t="array" ref="AT81">VLOOKUP("*Забайкальский*",[1]итого!$3:$100,COLUMN([1]итого!AT:AT),0)</f>
        <v>108484</v>
      </c>
      <c r="AU81" s="6">
        <f t="array" ref="AU81">VLOOKUP("*Забайкальский*",[1]итого!$3:$100,COLUMN([1]итого!AU:AU),0)</f>
        <v>109545</v>
      </c>
      <c r="AV81" s="6">
        <f t="array" ref="AV81">VLOOKUP("*Забайкальский*",[1]итого!$3:$100,COLUMN([1]итого!AV:AV),0)</f>
        <v>114034</v>
      </c>
      <c r="AW81" s="6">
        <f t="array" ref="AW81">VLOOKUP("*Забайкальский*",[1]итого!$3:$100,COLUMN([1]итого!AW:AW),0)</f>
        <v>116191</v>
      </c>
      <c r="AX81" s="6">
        <f t="array" ref="AX81">VLOOKUP("*Забайкальский*",[1]итого!$3:$100,COLUMN([1]итого!AX:AX),0)</f>
        <v>120335</v>
      </c>
      <c r="AY81" s="6">
        <f t="array" ref="AY81">VLOOKUP("*Забайкальский*",[1]итого!$3:$100,COLUMN([1]итого!AY:AY),0)</f>
        <v>121457</v>
      </c>
      <c r="AZ81" s="6">
        <f t="array" ref="AZ81">VLOOKUP("*Забайкальский*",[1]итого!$3:$100,COLUMN([1]итого!AZ:AZ),0)</f>
        <v>120511</v>
      </c>
      <c r="BA81" s="6">
        <f t="array" ref="BA81">VLOOKUP("*Забайкальский*",[1]итого!$3:$100,COLUMN([1]итого!BA:BA),0)</f>
        <v>120871</v>
      </c>
      <c r="BB81" s="6">
        <f t="array" ref="BB81">VLOOKUP("*Забайкальский*",[1]итого!$3:$100,COLUMN([1]итого!BB:BB),0)</f>
        <v>122163</v>
      </c>
      <c r="BC81" s="6">
        <f t="array" ref="BC81">VLOOKUP("*Забайкальский*",[1]итого!$3:$100,COLUMN([1]итого!BC:BC),0)</f>
        <v>126372</v>
      </c>
      <c r="BD81" s="6">
        <f t="array" ref="BD81">VLOOKUP("*Забайкальский*",[1]итого!$3:$100,COLUMN([1]итого!BD:BD),0)</f>
        <v>137943</v>
      </c>
      <c r="BE81" s="6">
        <f t="array" ref="BE81">VLOOKUP("*Забайкальский*",[1]итого!$3:$100,COLUMN([1]итого!BE:BE),0)</f>
        <v>133299</v>
      </c>
      <c r="BF81" s="6">
        <f t="array" ref="BF81">VLOOKUP("*Забайкальский*",[1]итого!$3:$100,COLUMN([1]итого!BF:BF),0)</f>
        <v>137466</v>
      </c>
      <c r="BG81" s="6">
        <f t="array" ref="BG81">VLOOKUP("*Забайкальский*",[1]итого!$3:$100,COLUMN([1]итого!BG:BG),0)</f>
        <v>139523</v>
      </c>
      <c r="BH81" s="6">
        <f t="array" ref="BH81">VLOOKUP("*Забайкальский*",[1]итого!$3:$100,COLUMN([1]итого!BH:BH),0)</f>
        <v>143301</v>
      </c>
      <c r="BI81" s="6">
        <f t="array" ref="BI81">VLOOKUP("*Забайкальский*",[1]итого!$3:$100,COLUMN([1]итого!BI:BI),0)</f>
        <v>148290</v>
      </c>
      <c r="BJ81" s="6">
        <f t="array" ref="BJ81">VLOOKUP("*Забайкальский*",[1]итого!$3:$100,COLUMN([1]итого!BJ:BJ),0)</f>
        <v>151597</v>
      </c>
      <c r="BK81" s="6">
        <f t="array" ref="BK81">VLOOKUP("*Забайкальский*",[1]итого!$3:$100,COLUMN([1]итого!BK:BK),0)</f>
        <v>150897</v>
      </c>
      <c r="BL81" s="6">
        <f t="array" ref="BL81">VLOOKUP("*Забайкальский*",[1]итого!$3:$100,COLUMN([1]итого!BL:BL),0)</f>
        <v>151764</v>
      </c>
      <c r="BM81" s="6">
        <f t="array" ref="BM81">VLOOKUP("*Забайкальский*",[1]итого!$3:$100,COLUMN([1]итого!BM:BM),0)</f>
        <v>153747</v>
      </c>
      <c r="BN81" s="6">
        <f t="array" ref="BN81">VLOOKUP("*Забайкальский*",[1]итого!$3:$100,COLUMN([1]итого!BN:BN),0)</f>
        <v>155899</v>
      </c>
      <c r="BO81" s="6">
        <f t="array" ref="BO81">VLOOKUP("*Забайкальский*",[1]итого!$3:$100,COLUMN([1]итого!BO:BO),0)</f>
        <v>157208</v>
      </c>
      <c r="BP81" s="6">
        <f t="array" ref="BP81">VLOOKUP("*Забайкальский*",[1]итого!$3:$100,COLUMN([1]итого!BP:BP),0)</f>
        <v>174162</v>
      </c>
      <c r="BQ81" s="6">
        <f t="array" ref="BQ81">VLOOKUP("*Забайкальский*",[1]итого!$3:$100,COLUMN([1]итого!BQ:BQ),0)</f>
        <v>168880</v>
      </c>
      <c r="BR81" s="6">
        <f t="array" ref="BR81">VLOOKUP("*Забайкальский*",[1]итого!$3:$100,COLUMN([1]итого!BR:BR),0)</f>
        <v>175967</v>
      </c>
      <c r="BS81" s="6">
        <f t="array" ref="BS81">VLOOKUP("*Забайкальский*",[1]итого!$3:$100,COLUMN([1]итого!BS:BS),0)</f>
        <v>176667</v>
      </c>
      <c r="BT81" s="6">
        <f t="array" ref="BT81">VLOOKUP("*Забайкальский*",[1]итого!$3:$100,COLUMN([1]итого!BT:BT),0)</f>
        <v>183308</v>
      </c>
      <c r="BU81" s="6">
        <f t="array" ref="BU81">VLOOKUP("*Забайкальский*",[1]итого!$3:$100,COLUMN([1]итого!BU:BU),0)</f>
        <v>184473</v>
      </c>
      <c r="BV81" s="6">
        <f t="array" ref="BV81">VLOOKUP("*Забайкальский*",[1]итого!$3:$100,COLUMN([1]итого!BV:BV),0)</f>
        <v>190150</v>
      </c>
      <c r="BW81" s="6">
        <f t="array" ref="BW81">VLOOKUP("*Забайкальский*",[1]итого!$3:$100,COLUMN([1]итого!BW:BW),0)</f>
        <v>194712</v>
      </c>
      <c r="BX81" s="6">
        <f t="array" ref="BX81">VLOOKUP("*Забайкальский*",[1]итого!$3:$100,COLUMN([1]итого!BX:BX),0)</f>
        <v>194804</v>
      </c>
      <c r="BY81" s="6">
        <f t="array" ref="BY81">VLOOKUP("*Забайкальский*",[1]итого!$3:$100,COLUMN([1]итого!BY:BY),0)</f>
        <v>195468</v>
      </c>
      <c r="BZ81" s="6">
        <f t="array" ref="BZ81">VLOOKUP("*Забайкальский*",[1]итого!$3:$100,COLUMN([1]итого!BZ:BZ),0)</f>
        <v>201321</v>
      </c>
      <c r="CA81" s="6">
        <f t="array" ref="CA81">VLOOKUP("*Забайкальский*",[1]итого!$3:$100,COLUMN([1]итого!CA:CA),0)</f>
        <v>203740</v>
      </c>
      <c r="CB81" s="6">
        <f t="array" ref="CB81">VLOOKUP("*Забайкальский*",[1]итого!$3:$100,COLUMN([1]итого!CB:CB),0)</f>
        <v>224322</v>
      </c>
    </row>
    <row r="82" spans="1:80" x14ac:dyDescent="0.25">
      <c r="A82" s="5" t="s">
        <v>80</v>
      </c>
      <c r="B82" s="6">
        <f t="array" ref="B82">VLOOKUP("*Камчатский*",[1]итого!$3:$100,COLUMN([1]итого!B:B),0)</f>
        <v>81888</v>
      </c>
      <c r="C82" s="6">
        <f t="array" ref="C82">VLOOKUP("*Камчатский*",[1]итого!$3:$100,COLUMN([1]итого!C:C),0)</f>
        <v>81510</v>
      </c>
      <c r="D82" s="6">
        <f t="array" ref="D82">VLOOKUP("*Камчатский*",[1]итого!$3:$100,COLUMN([1]итого!D:D),0)</f>
        <v>81934</v>
      </c>
      <c r="E82" s="6">
        <f t="array" ref="E82">VLOOKUP("*Камчатский*",[1]итого!$3:$100,COLUMN([1]итого!E:E),0)</f>
        <v>82092</v>
      </c>
      <c r="F82" s="6">
        <f t="array" ref="F82">VLOOKUP("*Камчатский*",[1]итого!$3:$100,COLUMN([1]итого!F:F),0)</f>
        <v>81727</v>
      </c>
      <c r="G82" s="6">
        <f t="array" ref="G82">VLOOKUP("*Камчатский*",[1]итого!$3:$100,COLUMN([1]итого!G:G),0)</f>
        <v>82161</v>
      </c>
      <c r="H82" s="6">
        <f t="array" ref="H82">VLOOKUP("*Камчатский*",[1]итого!$3:$100,COLUMN([1]итого!H:H),0)</f>
        <v>86546</v>
      </c>
      <c r="I82" s="6">
        <f t="array" ref="I82">VLOOKUP("*Камчатский*",[1]итого!$3:$100,COLUMN([1]итого!I:I),0)</f>
        <v>83767</v>
      </c>
      <c r="J82" s="6">
        <f t="array" ref="J82">VLOOKUP("*Камчатский*",[1]итого!$3:$100,COLUMN([1]итого!J:J),0)</f>
        <v>84381</v>
      </c>
      <c r="K82" s="6">
        <f t="array" ref="K82">VLOOKUP("*Камчатский*",[1]итого!$3:$100,COLUMN([1]итого!K:K),0)</f>
        <v>84967</v>
      </c>
      <c r="L82" s="6">
        <f t="array" ref="L82">VLOOKUP("*Камчатский*",[1]итого!$3:$100,COLUMN([1]итого!L:L),0)</f>
        <v>85990</v>
      </c>
      <c r="M82" s="6">
        <f t="array" ref="M82">VLOOKUP("*Камчатский*",[1]итого!$3:$100,COLUMN([1]итого!M:M),0)</f>
        <v>86012</v>
      </c>
      <c r="N82" s="6">
        <f t="array" ref="N82">VLOOKUP("*Камчатский*",[1]итого!$3:$100,COLUMN([1]итого!N:N),0)</f>
        <v>88674</v>
      </c>
      <c r="O82" s="6">
        <f t="array" ref="O82">VLOOKUP("*Камчатский*",[1]итого!$3:$100,COLUMN([1]итого!O:O),0)</f>
        <v>89049</v>
      </c>
      <c r="P82" s="6">
        <f t="array" ref="P82">VLOOKUP("*Камчатский*",[1]итого!$3:$100,COLUMN([1]итого!P:P),0)</f>
        <v>87646</v>
      </c>
      <c r="Q82" s="6">
        <f t="array" ref="Q82">VLOOKUP("*Камчатский*",[1]итого!$3:$100,COLUMN([1]итого!Q:Q),0)</f>
        <v>87392</v>
      </c>
      <c r="R82" s="6">
        <f t="array" ref="R82">VLOOKUP("*Камчатский*",[1]итого!$3:$100,COLUMN([1]итого!R:R),0)</f>
        <v>86390</v>
      </c>
      <c r="S82" s="6">
        <f t="array" ref="S82">VLOOKUP("*Камчатский*",[1]итого!$3:$100,COLUMN([1]итого!S:S),0)</f>
        <v>85189</v>
      </c>
      <c r="T82" s="6">
        <f t="array" ref="T82">VLOOKUP("*Камчатский*",[1]итого!$3:$100,COLUMN([1]итого!T:T),0)</f>
        <v>91930</v>
      </c>
      <c r="U82" s="6">
        <f t="array" ref="U82">VLOOKUP("*Камчатский*",[1]итого!$3:$100,COLUMN([1]итого!U:U),0)</f>
        <v>88224</v>
      </c>
      <c r="V82" s="6">
        <f t="array" ref="V82">VLOOKUP("*Камчатский*",[1]итого!$3:$100,COLUMN([1]итого!V:V),0)</f>
        <v>87804</v>
      </c>
      <c r="W82" s="6">
        <f t="array" ref="W82">VLOOKUP("*Камчатский*",[1]итого!$3:$100,COLUMN([1]итого!W:W),0)</f>
        <v>88254</v>
      </c>
      <c r="X82" s="6">
        <f t="array" ref="X82">VLOOKUP("*Камчатский*",[1]итого!$3:$100,COLUMN([1]итого!X:X),0)</f>
        <v>93130</v>
      </c>
      <c r="Y82" s="6">
        <f t="array" ref="Y82">VLOOKUP("*Камчатский*",[1]итого!$3:$100,COLUMN([1]итого!Y:Y),0)</f>
        <v>91538</v>
      </c>
      <c r="Z82" s="6">
        <f t="array" ref="Z82">VLOOKUP("*Камчатский*",[1]итого!$3:$100,COLUMN([1]итого!Z:Z),0)</f>
        <v>91204</v>
      </c>
      <c r="AA82" s="6">
        <f t="array" ref="AA82">VLOOKUP("*Камчатский*",[1]итого!$3:$100,COLUMN([1]итого!AA:AA),0)</f>
        <v>92492</v>
      </c>
      <c r="AB82" s="6">
        <f t="array" ref="AB82">VLOOKUP("*Камчатский*",[1]итого!$3:$100,COLUMN([1]итого!AB:AB),0)</f>
        <v>92447</v>
      </c>
      <c r="AC82" s="6">
        <f t="array" ref="AC82">VLOOKUP("*Камчатский*",[1]итого!$3:$100,COLUMN([1]итого!AC:AC),0)</f>
        <v>92355</v>
      </c>
      <c r="AD82" s="6">
        <f t="array" ref="AD82">VLOOKUP("*Камчатский*",[1]итого!$3:$100,COLUMN([1]итого!AD:AD),0)</f>
        <v>91941</v>
      </c>
      <c r="AE82" s="6">
        <f t="array" ref="AE82">VLOOKUP("*Камчатский*",[1]итого!$3:$100,COLUMN([1]итого!AE:AE),0)</f>
        <v>91715</v>
      </c>
      <c r="AF82" s="6">
        <f t="array" ref="AF82">VLOOKUP("*Камчатский*",[1]итого!$3:$100,COLUMN([1]итого!AF:AF),0)</f>
        <v>101300</v>
      </c>
      <c r="AG82" s="6">
        <f t="array" ref="AG82">VLOOKUP("*Камчатский*",[1]итого!$3:$100,COLUMN([1]итого!AG:AG),0)</f>
        <v>96405</v>
      </c>
      <c r="AH82" s="6">
        <f t="array" ref="AH82">VLOOKUP("*Камчатский*",[1]итого!$3:$100,COLUMN([1]итого!AH:AH),0)</f>
        <v>95020</v>
      </c>
      <c r="AI82" s="6">
        <f t="array" ref="AI82">VLOOKUP("*Камчатский*",[1]итого!$3:$100,COLUMN([1]итого!AI:AI),0)</f>
        <v>89472</v>
      </c>
      <c r="AJ82" s="6">
        <f t="array" ref="AJ82">VLOOKUP("*Камчатский*",[1]итого!$3:$100,COLUMN([1]итого!AJ:AJ),0)</f>
        <v>93122</v>
      </c>
      <c r="AK82" s="6">
        <f t="array" ref="AK82">VLOOKUP("*Камчатский*",[1]итого!$3:$100,COLUMN([1]итого!AK:AK),0)</f>
        <v>94572</v>
      </c>
      <c r="AL82" s="6">
        <f t="array" ref="AL82">VLOOKUP("*Камчатский*",[1]итого!$3:$100,COLUMN([1]итого!AL:AL),0)</f>
        <v>95412</v>
      </c>
      <c r="AM82" s="6">
        <f t="array" ref="AM82">VLOOKUP("*Камчатский*",[1]итого!$3:$100,COLUMN([1]итого!AM:AM),0)</f>
        <v>95270</v>
      </c>
      <c r="AN82" s="6">
        <f t="array" ref="AN82">VLOOKUP("*Камчатский*",[1]итого!$3:$100,COLUMN([1]итого!AN:AN),0)</f>
        <v>94727</v>
      </c>
      <c r="AO82" s="6">
        <f t="array" ref="AO82">VLOOKUP("*Камчатский*",[1]итого!$3:$100,COLUMN([1]итого!AO:AO),0)</f>
        <v>95313</v>
      </c>
      <c r="AP82" s="6">
        <f t="array" ref="AP82">VLOOKUP("*Камчатский*",[1]итого!$3:$100,COLUMN([1]итого!AP:AP),0)</f>
        <v>94181</v>
      </c>
      <c r="AQ82" s="6">
        <f t="array" ref="AQ82">VLOOKUP("*Камчатский*",[1]итого!$3:$100,COLUMN([1]итого!AQ:AQ),0)</f>
        <v>94718</v>
      </c>
      <c r="AR82" s="6">
        <f t="array" ref="AR82">VLOOKUP("*Камчатский*",[1]итого!$3:$100,COLUMN([1]итого!AR:AR),0)</f>
        <v>102976</v>
      </c>
      <c r="AS82" s="6">
        <f t="array" ref="AS82">VLOOKUP("*Камчатский*",[1]итого!$3:$100,COLUMN([1]итого!AS:AS),0)</f>
        <v>98336</v>
      </c>
      <c r="AT82" s="6">
        <f t="array" ref="AT82">VLOOKUP("*Камчатский*",[1]итого!$3:$100,COLUMN([1]итого!AT:AT),0)</f>
        <v>101007</v>
      </c>
      <c r="AU82" s="6">
        <f t="array" ref="AU82">VLOOKUP("*Камчатский*",[1]итого!$3:$100,COLUMN([1]итого!AU:AU),0)</f>
        <v>102219</v>
      </c>
      <c r="AV82" s="6">
        <f t="array" ref="AV82">VLOOKUP("*Камчатский*",[1]итого!$3:$100,COLUMN([1]итого!AV:AV),0)</f>
        <v>103666</v>
      </c>
      <c r="AW82" s="6">
        <f t="array" ref="AW82">VLOOKUP("*Камчатский*",[1]итого!$3:$100,COLUMN([1]итого!AW:AW),0)</f>
        <v>105840</v>
      </c>
      <c r="AX82" s="6">
        <f t="array" ref="AX82">VLOOKUP("*Камчатский*",[1]итого!$3:$100,COLUMN([1]итого!AX:AX),0)</f>
        <v>108223</v>
      </c>
      <c r="AY82" s="6">
        <f t="array" ref="AY82">VLOOKUP("*Камчатский*",[1]итого!$3:$100,COLUMN([1]итого!AY:AY),0)</f>
        <v>108262</v>
      </c>
      <c r="AZ82" s="6">
        <f t="array" ref="AZ82">VLOOKUP("*Камчатский*",[1]итого!$3:$100,COLUMN([1]итого!AZ:AZ),0)</f>
        <v>109004</v>
      </c>
      <c r="BA82" s="6">
        <f t="array" ref="BA82">VLOOKUP("*Камчатский*",[1]итого!$3:$100,COLUMN([1]итого!BA:BA),0)</f>
        <v>109763</v>
      </c>
      <c r="BB82" s="6">
        <f t="array" ref="BB82">VLOOKUP("*Камчатский*",[1]итого!$3:$100,COLUMN([1]итого!BB:BB),0)</f>
        <v>110600</v>
      </c>
      <c r="BC82" s="6">
        <f t="array" ref="BC82">VLOOKUP("*Камчатский*",[1]итого!$3:$100,COLUMN([1]итого!BC:BC),0)</f>
        <v>112886</v>
      </c>
      <c r="BD82" s="6">
        <f t="array" ref="BD82">VLOOKUP("*Камчатский*",[1]итого!$3:$100,COLUMN([1]итого!BD:BD),0)</f>
        <v>119427</v>
      </c>
      <c r="BE82" s="6">
        <f t="array" ref="BE82">VLOOKUP("*Камчатский*",[1]итого!$3:$100,COLUMN([1]итого!BE:BE),0)</f>
        <v>115543</v>
      </c>
      <c r="BF82" s="6">
        <f t="array" ref="BF82">VLOOKUP("*Камчатский*",[1]итого!$3:$100,COLUMN([1]итого!BF:BF),0)</f>
        <v>117961</v>
      </c>
      <c r="BG82" s="6">
        <f t="array" ref="BG82">VLOOKUP("*Камчатский*",[1]итого!$3:$100,COLUMN([1]итого!BG:BG),0)</f>
        <v>119451</v>
      </c>
      <c r="BH82" s="6">
        <f t="array" ref="BH82">VLOOKUP("*Камчатский*",[1]итого!$3:$100,COLUMN([1]итого!BH:BH),0)</f>
        <v>121339</v>
      </c>
      <c r="BI82" s="6">
        <f t="array" ref="BI82">VLOOKUP("*Камчатский*",[1]итого!$3:$100,COLUMN([1]итого!BI:BI),0)</f>
        <v>124796</v>
      </c>
      <c r="BJ82" s="6">
        <f t="array" ref="BJ82">VLOOKUP("*Камчатский*",[1]итого!$3:$100,COLUMN([1]итого!BJ:BJ),0)</f>
        <v>126149</v>
      </c>
      <c r="BK82" s="6">
        <f t="array" ref="BK82">VLOOKUP("*Камчатский*",[1]итого!$3:$100,COLUMN([1]итого!BK:BK),0)</f>
        <v>125583</v>
      </c>
      <c r="BL82" s="6">
        <f t="array" ref="BL82">VLOOKUP("*Камчатский*",[1]итого!$3:$100,COLUMN([1]итого!BL:BL),0)</f>
        <v>126221</v>
      </c>
      <c r="BM82" s="6">
        <f t="array" ref="BM82">VLOOKUP("*Камчатский*",[1]итого!$3:$100,COLUMN([1]итого!BM:BM),0)</f>
        <v>127254</v>
      </c>
      <c r="BN82" s="6">
        <f t="array" ref="BN82">VLOOKUP("*Камчатский*",[1]итого!$3:$100,COLUMN([1]итого!BN:BN),0)</f>
        <v>129020</v>
      </c>
      <c r="BO82" s="6">
        <f t="array" ref="BO82">VLOOKUP("*Камчатский*",[1]итого!$3:$100,COLUMN([1]итого!BO:BO),0)</f>
        <v>126665</v>
      </c>
      <c r="BP82" s="6">
        <f t="array" ref="BP82">VLOOKUP("*Камчатский*",[1]итого!$3:$100,COLUMN([1]итого!BP:BP),0)</f>
        <v>136608</v>
      </c>
      <c r="BQ82" s="6">
        <f t="array" ref="BQ82">VLOOKUP("*Камчатский*",[1]итого!$3:$100,COLUMN([1]итого!BQ:BQ),0)</f>
        <v>130609</v>
      </c>
      <c r="BR82" s="6">
        <f t="array" ref="BR82">VLOOKUP("*Камчатский*",[1]итого!$3:$100,COLUMN([1]итого!BR:BR),0)</f>
        <v>133874</v>
      </c>
      <c r="BS82" s="6">
        <f t="array" ref="BS82">VLOOKUP("*Камчатский*",[1]итого!$3:$100,COLUMN([1]итого!BS:BS),0)</f>
        <v>135236</v>
      </c>
      <c r="BT82" s="6">
        <f t="array" ref="BT82">VLOOKUP("*Камчатский*",[1]итого!$3:$100,COLUMN([1]итого!BT:BT),0)</f>
        <v>138766</v>
      </c>
      <c r="BU82" s="6">
        <f t="array" ref="BU82">VLOOKUP("*Камчатский*",[1]итого!$3:$100,COLUMN([1]итого!BU:BU),0)</f>
        <v>140798</v>
      </c>
      <c r="BV82" s="6">
        <f t="array" ref="BV82">VLOOKUP("*Камчатский*",[1]итого!$3:$100,COLUMN([1]итого!BV:BV),0)</f>
        <v>142922</v>
      </c>
      <c r="BW82" s="6">
        <f t="array" ref="BW82">VLOOKUP("*Камчатский*",[1]итого!$3:$100,COLUMN([1]итого!BW:BW),0)</f>
        <v>144138</v>
      </c>
      <c r="BX82" s="6">
        <f t="array" ref="BX82">VLOOKUP("*Камчатский*",[1]итого!$3:$100,COLUMN([1]итого!BX:BX),0)</f>
        <v>144361</v>
      </c>
      <c r="BY82" s="6">
        <f t="array" ref="BY82">VLOOKUP("*Камчатский*",[1]итого!$3:$100,COLUMN([1]итого!BY:BY),0)</f>
        <v>145239</v>
      </c>
      <c r="BZ82" s="6">
        <f t="array" ref="BZ82">VLOOKUP("*Камчатский*",[1]итого!$3:$100,COLUMN([1]итого!BZ:BZ),0)</f>
        <v>147589</v>
      </c>
      <c r="CA82" s="6">
        <f t="array" ref="CA82">VLOOKUP("*Камчатский*",[1]итого!$3:$100,COLUMN([1]итого!CA:CA),0)</f>
        <v>146587</v>
      </c>
      <c r="CB82" s="6">
        <f t="array" ref="CB82">VLOOKUP("*Камчатский*",[1]итого!$3:$100,COLUMN([1]итого!CB:CB),0)</f>
        <v>158700</v>
      </c>
    </row>
    <row r="83" spans="1:80" x14ac:dyDescent="0.25">
      <c r="A83" s="5" t="s">
        <v>81</v>
      </c>
      <c r="B83" s="6">
        <f t="array" ref="B83">VLOOKUP("*Приморский*",[1]итого!$3:$100,COLUMN([1]итого!B:B),0)</f>
        <v>355843</v>
      </c>
      <c r="C83" s="6">
        <f t="array" ref="C83">VLOOKUP("*Приморский*",[1]итого!$3:$100,COLUMN([1]итого!C:C),0)</f>
        <v>355147</v>
      </c>
      <c r="D83" s="6">
        <f t="array" ref="D83">VLOOKUP("*Приморский*",[1]итого!$3:$100,COLUMN([1]итого!D:D),0)</f>
        <v>361055</v>
      </c>
      <c r="E83" s="6">
        <f t="array" ref="E83">VLOOKUP("*Приморский*",[1]итого!$3:$100,COLUMN([1]итого!E:E),0)</f>
        <v>358237</v>
      </c>
      <c r="F83" s="6">
        <f t="array" ref="F83">VLOOKUP("*Приморский*",[1]итого!$3:$100,COLUMN([1]итого!F:F),0)</f>
        <v>354460</v>
      </c>
      <c r="G83" s="6">
        <f t="array" ref="G83">VLOOKUP("*Приморский*",[1]итого!$3:$100,COLUMN([1]итого!G:G),0)</f>
        <v>359810</v>
      </c>
      <c r="H83" s="6">
        <f t="array" ref="H83">VLOOKUP("*Приморский*",[1]итого!$3:$100,COLUMN([1]итого!H:H),0)</f>
        <v>374236</v>
      </c>
      <c r="I83" s="6">
        <f t="array" ref="I83">VLOOKUP("*Приморский*",[1]итого!$3:$100,COLUMN([1]итого!I:I),0)</f>
        <v>366293</v>
      </c>
      <c r="J83" s="6">
        <f t="array" ref="J83">VLOOKUP("*Приморский*",[1]итого!$3:$100,COLUMN([1]итого!J:J),0)</f>
        <v>371684</v>
      </c>
      <c r="K83" s="6">
        <f t="array" ref="K83">VLOOKUP("*Приморский*",[1]итого!$3:$100,COLUMN([1]итого!K:K),0)</f>
        <v>377583</v>
      </c>
      <c r="L83" s="6">
        <f t="array" ref="L83">VLOOKUP("*Приморский*",[1]итого!$3:$100,COLUMN([1]итого!L:L),0)</f>
        <v>375528</v>
      </c>
      <c r="M83" s="6">
        <f t="array" ref="M83">VLOOKUP("*Приморский*",[1]итого!$3:$100,COLUMN([1]итого!M:M),0)</f>
        <v>369484</v>
      </c>
      <c r="N83" s="6">
        <f t="array" ref="N83">VLOOKUP("*Приморский*",[1]итого!$3:$100,COLUMN([1]итого!N:N),0)</f>
        <v>378018</v>
      </c>
      <c r="O83" s="6">
        <f t="array" ref="O83">VLOOKUP("*Приморский*",[1]итого!$3:$100,COLUMN([1]итого!O:O),0)</f>
        <v>383640</v>
      </c>
      <c r="P83" s="6">
        <f t="array" ref="P83">VLOOKUP("*Приморский*",[1]итого!$3:$100,COLUMN([1]итого!P:P),0)</f>
        <v>381974</v>
      </c>
      <c r="Q83" s="6">
        <f t="array" ref="Q83">VLOOKUP("*Приморский*",[1]итого!$3:$100,COLUMN([1]итого!Q:Q),0)</f>
        <v>385047</v>
      </c>
      <c r="R83" s="6">
        <f t="array" ref="R83">VLOOKUP("*Приморский*",[1]итого!$3:$100,COLUMN([1]итого!R:R),0)</f>
        <v>379477</v>
      </c>
      <c r="S83" s="6">
        <f t="array" ref="S83">VLOOKUP("*Приморский*",[1]итого!$3:$100,COLUMN([1]итого!S:S),0)</f>
        <v>375114</v>
      </c>
      <c r="T83" s="6">
        <f t="array" ref="T83">VLOOKUP("*Приморский*",[1]итого!$3:$100,COLUMN([1]итого!T:T),0)</f>
        <v>386191</v>
      </c>
      <c r="U83" s="6">
        <f t="array" ref="U83">VLOOKUP("*Приморский*",[1]итого!$3:$100,COLUMN([1]итого!U:U),0)</f>
        <v>377847</v>
      </c>
      <c r="V83" s="6">
        <f t="array" ref="V83">VLOOKUP("*Приморский*",[1]итого!$3:$100,COLUMN([1]итого!V:V),0)</f>
        <v>375266</v>
      </c>
      <c r="W83" s="6">
        <f t="array" ref="W83">VLOOKUP("*Приморский*",[1]итого!$3:$100,COLUMN([1]итого!W:W),0)</f>
        <v>373636</v>
      </c>
      <c r="X83" s="6">
        <f t="array" ref="X83">VLOOKUP("*Приморский*",[1]итого!$3:$100,COLUMN([1]итого!X:X),0)</f>
        <v>383584</v>
      </c>
      <c r="Y83" s="6">
        <f t="array" ref="Y83">VLOOKUP("*Приморский*",[1]итого!$3:$100,COLUMN([1]итого!Y:Y),0)</f>
        <v>377352</v>
      </c>
      <c r="Z83" s="6">
        <f t="array" ref="Z83">VLOOKUP("*Приморский*",[1]итого!$3:$100,COLUMN([1]итого!Z:Z),0)</f>
        <v>380698</v>
      </c>
      <c r="AA83" s="6">
        <f t="array" ref="AA83">VLOOKUP("*Приморский*",[1]итого!$3:$100,COLUMN([1]итого!AA:AA),0)</f>
        <v>384972</v>
      </c>
      <c r="AB83" s="6">
        <f t="array" ref="AB83">VLOOKUP("*Приморский*",[1]итого!$3:$100,COLUMN([1]итого!AB:AB),0)</f>
        <v>385507</v>
      </c>
      <c r="AC83" s="6">
        <f t="array" ref="AC83">VLOOKUP("*Приморский*",[1]итого!$3:$100,COLUMN([1]итого!AC:AC),0)</f>
        <v>380612</v>
      </c>
      <c r="AD83" s="6">
        <f t="array" ref="AD83">VLOOKUP("*Приморский*",[1]итого!$3:$100,COLUMN([1]итого!AD:AD),0)</f>
        <v>379849</v>
      </c>
      <c r="AE83" s="6">
        <f t="array" ref="AE83">VLOOKUP("*Приморский*",[1]итого!$3:$100,COLUMN([1]итого!AE:AE),0)</f>
        <v>385243</v>
      </c>
      <c r="AF83" s="6">
        <f t="array" ref="AF83">VLOOKUP("*Приморский*",[1]итого!$3:$100,COLUMN([1]итого!AF:AF),0)</f>
        <v>404375</v>
      </c>
      <c r="AG83" s="6">
        <f t="array" ref="AG83">VLOOKUP("*Приморский*",[1]итого!$3:$100,COLUMN([1]итого!AG:AG),0)</f>
        <v>392768</v>
      </c>
      <c r="AH83" s="6">
        <f t="array" ref="AH83">VLOOKUP("*Приморский*",[1]итого!$3:$100,COLUMN([1]итого!AH:AH),0)</f>
        <v>390713</v>
      </c>
      <c r="AI83" s="6">
        <f t="array" ref="AI83">VLOOKUP("*Приморский*",[1]итого!$3:$100,COLUMN([1]итого!AI:AI),0)</f>
        <v>384018</v>
      </c>
      <c r="AJ83" s="6">
        <f t="array" ref="AJ83">VLOOKUP("*Приморский*",[1]итого!$3:$100,COLUMN([1]итого!AJ:AJ),0)</f>
        <v>396177</v>
      </c>
      <c r="AK83" s="6">
        <f t="array" ref="AK83">VLOOKUP("*Приморский*",[1]итого!$3:$100,COLUMN([1]итого!AK:AK),0)</f>
        <v>398003</v>
      </c>
      <c r="AL83" s="6">
        <f t="array" ref="AL83">VLOOKUP("*Приморский*",[1]итого!$3:$100,COLUMN([1]итого!AL:AL),0)</f>
        <v>397967</v>
      </c>
      <c r="AM83" s="6">
        <f t="array" ref="AM83">VLOOKUP("*Приморский*",[1]итого!$3:$100,COLUMN([1]итого!AM:AM),0)</f>
        <v>405542</v>
      </c>
      <c r="AN83" s="6">
        <f t="array" ref="AN83">VLOOKUP("*Приморский*",[1]итого!$3:$100,COLUMN([1]итого!AN:AN),0)</f>
        <v>405356</v>
      </c>
      <c r="AO83" s="6">
        <f t="array" ref="AO83">VLOOKUP("*Приморский*",[1]итого!$3:$100,COLUMN([1]итого!AO:AO),0)</f>
        <v>398559</v>
      </c>
      <c r="AP83" s="6">
        <f t="array" ref="AP83">VLOOKUP("*Приморский*",[1]итого!$3:$100,COLUMN([1]итого!AP:AP),0)</f>
        <v>399671</v>
      </c>
      <c r="AQ83" s="6">
        <f t="array" ref="AQ83">VLOOKUP("*Приморский*",[1]итого!$3:$100,COLUMN([1]итого!AQ:AQ),0)</f>
        <v>402936</v>
      </c>
      <c r="AR83" s="6">
        <f t="array" ref="AR83">VLOOKUP("*Приморский*",[1]итого!$3:$100,COLUMN([1]итого!AR:AR),0)</f>
        <v>442856</v>
      </c>
      <c r="AS83" s="6">
        <f t="array" ref="AS83">VLOOKUP("*Приморский*",[1]итого!$3:$100,COLUMN([1]итого!AS:AS),0)</f>
        <v>426766</v>
      </c>
      <c r="AT83" s="6">
        <f t="array" ref="AT83">VLOOKUP("*Приморский*",[1]итого!$3:$100,COLUMN([1]итого!AT:AT),0)</f>
        <v>438457</v>
      </c>
      <c r="AU83" s="6">
        <f t="array" ref="AU83">VLOOKUP("*Приморский*",[1]итого!$3:$100,COLUMN([1]итого!AU:AU),0)</f>
        <v>444814</v>
      </c>
      <c r="AV83" s="6">
        <f t="array" ref="AV83">VLOOKUP("*Приморский*",[1]итого!$3:$100,COLUMN([1]итого!AV:AV),0)</f>
        <v>449940</v>
      </c>
      <c r="AW83" s="6">
        <f t="array" ref="AW83">VLOOKUP("*Приморский*",[1]итого!$3:$100,COLUMN([1]итого!AW:AW),0)</f>
        <v>456948</v>
      </c>
      <c r="AX83" s="6">
        <f t="array" ref="AX83">VLOOKUP("*Приморский*",[1]итого!$3:$100,COLUMN([1]итого!AX:AX),0)</f>
        <v>472612</v>
      </c>
      <c r="AY83" s="6">
        <f t="array" ref="AY83">VLOOKUP("*Приморский*",[1]итого!$3:$100,COLUMN([1]итого!AY:AY),0)</f>
        <v>479845</v>
      </c>
      <c r="AZ83" s="6">
        <f t="array" ref="AZ83">VLOOKUP("*Приморский*",[1]итого!$3:$100,COLUMN([1]итого!AZ:AZ),0)</f>
        <v>489128</v>
      </c>
      <c r="BA83" s="6">
        <f t="array" ref="BA83">VLOOKUP("*Приморский*",[1]итого!$3:$100,COLUMN([1]итого!BA:BA),0)</f>
        <v>502451</v>
      </c>
      <c r="BB83" s="6">
        <f t="array" ref="BB83">VLOOKUP("*Приморский*",[1]итого!$3:$100,COLUMN([1]итого!BB:BB),0)</f>
        <v>507892</v>
      </c>
      <c r="BC83" s="6">
        <f t="array" ref="BC83">VLOOKUP("*Приморский*",[1]итого!$3:$100,COLUMN([1]итого!BC:BC),0)</f>
        <v>520771</v>
      </c>
      <c r="BD83" s="6">
        <f t="array" ref="BD83">VLOOKUP("*Приморский*",[1]итого!$3:$100,COLUMN([1]итого!BD:BD),0)</f>
        <v>555911</v>
      </c>
      <c r="BE83" s="6">
        <f t="array" ref="BE83">VLOOKUP("*Приморский*",[1]итого!$3:$100,COLUMN([1]итого!BE:BE),0)</f>
        <v>547769</v>
      </c>
      <c r="BF83" s="6">
        <f t="array" ref="BF83">VLOOKUP("*Приморский*",[1]итого!$3:$100,COLUMN([1]итого!BF:BF),0)</f>
        <v>563152</v>
      </c>
      <c r="BG83" s="6">
        <f t="array" ref="BG83">VLOOKUP("*Приморский*",[1]итого!$3:$100,COLUMN([1]итого!BG:BG),0)</f>
        <v>570927</v>
      </c>
      <c r="BH83" s="6">
        <f t="array" ref="BH83">VLOOKUP("*Приморский*",[1]итого!$3:$100,COLUMN([1]итого!BH:BH),0)</f>
        <v>581986</v>
      </c>
      <c r="BI83" s="6">
        <f t="array" ref="BI83">VLOOKUP("*Приморский*",[1]итого!$3:$100,COLUMN([1]итого!BI:BI),0)</f>
        <v>594212</v>
      </c>
      <c r="BJ83" s="6">
        <f t="array" ref="BJ83">VLOOKUP("*Приморский*",[1]итого!$3:$100,COLUMN([1]итого!BJ:BJ),0)</f>
        <v>606773</v>
      </c>
      <c r="BK83" s="6">
        <f t="array" ref="BK83">VLOOKUP("*Приморский*",[1]итого!$3:$100,COLUMN([1]итого!BK:BK),0)</f>
        <v>611643</v>
      </c>
      <c r="BL83" s="6">
        <f t="array" ref="BL83">VLOOKUP("*Приморский*",[1]итого!$3:$100,COLUMN([1]итого!BL:BL),0)</f>
        <v>622404</v>
      </c>
      <c r="BM83" s="6">
        <f t="array" ref="BM83">VLOOKUP("*Приморский*",[1]итого!$3:$100,COLUMN([1]итого!BM:BM),0)</f>
        <v>630098</v>
      </c>
      <c r="BN83" s="6">
        <f t="array" ref="BN83">VLOOKUP("*Приморский*",[1]итого!$3:$100,COLUMN([1]итого!BN:BN),0)</f>
        <v>640876</v>
      </c>
      <c r="BO83" s="6">
        <f t="array" ref="BO83">VLOOKUP("*Приморский*",[1]итого!$3:$100,COLUMN([1]итого!BO:BO),0)</f>
        <v>643549</v>
      </c>
      <c r="BP83" s="6">
        <f t="array" ref="BP83">VLOOKUP("*Приморский*",[1]итого!$3:$100,COLUMN([1]итого!BP:BP),0)</f>
        <v>682184</v>
      </c>
      <c r="BQ83" s="6">
        <f t="array" ref="BQ83">VLOOKUP("*Приморский*",[1]итого!$3:$100,COLUMN([1]итого!BQ:BQ),0)</f>
        <v>651347</v>
      </c>
      <c r="BR83" s="6">
        <f t="array" ref="BR83">VLOOKUP("*Приморский*",[1]итого!$3:$100,COLUMN([1]итого!BR:BR),0)</f>
        <v>661947</v>
      </c>
      <c r="BS83" s="6">
        <f t="array" ref="BS83">VLOOKUP("*Приморский*",[1]итого!$3:$100,COLUMN([1]итого!BS:BS),0)</f>
        <v>671276</v>
      </c>
      <c r="BT83" s="6">
        <f t="array" ref="BT83">VLOOKUP("*Приморский*",[1]итого!$3:$100,COLUMN([1]итого!BT:BT),0)</f>
        <v>688981</v>
      </c>
      <c r="BU83" s="6">
        <f t="array" ref="BU83">VLOOKUP("*Приморский*",[1]итого!$3:$100,COLUMN([1]итого!BU:BU),0)</f>
        <v>691942</v>
      </c>
      <c r="BV83" s="6">
        <f t="array" ref="BV83">VLOOKUP("*Приморский*",[1]итого!$3:$100,COLUMN([1]итого!BV:BV),0)</f>
        <v>701374</v>
      </c>
      <c r="BW83" s="6">
        <f t="array" ref="BW83">VLOOKUP("*Приморский*",[1]итого!$3:$100,COLUMN([1]итого!BW:BW),0)</f>
        <v>711230</v>
      </c>
      <c r="BX83" s="6">
        <f t="array" ref="BX83">VLOOKUP("*Приморский*",[1]итого!$3:$100,COLUMN([1]итого!BX:BX),0)</f>
        <v>713721</v>
      </c>
      <c r="BY83" s="6">
        <f t="array" ref="BY83">VLOOKUP("*Приморский*",[1]итого!$3:$100,COLUMN([1]итого!BY:BY),0)</f>
        <v>716519</v>
      </c>
      <c r="BZ83" s="6">
        <f t="array" ref="BZ83">VLOOKUP("*Приморский*",[1]итого!$3:$100,COLUMN([1]итого!BZ:BZ),0)</f>
        <v>722856</v>
      </c>
      <c r="CA83" s="6">
        <f t="array" ref="CA83">VLOOKUP("*Приморский*",[1]итого!$3:$100,COLUMN([1]итого!CA:CA),0)</f>
        <v>725796</v>
      </c>
      <c r="CB83" s="6">
        <f t="array" ref="CB83">VLOOKUP("*Приморский*",[1]итого!$3:$100,COLUMN([1]итого!CB:CB),0)</f>
        <v>772025</v>
      </c>
    </row>
    <row r="84" spans="1:80" x14ac:dyDescent="0.25">
      <c r="A84" s="5" t="s">
        <v>82</v>
      </c>
      <c r="B84" s="6">
        <f t="array" ref="B84">VLOOKUP("*Хабаровский*",[1]итого!$3:$100,COLUMN([1]итого!B:B),0)</f>
        <v>252043</v>
      </c>
      <c r="C84" s="6">
        <f t="array" ref="C84">VLOOKUP("*Хабаровский*",[1]итого!$3:$100,COLUMN([1]итого!C:C),0)</f>
        <v>252357</v>
      </c>
      <c r="D84" s="6">
        <f t="array" ref="D84">VLOOKUP("*Хабаровский*",[1]итого!$3:$100,COLUMN([1]итого!D:D),0)</f>
        <v>252888</v>
      </c>
      <c r="E84" s="6">
        <f t="array" ref="E84">VLOOKUP("*Хабаровский*",[1]итого!$3:$100,COLUMN([1]итого!E:E),0)</f>
        <v>251713</v>
      </c>
      <c r="F84" s="6">
        <f t="array" ref="F84">VLOOKUP("*Хабаровский*",[1]итого!$3:$100,COLUMN([1]итого!F:F),0)</f>
        <v>252102</v>
      </c>
      <c r="G84" s="6">
        <f t="array" ref="G84">VLOOKUP("*Хабаровский*",[1]итого!$3:$100,COLUMN([1]итого!G:G),0)</f>
        <v>253196</v>
      </c>
      <c r="H84" s="6">
        <f t="array" ref="H84">VLOOKUP("*Хабаровский*",[1]итого!$3:$100,COLUMN([1]итого!H:H),0)</f>
        <v>263213</v>
      </c>
      <c r="I84" s="6">
        <f t="array" ref="I84">VLOOKUP("*Хабаровский*",[1]итого!$3:$100,COLUMN([1]итого!I:I),0)</f>
        <v>257441</v>
      </c>
      <c r="J84" s="6">
        <f t="array" ref="J84">VLOOKUP("*Хабаровский*",[1]итого!$3:$100,COLUMN([1]итого!J:J),0)</f>
        <v>259110</v>
      </c>
      <c r="K84" s="6">
        <f t="array" ref="K84">VLOOKUP("*Хабаровский*",[1]итого!$3:$100,COLUMN([1]итого!K:K),0)</f>
        <v>260378</v>
      </c>
      <c r="L84" s="6">
        <f t="array" ref="L84">VLOOKUP("*Хабаровский*",[1]итого!$3:$100,COLUMN([1]итого!L:L),0)</f>
        <v>261771</v>
      </c>
      <c r="M84" s="6">
        <f t="array" ref="M84">VLOOKUP("*Хабаровский*",[1]итого!$3:$100,COLUMN([1]итого!M:M),0)</f>
        <v>257844</v>
      </c>
      <c r="N84" s="6">
        <f t="array" ref="N84">VLOOKUP("*Хабаровский*",[1]итого!$3:$100,COLUMN([1]итого!N:N),0)</f>
        <v>263721</v>
      </c>
      <c r="O84" s="6">
        <f t="array" ref="O84">VLOOKUP("*Хабаровский*",[1]итого!$3:$100,COLUMN([1]итого!O:O),0)</f>
        <v>266603</v>
      </c>
      <c r="P84" s="6">
        <f t="array" ref="P84">VLOOKUP("*Хабаровский*",[1]итого!$3:$100,COLUMN([1]итого!P:P),0)</f>
        <v>264217</v>
      </c>
      <c r="Q84" s="6">
        <f t="array" ref="Q84">VLOOKUP("*Хабаровский*",[1]итого!$3:$100,COLUMN([1]итого!Q:Q),0)</f>
        <v>264025</v>
      </c>
      <c r="R84" s="6">
        <f t="array" ref="R84">VLOOKUP("*Хабаровский*",[1]итого!$3:$100,COLUMN([1]итого!R:R),0)</f>
        <v>261421</v>
      </c>
      <c r="S84" s="6">
        <f t="array" ref="S84">VLOOKUP("*Хабаровский*",[1]итого!$3:$100,COLUMN([1]итого!S:S),0)</f>
        <v>260495</v>
      </c>
      <c r="T84" s="6">
        <f t="array" ref="T84">VLOOKUP("*Хабаровский*",[1]итого!$3:$100,COLUMN([1]итого!T:T),0)</f>
        <v>273032</v>
      </c>
      <c r="U84" s="6">
        <f t="array" ref="U84">VLOOKUP("*Хабаровский*",[1]итого!$3:$100,COLUMN([1]итого!U:U),0)</f>
        <v>267118</v>
      </c>
      <c r="V84" s="6">
        <f t="array" ref="V84">VLOOKUP("*Хабаровский*",[1]итого!$3:$100,COLUMN([1]итого!V:V),0)</f>
        <v>267719</v>
      </c>
      <c r="W84" s="6">
        <f t="array" ref="W84">VLOOKUP("*Хабаровский*",[1]итого!$3:$100,COLUMN([1]итого!W:W),0)</f>
        <v>266876</v>
      </c>
      <c r="X84" s="6">
        <f t="array" ref="X84">VLOOKUP("*Хабаровский*",[1]итого!$3:$100,COLUMN([1]итого!X:X),0)</f>
        <v>275254</v>
      </c>
      <c r="Y84" s="6">
        <f t="array" ref="Y84">VLOOKUP("*Хабаровский*",[1]итого!$3:$100,COLUMN([1]итого!Y:Y),0)</f>
        <v>270117</v>
      </c>
      <c r="Z84" s="6">
        <f t="array" ref="Z84">VLOOKUP("*Хабаровский*",[1]итого!$3:$100,COLUMN([1]итого!Z:Z),0)</f>
        <v>271546</v>
      </c>
      <c r="AA84" s="6">
        <f t="array" ref="AA84">VLOOKUP("*Хабаровский*",[1]итого!$3:$100,COLUMN([1]итого!AA:AA),0)</f>
        <v>270664</v>
      </c>
      <c r="AB84" s="6">
        <f t="array" ref="AB84">VLOOKUP("*Хабаровский*",[1]итого!$3:$100,COLUMN([1]итого!AB:AB),0)</f>
        <v>270248</v>
      </c>
      <c r="AC84" s="6">
        <f t="array" ref="AC84">VLOOKUP("*Хабаровский*",[1]итого!$3:$100,COLUMN([1]итого!AC:AC),0)</f>
        <v>271202</v>
      </c>
      <c r="AD84" s="6">
        <f t="array" ref="AD84">VLOOKUP("*Хабаровский*",[1]итого!$3:$100,COLUMN([1]итого!AD:AD),0)</f>
        <v>268674</v>
      </c>
      <c r="AE84" s="6">
        <f t="array" ref="AE84">VLOOKUP("*Хабаровский*",[1]итого!$3:$100,COLUMN([1]итого!AE:AE),0)</f>
        <v>271135</v>
      </c>
      <c r="AF84" s="6">
        <f t="array" ref="AF84">VLOOKUP("*Хабаровский*",[1]итого!$3:$100,COLUMN([1]итого!AF:AF),0)</f>
        <v>282868</v>
      </c>
      <c r="AG84" s="6">
        <f t="array" ref="AG84">VLOOKUP("*Хабаровский*",[1]итого!$3:$100,COLUMN([1]итого!AG:AG),0)</f>
        <v>273992</v>
      </c>
      <c r="AH84" s="6">
        <f t="array" ref="AH84">VLOOKUP("*Хабаровский*",[1]итого!$3:$100,COLUMN([1]итого!AH:AH),0)</f>
        <v>267827</v>
      </c>
      <c r="AI84" s="6">
        <f t="array" ref="AI84">VLOOKUP("*Хабаровский*",[1]итого!$3:$100,COLUMN([1]итого!AI:AI),0)</f>
        <v>261314</v>
      </c>
      <c r="AJ84" s="6">
        <f t="array" ref="AJ84">VLOOKUP("*Хабаровский*",[1]итого!$3:$100,COLUMN([1]итого!AJ:AJ),0)</f>
        <v>268234</v>
      </c>
      <c r="AK84" s="6">
        <f t="array" ref="AK84">VLOOKUP("*Хабаровский*",[1]итого!$3:$100,COLUMN([1]итого!AK:AK),0)</f>
        <v>269505</v>
      </c>
      <c r="AL84" s="6">
        <f t="array" ref="AL84">VLOOKUP("*Хабаровский*",[1]итого!$3:$100,COLUMN([1]итого!AL:AL),0)</f>
        <v>270313</v>
      </c>
      <c r="AM84" s="6">
        <f t="array" ref="AM84">VLOOKUP("*Хабаровский*",[1]итого!$3:$100,COLUMN([1]итого!AM:AM),0)</f>
        <v>274272</v>
      </c>
      <c r="AN84" s="6">
        <f t="array" ref="AN84">VLOOKUP("*Хабаровский*",[1]итого!$3:$100,COLUMN([1]итого!AN:AN),0)</f>
        <v>274647</v>
      </c>
      <c r="AO84" s="6">
        <f t="array" ref="AO84">VLOOKUP("*Хабаровский*",[1]итого!$3:$100,COLUMN([1]итого!AO:AO),0)</f>
        <v>271547</v>
      </c>
      <c r="AP84" s="6">
        <f t="array" ref="AP84">VLOOKUP("*Хабаровский*",[1]итого!$3:$100,COLUMN([1]итого!AP:AP),0)</f>
        <v>271811</v>
      </c>
      <c r="AQ84" s="6">
        <f t="array" ref="AQ84">VLOOKUP("*Хабаровский*",[1]итого!$3:$100,COLUMN([1]итого!AQ:AQ),0)</f>
        <v>273104</v>
      </c>
      <c r="AR84" s="6">
        <f t="array" ref="AR84">VLOOKUP("*Хабаровский*",[1]итого!$3:$100,COLUMN([1]итого!AR:AR),0)</f>
        <v>295719</v>
      </c>
      <c r="AS84" s="6">
        <f t="array" ref="AS84">VLOOKUP("*Хабаровский*",[1]итого!$3:$100,COLUMN([1]итого!AS:AS),0)</f>
        <v>285761</v>
      </c>
      <c r="AT84" s="6">
        <f t="array" ref="AT84">VLOOKUP("*Хабаровский*",[1]итого!$3:$100,COLUMN([1]итого!AT:AT),0)</f>
        <v>293392</v>
      </c>
      <c r="AU84" s="6">
        <f t="array" ref="AU84">VLOOKUP("*Хабаровский*",[1]итого!$3:$100,COLUMN([1]итого!AU:AU),0)</f>
        <v>299572</v>
      </c>
      <c r="AV84" s="6">
        <f t="array" ref="AV84">VLOOKUP("*Хабаровский*",[1]итого!$3:$100,COLUMN([1]итого!AV:AV),0)</f>
        <v>302987</v>
      </c>
      <c r="AW84" s="6">
        <f t="array" ref="AW84">VLOOKUP("*Хабаровский*",[1]итого!$3:$100,COLUMN([1]итого!AW:AW),0)</f>
        <v>306641</v>
      </c>
      <c r="AX84" s="6">
        <f t="array" ref="AX84">VLOOKUP("*Хабаровский*",[1]итого!$3:$100,COLUMN([1]итого!AX:AX),0)</f>
        <v>315632</v>
      </c>
      <c r="AY84" s="6">
        <f t="array" ref="AY84">VLOOKUP("*Хабаровский*",[1]итого!$3:$100,COLUMN([1]итого!AY:AY),0)</f>
        <v>320785</v>
      </c>
      <c r="AZ84" s="6">
        <f t="array" ref="AZ84">VLOOKUP("*Хабаровский*",[1]итого!$3:$100,COLUMN([1]итого!AZ:AZ),0)</f>
        <v>324389</v>
      </c>
      <c r="BA84" s="6">
        <f t="array" ref="BA84">VLOOKUP("*Хабаровский*",[1]итого!$3:$100,COLUMN([1]итого!BA:BA),0)</f>
        <v>328720</v>
      </c>
      <c r="BB84" s="6">
        <f t="array" ref="BB84">VLOOKUP("*Хабаровский*",[1]итого!$3:$100,COLUMN([1]итого!BB:BB),0)</f>
        <v>330924</v>
      </c>
      <c r="BC84" s="6">
        <f t="array" ref="BC84">VLOOKUP("*Хабаровский*",[1]итого!$3:$100,COLUMN([1]итого!BC:BC),0)</f>
        <v>339803</v>
      </c>
      <c r="BD84" s="6">
        <f t="array" ref="BD84">VLOOKUP("*Хабаровский*",[1]итого!$3:$100,COLUMN([1]итого!BD:BD),0)</f>
        <v>364611</v>
      </c>
      <c r="BE84" s="6">
        <f t="array" ref="BE84">VLOOKUP("*Хабаровский*",[1]итого!$3:$100,COLUMN([1]итого!BE:BE),0)</f>
        <v>358368</v>
      </c>
      <c r="BF84" s="6">
        <f t="array" ref="BF84">VLOOKUP("*Хабаровский*",[1]итого!$3:$100,COLUMN([1]итого!BF:BF),0)</f>
        <v>368375</v>
      </c>
      <c r="BG84" s="6">
        <f t="array" ref="BG84">VLOOKUP("*Хабаровский*",[1]итого!$3:$100,COLUMN([1]итого!BG:BG),0)</f>
        <v>375543</v>
      </c>
      <c r="BH84" s="6">
        <f t="array" ref="BH84">VLOOKUP("*Хабаровский*",[1]итого!$3:$100,COLUMN([1]итого!BH:BH),0)</f>
        <v>380949</v>
      </c>
      <c r="BI84" s="6">
        <f t="array" ref="BI84">VLOOKUP("*Хабаровский*",[1]итого!$3:$100,COLUMN([1]итого!BI:BI),0)</f>
        <v>387512</v>
      </c>
      <c r="BJ84" s="6">
        <f t="array" ref="BJ84">VLOOKUP("*Хабаровский*",[1]итого!$3:$100,COLUMN([1]итого!BJ:BJ),0)</f>
        <v>392007</v>
      </c>
      <c r="BK84" s="6">
        <f t="array" ref="BK84">VLOOKUP("*Хабаровский*",[1]итого!$3:$100,COLUMN([1]итого!BK:BK),0)</f>
        <v>392326</v>
      </c>
      <c r="BL84" s="6">
        <f t="array" ref="BL84">VLOOKUP("*Хабаровский*",[1]итого!$3:$100,COLUMN([1]итого!BL:BL),0)</f>
        <v>404503</v>
      </c>
      <c r="BM84" s="6">
        <f t="array" ref="BM84">VLOOKUP("*Хабаровский*",[1]итого!$3:$100,COLUMN([1]итого!BM:BM),0)</f>
        <v>405955</v>
      </c>
      <c r="BN84" s="6">
        <f t="array" ref="BN84">VLOOKUP("*Хабаровский*",[1]итого!$3:$100,COLUMN([1]итого!BN:BN),0)</f>
        <v>408665</v>
      </c>
      <c r="BO84" s="6">
        <f t="array" ref="BO84">VLOOKUP("*Хабаровский*",[1]итого!$3:$100,COLUMN([1]итого!BO:BO),0)</f>
        <v>406196</v>
      </c>
      <c r="BP84" s="6">
        <f t="array" ref="BP84">VLOOKUP("*Хабаровский*",[1]итого!$3:$100,COLUMN([1]итого!BP:BP),0)</f>
        <v>447265</v>
      </c>
      <c r="BQ84" s="6">
        <f t="array" ref="BQ84">VLOOKUP("*Хабаровский*",[1]итого!$3:$100,COLUMN([1]итого!BQ:BQ),0)</f>
        <v>422163</v>
      </c>
      <c r="BR84" s="6">
        <f t="array" ref="BR84">VLOOKUP("*Хабаровский*",[1]итого!$3:$100,COLUMN([1]итого!BR:BR),0)</f>
        <v>435510</v>
      </c>
      <c r="BS84" s="6">
        <f t="array" ref="BS84">VLOOKUP("*Хабаровский*",[1]итого!$3:$100,COLUMN([1]итого!BS:BS),0)</f>
        <v>441714</v>
      </c>
      <c r="BT84" s="6">
        <f t="array" ref="BT84">VLOOKUP("*Хабаровский*",[1]итого!$3:$100,COLUMN([1]итого!BT:BT),0)</f>
        <v>454453</v>
      </c>
      <c r="BU84" s="6">
        <f t="array" ref="BU84">VLOOKUP("*Хабаровский*",[1]итого!$3:$100,COLUMN([1]итого!BU:BU),0)</f>
        <v>456787</v>
      </c>
      <c r="BV84" s="6">
        <f t="array" ref="BV84">VLOOKUP("*Хабаровский*",[1]итого!$3:$100,COLUMN([1]итого!BV:BV),0)</f>
        <v>463287</v>
      </c>
      <c r="BW84" s="6">
        <f t="array" ref="BW84">VLOOKUP("*Хабаровский*",[1]итого!$3:$100,COLUMN([1]итого!BW:BW),0)</f>
        <v>472369</v>
      </c>
      <c r="BX84" s="6">
        <f t="array" ref="BX84">VLOOKUP("*Хабаровский*",[1]итого!$3:$100,COLUMN([1]итого!BX:BX),0)</f>
        <v>477366</v>
      </c>
      <c r="BY84" s="6">
        <f t="array" ref="BY84">VLOOKUP("*Хабаровский*",[1]итого!$3:$100,COLUMN([1]итого!BY:BY),0)</f>
        <v>481463</v>
      </c>
      <c r="BZ84" s="6">
        <f t="array" ref="BZ84">VLOOKUP("*Хабаровский*",[1]итого!$3:$100,COLUMN([1]итого!BZ:BZ),0)</f>
        <v>484230</v>
      </c>
      <c r="CA84" s="6">
        <f t="array" ref="CA84">VLOOKUP("*Хабаровский*",[1]итого!$3:$100,COLUMN([1]итого!CA:CA),0)</f>
        <v>485142</v>
      </c>
      <c r="CB84" s="6">
        <f t="array" ref="CB84">VLOOKUP("*Хабаровский*",[1]итого!$3:$100,COLUMN([1]итого!CB:CB),0)</f>
        <v>517640</v>
      </c>
    </row>
    <row r="85" spans="1:80" x14ac:dyDescent="0.25">
      <c r="A85" s="5" t="s">
        <v>83</v>
      </c>
      <c r="B85" s="6">
        <f t="array" ref="B85">VLOOKUP("*Амурская*",[1]итого!$3:$100,COLUMN([1]итого!B:B),0)</f>
        <v>99152</v>
      </c>
      <c r="C85" s="6">
        <f t="array" ref="C85">VLOOKUP("*Амурская*",[1]итого!$3:$100,COLUMN([1]итого!C:C),0)</f>
        <v>102027</v>
      </c>
      <c r="D85" s="6">
        <f t="array" ref="D85">VLOOKUP("*Амурская*",[1]итого!$3:$100,COLUMN([1]итого!D:D),0)</f>
        <v>101863</v>
      </c>
      <c r="E85" s="6">
        <f t="array" ref="E85">VLOOKUP("*Амурская*",[1]итого!$3:$100,COLUMN([1]итого!E:E),0)</f>
        <v>101687</v>
      </c>
      <c r="F85" s="6">
        <f t="array" ref="F85">VLOOKUP("*Амурская*",[1]итого!$3:$100,COLUMN([1]итого!F:F),0)</f>
        <v>101926</v>
      </c>
      <c r="G85" s="6">
        <f t="array" ref="G85">VLOOKUP("*Амурская*",[1]итого!$3:$100,COLUMN([1]итого!G:G),0)</f>
        <v>104109</v>
      </c>
      <c r="H85" s="6">
        <f t="array" ref="H85">VLOOKUP("*Амурская*",[1]итого!$3:$100,COLUMN([1]итого!H:H),0)</f>
        <v>108669</v>
      </c>
      <c r="I85" s="6">
        <f t="array" ref="I85">VLOOKUP("*Амурская*",[1]итого!$3:$100,COLUMN([1]итого!I:I),0)</f>
        <v>106156</v>
      </c>
      <c r="J85" s="6">
        <f t="array" ref="J85">VLOOKUP("*Амурская*",[1]итого!$3:$100,COLUMN([1]итого!J:J),0)</f>
        <v>106903</v>
      </c>
      <c r="K85" s="6">
        <f t="array" ref="K85">VLOOKUP("*Амурская*",[1]итого!$3:$100,COLUMN([1]итого!K:K),0)</f>
        <v>107668</v>
      </c>
      <c r="L85" s="6">
        <f t="array" ref="L85">VLOOKUP("*Амурская*",[1]итого!$3:$100,COLUMN([1]итого!L:L),0)</f>
        <v>109074</v>
      </c>
      <c r="M85" s="6">
        <f t="array" ref="M85">VLOOKUP("*Амурская*",[1]итого!$3:$100,COLUMN([1]итого!M:M),0)</f>
        <v>107698</v>
      </c>
      <c r="N85" s="6">
        <f t="array" ref="N85">VLOOKUP("*Амурская*",[1]итого!$3:$100,COLUMN([1]итого!N:N),0)</f>
        <v>111565</v>
      </c>
      <c r="O85" s="6">
        <f t="array" ref="O85">VLOOKUP("*Амурская*",[1]итого!$3:$100,COLUMN([1]итого!O:O),0)</f>
        <v>112175</v>
      </c>
      <c r="P85" s="6">
        <f t="array" ref="P85">VLOOKUP("*Амурская*",[1]итого!$3:$100,COLUMN([1]итого!P:P),0)</f>
        <v>111776</v>
      </c>
      <c r="Q85" s="6">
        <f t="array" ref="Q85">VLOOKUP("*Амурская*",[1]итого!$3:$100,COLUMN([1]итого!Q:Q),0)</f>
        <v>110110</v>
      </c>
      <c r="R85" s="6">
        <f t="array" ref="R85">VLOOKUP("*Амурская*",[1]итого!$3:$100,COLUMN([1]итого!R:R),0)</f>
        <v>109327</v>
      </c>
      <c r="S85" s="6">
        <f t="array" ref="S85">VLOOKUP("*Амурская*",[1]итого!$3:$100,COLUMN([1]итого!S:S),0)</f>
        <v>109541</v>
      </c>
      <c r="T85" s="6">
        <f t="array" ref="T85">VLOOKUP("*Амурская*",[1]итого!$3:$100,COLUMN([1]итого!T:T),0)</f>
        <v>116765</v>
      </c>
      <c r="U85" s="6">
        <f t="array" ref="U85">VLOOKUP("*Амурская*",[1]итого!$3:$100,COLUMN([1]итого!U:U),0)</f>
        <v>110393</v>
      </c>
      <c r="V85" s="6">
        <f t="array" ref="V85">VLOOKUP("*Амурская*",[1]итого!$3:$100,COLUMN([1]итого!V:V),0)</f>
        <v>110858</v>
      </c>
      <c r="W85" s="6">
        <f t="array" ref="W85">VLOOKUP("*Амурская*",[1]итого!$3:$100,COLUMN([1]итого!W:W),0)</f>
        <v>110274</v>
      </c>
      <c r="X85" s="6">
        <f t="array" ref="X85">VLOOKUP("*Амурская*",[1]итого!$3:$100,COLUMN([1]итого!X:X),0)</f>
        <v>114832</v>
      </c>
      <c r="Y85" s="6">
        <f t="array" ref="Y85">VLOOKUP("*Амурская*",[1]итого!$3:$100,COLUMN([1]итого!Y:Y),0)</f>
        <v>111558</v>
      </c>
      <c r="Z85" s="6">
        <f t="array" ref="Z85">VLOOKUP("*Амурская*",[1]итого!$3:$100,COLUMN([1]итого!Z:Z),0)</f>
        <v>112108</v>
      </c>
      <c r="AA85" s="6">
        <f t="array" ref="AA85">VLOOKUP("*Амурская*",[1]итого!$3:$100,COLUMN([1]итого!AA:AA),0)</f>
        <v>112432</v>
      </c>
      <c r="AB85" s="6">
        <f t="array" ref="AB85">VLOOKUP("*Амурская*",[1]итого!$3:$100,COLUMN([1]итого!AB:AB),0)</f>
        <v>113775</v>
      </c>
      <c r="AC85" s="6">
        <f t="array" ref="AC85">VLOOKUP("*Амурская*",[1]итого!$3:$100,COLUMN([1]итого!AC:AC),0)</f>
        <v>115419</v>
      </c>
      <c r="AD85" s="6">
        <f t="array" ref="AD85">VLOOKUP("*Амурская*",[1]итого!$3:$100,COLUMN([1]итого!AD:AD),0)</f>
        <v>114998</v>
      </c>
      <c r="AE85" s="6">
        <f t="array" ref="AE85">VLOOKUP("*Амурская*",[1]итого!$3:$100,COLUMN([1]итого!AE:AE),0)</f>
        <v>116530</v>
      </c>
      <c r="AF85" s="6">
        <f t="array" ref="AF85">VLOOKUP("*Амурская*",[1]итого!$3:$100,COLUMN([1]итого!AF:AF),0)</f>
        <v>123809</v>
      </c>
      <c r="AG85" s="6">
        <f t="array" ref="AG85">VLOOKUP("*Амурская*",[1]итого!$3:$100,COLUMN([1]итого!AG:AG),0)</f>
        <v>118740</v>
      </c>
      <c r="AH85" s="6">
        <f t="array" ref="AH85">VLOOKUP("*Амурская*",[1]итого!$3:$100,COLUMN([1]итого!AH:AH),0)</f>
        <v>117320</v>
      </c>
      <c r="AI85" s="6">
        <f t="array" ref="AI85">VLOOKUP("*Амурская*",[1]итого!$3:$100,COLUMN([1]итого!AI:AI),0)</f>
        <v>116105</v>
      </c>
      <c r="AJ85" s="6">
        <f t="array" ref="AJ85">VLOOKUP("*Амурская*",[1]итого!$3:$100,COLUMN([1]итого!AJ:AJ),0)</f>
        <v>119431</v>
      </c>
      <c r="AK85" s="6">
        <f t="array" ref="AK85">VLOOKUP("*Амурская*",[1]итого!$3:$100,COLUMN([1]итого!AK:AK),0)</f>
        <v>120738</v>
      </c>
      <c r="AL85" s="6">
        <f t="array" ref="AL85">VLOOKUP("*Амурская*",[1]итого!$3:$100,COLUMN([1]итого!AL:AL),0)</f>
        <v>120406</v>
      </c>
      <c r="AM85" s="6">
        <f t="array" ref="AM85">VLOOKUP("*Амурская*",[1]итого!$3:$100,COLUMN([1]итого!AM:AM),0)</f>
        <v>120483</v>
      </c>
      <c r="AN85" s="6">
        <f t="array" ref="AN85">VLOOKUP("*Амурская*",[1]итого!$3:$100,COLUMN([1]итого!AN:AN),0)</f>
        <v>119880</v>
      </c>
      <c r="AO85" s="6">
        <f t="array" ref="AO85">VLOOKUP("*Амурская*",[1]итого!$3:$100,COLUMN([1]итого!AO:AO),0)</f>
        <v>119577</v>
      </c>
      <c r="AP85" s="6">
        <f t="array" ref="AP85">VLOOKUP("*Амурская*",[1]итого!$3:$100,COLUMN([1]итого!AP:AP),0)</f>
        <v>119089</v>
      </c>
      <c r="AQ85" s="6">
        <f t="array" ref="AQ85">VLOOKUP("*Амурская*",[1]итого!$3:$100,COLUMN([1]итого!AQ:AQ),0)</f>
        <v>121636</v>
      </c>
      <c r="AR85" s="6">
        <f t="array" ref="AR85">VLOOKUP("*Амурская*",[1]итого!$3:$100,COLUMN([1]итого!AR:AR),0)</f>
        <v>134657</v>
      </c>
      <c r="AS85" s="6">
        <f t="array" ref="AS85">VLOOKUP("*Амурская*",[1]итого!$3:$100,COLUMN([1]итого!AS:AS),0)</f>
        <v>129150</v>
      </c>
      <c r="AT85" s="6">
        <f t="array" ref="AT85">VLOOKUP("*Амурская*",[1]итого!$3:$100,COLUMN([1]итого!AT:AT),0)</f>
        <v>133081</v>
      </c>
      <c r="AU85" s="6">
        <f t="array" ref="AU85">VLOOKUP("*Амурская*",[1]итого!$3:$100,COLUMN([1]итого!AU:AU),0)</f>
        <v>136252</v>
      </c>
      <c r="AV85" s="6">
        <f t="array" ref="AV85">VLOOKUP("*Амурская*",[1]итого!$3:$100,COLUMN([1]итого!AV:AV),0)</f>
        <v>137681</v>
      </c>
      <c r="AW85" s="6">
        <f t="array" ref="AW85">VLOOKUP("*Амурская*",[1]итого!$3:$100,COLUMN([1]итого!AW:AW),0)</f>
        <v>140464</v>
      </c>
      <c r="AX85" s="6">
        <f t="array" ref="AX85">VLOOKUP("*Амурская*",[1]итого!$3:$100,COLUMN([1]итого!AX:AX),0)</f>
        <v>145388</v>
      </c>
      <c r="AY85" s="6">
        <f t="array" ref="AY85">VLOOKUP("*Амурская*",[1]итого!$3:$100,COLUMN([1]итого!AY:AY),0)</f>
        <v>147472</v>
      </c>
      <c r="AZ85" s="6">
        <f t="array" ref="AZ85">VLOOKUP("*Амурская*",[1]итого!$3:$100,COLUMN([1]итого!AZ:AZ),0)</f>
        <v>149810</v>
      </c>
      <c r="BA85" s="6">
        <f t="array" ref="BA85">VLOOKUP("*Амурская*",[1]итого!$3:$100,COLUMN([1]итого!BA:BA),0)</f>
        <v>154031</v>
      </c>
      <c r="BB85" s="6">
        <f t="array" ref="BB85">VLOOKUP("*Амурская*",[1]итого!$3:$100,COLUMN([1]итого!BB:BB),0)</f>
        <v>156390</v>
      </c>
      <c r="BC85" s="6">
        <f t="array" ref="BC85">VLOOKUP("*Амурская*",[1]итого!$3:$100,COLUMN([1]итого!BC:BC),0)</f>
        <v>161416</v>
      </c>
      <c r="BD85" s="6">
        <f t="array" ref="BD85">VLOOKUP("*Амурская*",[1]итого!$3:$100,COLUMN([1]итого!BD:BD),0)</f>
        <v>173855</v>
      </c>
      <c r="BE85" s="6">
        <f t="array" ref="BE85">VLOOKUP("*Амурская*",[1]итого!$3:$100,COLUMN([1]итого!BE:BE),0)</f>
        <v>165204</v>
      </c>
      <c r="BF85" s="6">
        <f t="array" ref="BF85">VLOOKUP("*Амурская*",[1]итого!$3:$100,COLUMN([1]итого!BF:BF),0)</f>
        <v>168983</v>
      </c>
      <c r="BG85" s="6">
        <f t="array" ref="BG85">VLOOKUP("*Амурская*",[1]итого!$3:$100,COLUMN([1]итого!BG:BG),0)</f>
        <v>171453</v>
      </c>
      <c r="BH85" s="6">
        <f t="array" ref="BH85">VLOOKUP("*Амурская*",[1]итого!$3:$100,COLUMN([1]итого!BH:BH),0)</f>
        <v>174808</v>
      </c>
      <c r="BI85" s="6">
        <f t="array" ref="BI85">VLOOKUP("*Амурская*",[1]итого!$3:$100,COLUMN([1]итого!BI:BI),0)</f>
        <v>179403</v>
      </c>
      <c r="BJ85" s="6">
        <f t="array" ref="BJ85">VLOOKUP("*Амурская*",[1]итого!$3:$100,COLUMN([1]итого!BJ:BJ),0)</f>
        <v>181548</v>
      </c>
      <c r="BK85" s="6">
        <f t="array" ref="BK85">VLOOKUP("*Амурская*",[1]итого!$3:$100,COLUMN([1]итого!BK:BK),0)</f>
        <v>180527</v>
      </c>
      <c r="BL85" s="6">
        <f t="array" ref="BL85">VLOOKUP("*Амурская*",[1]итого!$3:$100,COLUMN([1]итого!BL:BL),0)</f>
        <v>182708</v>
      </c>
      <c r="BM85" s="6">
        <f t="array" ref="BM85">VLOOKUP("*Амурская*",[1]итого!$3:$100,COLUMN([1]итого!BM:BM),0)</f>
        <v>185730</v>
      </c>
      <c r="BN85" s="6">
        <f t="array" ref="BN85">VLOOKUP("*Амурская*",[1]итого!$3:$100,COLUMN([1]итого!BN:BN),0)</f>
        <v>188858</v>
      </c>
      <c r="BO85" s="6">
        <f t="array" ref="BO85">VLOOKUP("*Амурская*",[1]итого!$3:$100,COLUMN([1]итого!BO:BO),0)</f>
        <v>191261</v>
      </c>
      <c r="BP85" s="6">
        <f t="array" ref="BP85">VLOOKUP("*Амурская*",[1]итого!$3:$100,COLUMN([1]итого!BP:BP),0)</f>
        <v>206766</v>
      </c>
      <c r="BQ85" s="6">
        <f t="array" ref="BQ85">VLOOKUP("*Амурская*",[1]итого!$3:$100,COLUMN([1]итого!BQ:BQ),0)</f>
        <v>202317</v>
      </c>
      <c r="BR85" s="6">
        <f t="array" ref="BR85">VLOOKUP("*Амурская*",[1]итого!$3:$100,COLUMN([1]итого!BR:BR),0)</f>
        <v>209550</v>
      </c>
      <c r="BS85" s="6">
        <f t="array" ref="BS85">VLOOKUP("*Амурская*",[1]итого!$3:$100,COLUMN([1]итого!BS:BS),0)</f>
        <v>214002</v>
      </c>
      <c r="BT85" s="6">
        <f t="array" ref="BT85">VLOOKUP("*Амурская*",[1]итого!$3:$100,COLUMN([1]итого!BT:BT),0)</f>
        <v>220345</v>
      </c>
      <c r="BU85" s="6">
        <f t="array" ref="BU85">VLOOKUP("*Амурская*",[1]итого!$3:$100,COLUMN([1]итого!BU:BU),0)</f>
        <v>220634</v>
      </c>
      <c r="BV85" s="6">
        <f t="array" ref="BV85">VLOOKUP("*Амурская*",[1]итого!$3:$100,COLUMN([1]итого!BV:BV),0)</f>
        <v>225680</v>
      </c>
      <c r="BW85" s="6">
        <f t="array" ref="BW85">VLOOKUP("*Амурская*",[1]итого!$3:$100,COLUMN([1]итого!BW:BW),0)</f>
        <v>228918</v>
      </c>
      <c r="BX85" s="6">
        <f t="array" ref="BX85">VLOOKUP("*Амурская*",[1]итого!$3:$100,COLUMN([1]итого!BX:BX),0)</f>
        <v>231130</v>
      </c>
      <c r="BY85" s="6">
        <f t="array" ref="BY85">VLOOKUP("*Амурская*",[1]итого!$3:$100,COLUMN([1]итого!BY:BY),0)</f>
        <v>232829</v>
      </c>
      <c r="BZ85" s="6">
        <f t="array" ref="BZ85">VLOOKUP("*Амурская*",[1]итого!$3:$100,COLUMN([1]итого!BZ:BZ),0)</f>
        <v>236815</v>
      </c>
      <c r="CA85" s="6">
        <f t="array" ref="CA85">VLOOKUP("*Амурская*",[1]итого!$3:$100,COLUMN([1]итого!CA:CA),0)</f>
        <v>239915</v>
      </c>
      <c r="CB85" s="6">
        <f t="array" ref="CB85">VLOOKUP("*Амурская*",[1]итого!$3:$100,COLUMN([1]итого!CB:CB),0)</f>
        <v>260230</v>
      </c>
    </row>
    <row r="86" spans="1:80" x14ac:dyDescent="0.25">
      <c r="A86" s="5" t="s">
        <v>84</v>
      </c>
      <c r="B86" s="6">
        <f t="array" ref="B86">VLOOKUP("*Магаданская*",[1]итого!$3:$100,COLUMN([1]итого!B:B),0)</f>
        <v>44809</v>
      </c>
      <c r="C86" s="6">
        <f t="array" ref="C86">VLOOKUP("*Магаданская*",[1]итого!$3:$100,COLUMN([1]итого!C:C),0)</f>
        <v>45324</v>
      </c>
      <c r="D86" s="6">
        <f t="array" ref="D86">VLOOKUP("*Магаданская*",[1]итого!$3:$100,COLUMN([1]итого!D:D),0)</f>
        <v>45328</v>
      </c>
      <c r="E86" s="6">
        <f t="array" ref="E86">VLOOKUP("*Магаданская*",[1]итого!$3:$100,COLUMN([1]итого!E:E),0)</f>
        <v>44882</v>
      </c>
      <c r="F86" s="6">
        <f t="array" ref="F86">VLOOKUP("*Магаданская*",[1]итого!$3:$100,COLUMN([1]итого!F:F),0)</f>
        <v>45093</v>
      </c>
      <c r="G86" s="6">
        <f t="array" ref="G86">VLOOKUP("*Магаданская*",[1]итого!$3:$100,COLUMN([1]итого!G:G),0)</f>
        <v>46014</v>
      </c>
      <c r="H86" s="6">
        <f t="array" ref="H86">VLOOKUP("*Магаданская*",[1]итого!$3:$100,COLUMN([1]итого!H:H),0)</f>
        <v>48373</v>
      </c>
      <c r="I86" s="6">
        <f t="array" ref="I86">VLOOKUP("*Магаданская*",[1]итого!$3:$100,COLUMN([1]итого!I:I),0)</f>
        <v>46546</v>
      </c>
      <c r="J86" s="6">
        <f t="array" ref="J86">VLOOKUP("*Магаданская*",[1]итого!$3:$100,COLUMN([1]итого!J:J),0)</f>
        <v>46590</v>
      </c>
      <c r="K86" s="6">
        <f t="array" ref="K86">VLOOKUP("*Магаданская*",[1]итого!$3:$100,COLUMN([1]итого!K:K),0)</f>
        <v>46351</v>
      </c>
      <c r="L86" s="6">
        <f t="array" ref="L86">VLOOKUP("*Магаданская*",[1]итого!$3:$100,COLUMN([1]итого!L:L),0)</f>
        <v>46559</v>
      </c>
      <c r="M86" s="6">
        <f t="array" ref="M86">VLOOKUP("*Магаданская*",[1]итого!$3:$100,COLUMN([1]итого!M:M),0)</f>
        <v>46246</v>
      </c>
      <c r="N86" s="6">
        <f t="array" ref="N86">VLOOKUP("*Магаданская*",[1]итого!$3:$100,COLUMN([1]итого!N:N),0)</f>
        <v>48231</v>
      </c>
      <c r="O86" s="6">
        <f t="array" ref="O86">VLOOKUP("*Магаданская*",[1]итого!$3:$100,COLUMN([1]итого!O:O),0)</f>
        <v>48797</v>
      </c>
      <c r="P86" s="6">
        <f t="array" ref="P86">VLOOKUP("*Магаданская*",[1]итого!$3:$100,COLUMN([1]итого!P:P),0)</f>
        <v>48244</v>
      </c>
      <c r="Q86" s="6">
        <f t="array" ref="Q86">VLOOKUP("*Магаданская*",[1]итого!$3:$100,COLUMN([1]итого!Q:Q),0)</f>
        <v>49167</v>
      </c>
      <c r="R86" s="6">
        <f t="array" ref="R86">VLOOKUP("*Магаданская*",[1]итого!$3:$100,COLUMN([1]итого!R:R),0)</f>
        <v>49116</v>
      </c>
      <c r="S86" s="6">
        <f t="array" ref="S86">VLOOKUP("*Магаданская*",[1]итого!$3:$100,COLUMN([1]итого!S:S),0)</f>
        <v>49405</v>
      </c>
      <c r="T86" s="6">
        <f t="array" ref="T86">VLOOKUP("*Магаданская*",[1]итого!$3:$100,COLUMN([1]итого!T:T),0)</f>
        <v>53571</v>
      </c>
      <c r="U86" s="6">
        <f t="array" ref="U86">VLOOKUP("*Магаданская*",[1]итого!$3:$100,COLUMN([1]итого!U:U),0)</f>
        <v>51199</v>
      </c>
      <c r="V86" s="6">
        <f t="array" ref="V86">VLOOKUP("*Магаданская*",[1]итого!$3:$100,COLUMN([1]итого!V:V),0)</f>
        <v>49628</v>
      </c>
      <c r="W86" s="6">
        <f t="array" ref="W86">VLOOKUP("*Магаданская*",[1]итого!$3:$100,COLUMN([1]итого!W:W),0)</f>
        <v>50052</v>
      </c>
      <c r="X86" s="6">
        <f t="array" ref="X86">VLOOKUP("*Магаданская*",[1]итого!$3:$100,COLUMN([1]итого!X:X),0)</f>
        <v>51159</v>
      </c>
      <c r="Y86" s="6">
        <f t="array" ref="Y86">VLOOKUP("*Магаданская*",[1]итого!$3:$100,COLUMN([1]итого!Y:Y),0)</f>
        <v>50307</v>
      </c>
      <c r="Z86" s="6">
        <f t="array" ref="Z86">VLOOKUP("*Магаданская*",[1]итого!$3:$100,COLUMN([1]итого!Z:Z),0)</f>
        <v>50927</v>
      </c>
      <c r="AA86" s="6">
        <f t="array" ref="AA86">VLOOKUP("*Магаданская*",[1]итого!$3:$100,COLUMN([1]итого!AA:AA),0)</f>
        <v>50089</v>
      </c>
      <c r="AB86" s="6">
        <f t="array" ref="AB86">VLOOKUP("*Магаданская*",[1]итого!$3:$100,COLUMN([1]итого!AB:AB),0)</f>
        <v>50179</v>
      </c>
      <c r="AC86" s="6">
        <f t="array" ref="AC86">VLOOKUP("*Магаданская*",[1]итого!$3:$100,COLUMN([1]итого!AC:AC),0)</f>
        <v>51192</v>
      </c>
      <c r="AD86" s="6">
        <f t="array" ref="AD86">VLOOKUP("*Магаданская*",[1]итого!$3:$100,COLUMN([1]итого!AD:AD),0)</f>
        <v>51281</v>
      </c>
      <c r="AE86" s="6">
        <f t="array" ref="AE86">VLOOKUP("*Магаданская*",[1]итого!$3:$100,COLUMN([1]итого!AE:AE),0)</f>
        <v>50945</v>
      </c>
      <c r="AF86" s="6">
        <f t="array" ref="AF86">VLOOKUP("*Магаданская*",[1]итого!$3:$100,COLUMN([1]итого!AF:AF),0)</f>
        <v>54928</v>
      </c>
      <c r="AG86" s="6">
        <f t="array" ref="AG86">VLOOKUP("*Магаданская*",[1]итого!$3:$100,COLUMN([1]итого!AG:AG),0)</f>
        <v>51243</v>
      </c>
      <c r="AH86" s="6">
        <f t="array" ref="AH86">VLOOKUP("*Магаданская*",[1]итого!$3:$100,COLUMN([1]итого!AH:AH),0)</f>
        <v>49997</v>
      </c>
      <c r="AI86" s="6">
        <f t="array" ref="AI86">VLOOKUP("*Магаданская*",[1]итого!$3:$100,COLUMN([1]итого!AI:AI),0)</f>
        <v>48979</v>
      </c>
      <c r="AJ86" s="6">
        <f t="array" ref="AJ86">VLOOKUP("*Магаданская*",[1]итого!$3:$100,COLUMN([1]итого!AJ:AJ),0)</f>
        <v>50829</v>
      </c>
      <c r="AK86" s="6">
        <f t="array" ref="AK86">VLOOKUP("*Магаданская*",[1]итого!$3:$100,COLUMN([1]итого!AK:AK),0)</f>
        <v>53544</v>
      </c>
      <c r="AL86" s="6">
        <f t="array" ref="AL86">VLOOKUP("*Магаданская*",[1]итого!$3:$100,COLUMN([1]итого!AL:AL),0)</f>
        <v>56976</v>
      </c>
      <c r="AM86" s="6">
        <f t="array" ref="AM86">VLOOKUP("*Магаданская*",[1]итого!$3:$100,COLUMN([1]итого!AM:AM),0)</f>
        <v>56853</v>
      </c>
      <c r="AN86" s="6">
        <f t="array" ref="AN86">VLOOKUP("*Магаданская*",[1]итого!$3:$100,COLUMN([1]итого!AN:AN),0)</f>
        <v>60782</v>
      </c>
      <c r="AO86" s="6">
        <f t="array" ref="AO86">VLOOKUP("*Магаданская*",[1]итого!$3:$100,COLUMN([1]итого!AO:AO),0)</f>
        <v>61247</v>
      </c>
      <c r="AP86" s="6">
        <f t="array" ref="AP86">VLOOKUP("*Магаданская*",[1]итого!$3:$100,COLUMN([1]итого!AP:AP),0)</f>
        <v>61608</v>
      </c>
      <c r="AQ86" s="6">
        <f t="array" ref="AQ86">VLOOKUP("*Магаданская*",[1]итого!$3:$100,COLUMN([1]итого!AQ:AQ),0)</f>
        <v>59592</v>
      </c>
      <c r="AR86" s="6">
        <f t="array" ref="AR86">VLOOKUP("*Магаданская*",[1]итого!$3:$100,COLUMN([1]итого!AR:AR),0)</f>
        <v>61146</v>
      </c>
      <c r="AS86" s="6">
        <f t="array" ref="AS86">VLOOKUP("*Магаданская*",[1]итого!$3:$100,COLUMN([1]итого!AS:AS),0)</f>
        <v>58542</v>
      </c>
      <c r="AT86" s="6">
        <f t="array" ref="AT86">VLOOKUP("*Магаданская*",[1]итого!$3:$100,COLUMN([1]итого!AT:AT),0)</f>
        <v>59011</v>
      </c>
      <c r="AU86" s="6">
        <f t="array" ref="AU86">VLOOKUP("*Магаданская*",[1]итого!$3:$100,COLUMN([1]итого!AU:AU),0)</f>
        <v>59111</v>
      </c>
      <c r="AV86" s="6">
        <f t="array" ref="AV86">VLOOKUP("*Магаданская*",[1]итого!$3:$100,COLUMN([1]итого!AV:AV),0)</f>
        <v>59693</v>
      </c>
      <c r="AW86" s="6">
        <f t="array" ref="AW86">VLOOKUP("*Магаданская*",[1]итого!$3:$100,COLUMN([1]итого!AW:AW),0)</f>
        <v>60738</v>
      </c>
      <c r="AX86" s="6">
        <f t="array" ref="AX86">VLOOKUP("*Магаданская*",[1]итого!$3:$100,COLUMN([1]итого!AX:AX),0)</f>
        <v>62461</v>
      </c>
      <c r="AY86" s="6">
        <f t="array" ref="AY86">VLOOKUP("*Магаданская*",[1]итого!$3:$100,COLUMN([1]итого!AY:AY),0)</f>
        <v>62921</v>
      </c>
      <c r="AZ86" s="6">
        <f t="array" ref="AZ86">VLOOKUP("*Магаданская*",[1]итого!$3:$100,COLUMN([1]итого!AZ:AZ),0)</f>
        <v>62264</v>
      </c>
      <c r="BA86" s="6">
        <f t="array" ref="BA86">VLOOKUP("*Магаданская*",[1]итого!$3:$100,COLUMN([1]итого!BA:BA),0)</f>
        <v>63264</v>
      </c>
      <c r="BB86" s="6">
        <f t="array" ref="BB86">VLOOKUP("*Магаданская*",[1]итого!$3:$100,COLUMN([1]итого!BB:BB),0)</f>
        <v>64098</v>
      </c>
      <c r="BC86" s="6">
        <f t="array" ref="BC86">VLOOKUP("*Магаданская*",[1]итого!$3:$100,COLUMN([1]итого!BC:BC),0)</f>
        <v>65378</v>
      </c>
      <c r="BD86" s="6">
        <f t="array" ref="BD86">VLOOKUP("*Магаданская*",[1]итого!$3:$100,COLUMN([1]итого!BD:BD),0)</f>
        <v>67858</v>
      </c>
      <c r="BE86" s="6">
        <f t="array" ref="BE86">VLOOKUP("*Магаданская*",[1]итого!$3:$100,COLUMN([1]итого!BE:BE),0)</f>
        <v>64608</v>
      </c>
      <c r="BF86" s="6">
        <f t="array" ref="BF86">VLOOKUP("*Магаданская*",[1]итого!$3:$100,COLUMN([1]итого!BF:BF),0)</f>
        <v>65984</v>
      </c>
      <c r="BG86" s="6">
        <f t="array" ref="BG86">VLOOKUP("*Магаданская*",[1]итого!$3:$100,COLUMN([1]итого!BG:BG),0)</f>
        <v>67320</v>
      </c>
      <c r="BH86" s="6">
        <f t="array" ref="BH86">VLOOKUP("*Магаданская*",[1]итого!$3:$100,COLUMN([1]итого!BH:BH),0)</f>
        <v>68401</v>
      </c>
      <c r="BI86" s="6">
        <f t="array" ref="BI86">VLOOKUP("*Магаданская*",[1]итого!$3:$100,COLUMN([1]итого!BI:BI),0)</f>
        <v>69667</v>
      </c>
      <c r="BJ86" s="6">
        <f t="array" ref="BJ86">VLOOKUP("*Магаданская*",[1]итого!$3:$100,COLUMN([1]итого!BJ:BJ),0)</f>
        <v>77032</v>
      </c>
      <c r="BK86" s="6">
        <f t="array" ref="BK86">VLOOKUP("*Магаданская*",[1]итого!$3:$100,COLUMN([1]итого!BK:BK),0)</f>
        <v>72894</v>
      </c>
      <c r="BL86" s="6">
        <f t="array" ref="BL86">VLOOKUP("*Магаданская*",[1]итого!$3:$100,COLUMN([1]итого!BL:BL),0)</f>
        <v>72591</v>
      </c>
      <c r="BM86" s="6">
        <f t="array" ref="BM86">VLOOKUP("*Магаданская*",[1]итого!$3:$100,COLUMN([1]итого!BM:BM),0)</f>
        <v>73077</v>
      </c>
      <c r="BN86" s="6">
        <f t="array" ref="BN86">VLOOKUP("*Магаданская*",[1]итого!$3:$100,COLUMN([1]итого!BN:BN),0)</f>
        <v>73996</v>
      </c>
      <c r="BO86" s="6">
        <f t="array" ref="BO86">VLOOKUP("*Магаданская*",[1]итого!$3:$100,COLUMN([1]итого!BO:BO),0)</f>
        <v>73040</v>
      </c>
      <c r="BP86" s="6">
        <f t="array" ref="BP86">VLOOKUP("*Магаданская*",[1]итого!$3:$100,COLUMN([1]итого!BP:BP),0)</f>
        <v>75439</v>
      </c>
      <c r="BQ86" s="6">
        <f t="array" ref="BQ86">VLOOKUP("*Магаданская*",[1]итого!$3:$100,COLUMN([1]итого!BQ:BQ),0)</f>
        <v>71699</v>
      </c>
      <c r="BR86" s="6">
        <f t="array" ref="BR86">VLOOKUP("*Магаданская*",[1]итого!$3:$100,COLUMN([1]итого!BR:BR),0)</f>
        <v>73422</v>
      </c>
      <c r="BS86" s="6">
        <f t="array" ref="BS86">VLOOKUP("*Магаданская*",[1]итого!$3:$100,COLUMN([1]итого!BS:BS),0)</f>
        <v>75272</v>
      </c>
      <c r="BT86" s="6">
        <f t="array" ref="BT86">VLOOKUP("*Магаданская*",[1]итого!$3:$100,COLUMN([1]итого!BT:BT),0)</f>
        <v>77573</v>
      </c>
      <c r="BU86" s="6">
        <f t="array" ref="BU86">VLOOKUP("*Магаданская*",[1]итого!$3:$100,COLUMN([1]итого!BU:BU),0)</f>
        <v>79676</v>
      </c>
      <c r="BV86" s="6">
        <f t="array" ref="BV86">VLOOKUP("*Магаданская*",[1]итого!$3:$100,COLUMN([1]итого!BV:BV),0)</f>
        <v>82028</v>
      </c>
      <c r="BW86" s="6">
        <f t="array" ref="BW86">VLOOKUP("*Магаданская*",[1]итого!$3:$100,COLUMN([1]итого!BW:BW),0)</f>
        <v>82402</v>
      </c>
      <c r="BX86" s="6">
        <f t="array" ref="BX86">VLOOKUP("*Магаданская*",[1]итого!$3:$100,COLUMN([1]итого!BX:BX),0)</f>
        <v>83074</v>
      </c>
      <c r="BY86" s="6">
        <f t="array" ref="BY86">VLOOKUP("*Магаданская*",[1]итого!$3:$100,COLUMN([1]итого!BY:BY),0)</f>
        <v>82742</v>
      </c>
      <c r="BZ86" s="6">
        <f t="array" ref="BZ86">VLOOKUP("*Магаданская*",[1]итого!$3:$100,COLUMN([1]итого!BZ:BZ),0)</f>
        <v>81797</v>
      </c>
      <c r="CA86" s="6">
        <f t="array" ref="CA86">VLOOKUP("*Магаданская*",[1]итого!$3:$100,COLUMN([1]итого!CA:CA),0)</f>
        <v>83125</v>
      </c>
      <c r="CB86" s="6">
        <f t="array" ref="CB86">VLOOKUP("*Магаданская*",[1]итого!$3:$100,COLUMN([1]итого!CB:CB),0)</f>
        <v>89919</v>
      </c>
    </row>
    <row r="87" spans="1:80" x14ac:dyDescent="0.25">
      <c r="A87" s="5" t="s">
        <v>85</v>
      </c>
      <c r="B87" s="6">
        <f t="array" ref="B87">VLOOKUP("*Сахалинская*",[1]итого!$3:$100,COLUMN([1]итого!B:B),0)</f>
        <v>121612</v>
      </c>
      <c r="C87" s="6">
        <f t="array" ref="C87">VLOOKUP("*Сахалинская*",[1]итого!$3:$100,COLUMN([1]итого!C:C),0)</f>
        <v>121290</v>
      </c>
      <c r="D87" s="6">
        <f t="array" ref="D87">VLOOKUP("*Сахалинская*",[1]итого!$3:$100,COLUMN([1]итого!D:D),0)</f>
        <v>121432</v>
      </c>
      <c r="E87" s="6">
        <f t="array" ref="E87">VLOOKUP("*Сахалинская*",[1]итого!$3:$100,COLUMN([1]итого!E:E),0)</f>
        <v>121392</v>
      </c>
      <c r="F87" s="6">
        <f t="array" ref="F87">VLOOKUP("*Сахалинская*",[1]итого!$3:$100,COLUMN([1]итого!F:F),0)</f>
        <v>122360</v>
      </c>
      <c r="G87" s="6">
        <f t="array" ref="G87">VLOOKUP("*Сахалинская*",[1]итого!$3:$100,COLUMN([1]итого!G:G),0)</f>
        <v>125089</v>
      </c>
      <c r="H87" s="6">
        <f t="array" ref="H87">VLOOKUP("*Сахалинская*",[1]итого!$3:$100,COLUMN([1]итого!H:H),0)</f>
        <v>130661</v>
      </c>
      <c r="I87" s="6">
        <f t="array" ref="I87">VLOOKUP("*Сахалинская*",[1]итого!$3:$100,COLUMN([1]итого!I:I),0)</f>
        <v>126338</v>
      </c>
      <c r="J87" s="6">
        <f t="array" ref="J87">VLOOKUP("*Сахалинская*",[1]итого!$3:$100,COLUMN([1]итого!J:J),0)</f>
        <v>128303</v>
      </c>
      <c r="K87" s="6">
        <f t="array" ref="K87">VLOOKUP("*Сахалинская*",[1]итого!$3:$100,COLUMN([1]итого!K:K),0)</f>
        <v>129566</v>
      </c>
      <c r="L87" s="6">
        <f t="array" ref="L87">VLOOKUP("*Сахалинская*",[1]итого!$3:$100,COLUMN([1]итого!L:L),0)</f>
        <v>130493</v>
      </c>
      <c r="M87" s="6">
        <f t="array" ref="M87">VLOOKUP("*Сахалинская*",[1]итого!$3:$100,COLUMN([1]итого!M:M),0)</f>
        <v>129362</v>
      </c>
      <c r="N87" s="6">
        <f t="array" ref="N87">VLOOKUP("*Сахалинская*",[1]итого!$3:$100,COLUMN([1]итого!N:N),0)</f>
        <v>133334</v>
      </c>
      <c r="O87" s="6">
        <f t="array" ref="O87">VLOOKUP("*Сахалинская*",[1]итого!$3:$100,COLUMN([1]итого!O:O),0)</f>
        <v>134328</v>
      </c>
      <c r="P87" s="6">
        <f t="array" ref="P87">VLOOKUP("*Сахалинская*",[1]итого!$3:$100,COLUMN([1]итого!P:P),0)</f>
        <v>132841</v>
      </c>
      <c r="Q87" s="6">
        <f t="array" ref="Q87">VLOOKUP("*Сахалинская*",[1]итого!$3:$100,COLUMN([1]итого!Q:Q),0)</f>
        <v>133235</v>
      </c>
      <c r="R87" s="6">
        <f t="array" ref="R87">VLOOKUP("*Сахалинская*",[1]итого!$3:$100,COLUMN([1]итого!R:R),0)</f>
        <v>131506</v>
      </c>
      <c r="S87" s="6">
        <f t="array" ref="S87">VLOOKUP("*Сахалинская*",[1]итого!$3:$100,COLUMN([1]итого!S:S),0)</f>
        <v>130116</v>
      </c>
      <c r="T87" s="6">
        <f t="array" ref="T87">VLOOKUP("*Сахалинская*",[1]итого!$3:$100,COLUMN([1]итого!T:T),0)</f>
        <v>137167</v>
      </c>
      <c r="U87" s="6">
        <f t="array" ref="U87">VLOOKUP("*Сахалинская*",[1]итого!$3:$100,COLUMN([1]итого!U:U),0)</f>
        <v>132557</v>
      </c>
      <c r="V87" s="6">
        <f t="array" ref="V87">VLOOKUP("*Сахалинская*",[1]итого!$3:$100,COLUMN([1]итого!V:V),0)</f>
        <v>133348</v>
      </c>
      <c r="W87" s="6">
        <f t="array" ref="W87">VLOOKUP("*Сахалинская*",[1]итого!$3:$100,COLUMN([1]итого!W:W),0)</f>
        <v>133211</v>
      </c>
      <c r="X87" s="6">
        <f t="array" ref="X87">VLOOKUP("*Сахалинская*",[1]итого!$3:$100,COLUMN([1]итого!X:X),0)</f>
        <v>135434</v>
      </c>
      <c r="Y87" s="6">
        <f t="array" ref="Y87">VLOOKUP("*Сахалинская*",[1]итого!$3:$100,COLUMN([1]итого!Y:Y),0)</f>
        <v>133479</v>
      </c>
      <c r="Z87" s="6">
        <f t="array" ref="Z87">VLOOKUP("*Сахалинская*",[1]итого!$3:$100,COLUMN([1]итого!Z:Z),0)</f>
        <v>133036</v>
      </c>
      <c r="AA87" s="6">
        <f t="array" ref="AA87">VLOOKUP("*Сахалинская*",[1]итого!$3:$100,COLUMN([1]итого!AA:AA),0)</f>
        <v>132061</v>
      </c>
      <c r="AB87" s="6">
        <f t="array" ref="AB87">VLOOKUP("*Сахалинская*",[1]итого!$3:$100,COLUMN([1]итого!AB:AB),0)</f>
        <v>131330</v>
      </c>
      <c r="AC87" s="6">
        <f t="array" ref="AC87">VLOOKUP("*Сахалинская*",[1]итого!$3:$100,COLUMN([1]итого!AC:AC),0)</f>
        <v>131683</v>
      </c>
      <c r="AD87" s="6">
        <f t="array" ref="AD87">VLOOKUP("*Сахалинская*",[1]итого!$3:$100,COLUMN([1]итого!AD:AD),0)</f>
        <v>130560</v>
      </c>
      <c r="AE87" s="6">
        <f t="array" ref="AE87">VLOOKUP("*Сахалинская*",[1]итого!$3:$100,COLUMN([1]итого!AE:AE),0)</f>
        <v>132197</v>
      </c>
      <c r="AF87" s="6">
        <f t="array" ref="AF87">VLOOKUP("*Сахалинская*",[1]итого!$3:$100,COLUMN([1]итого!AF:AF),0)</f>
        <v>139505</v>
      </c>
      <c r="AG87" s="6">
        <f t="array" ref="AG87">VLOOKUP("*Сахалинская*",[1]итого!$3:$100,COLUMN([1]итого!AG:AG),0)</f>
        <v>134860</v>
      </c>
      <c r="AH87" s="6">
        <f t="array" ref="AH87">VLOOKUP("*Сахалинская*",[1]итого!$3:$100,COLUMN([1]итого!AH:AH),0)</f>
        <v>133693</v>
      </c>
      <c r="AI87" s="6">
        <f t="array" ref="AI87">VLOOKUP("*Сахалинская*",[1]итого!$3:$100,COLUMN([1]итого!AI:AI),0)</f>
        <v>130182</v>
      </c>
      <c r="AJ87" s="6">
        <f t="array" ref="AJ87">VLOOKUP("*Сахалинская*",[1]итого!$3:$100,COLUMN([1]итого!AJ:AJ),0)</f>
        <v>132852</v>
      </c>
      <c r="AK87" s="6">
        <f t="array" ref="AK87">VLOOKUP("*Сахалинская*",[1]итого!$3:$100,COLUMN([1]итого!AK:AK),0)</f>
        <v>134301</v>
      </c>
      <c r="AL87" s="6">
        <f t="array" ref="AL87">VLOOKUP("*Сахалинская*",[1]итого!$3:$100,COLUMN([1]итого!AL:AL),0)</f>
        <v>133838</v>
      </c>
      <c r="AM87" s="6">
        <f t="array" ref="AM87">VLOOKUP("*Сахалинская*",[1]итого!$3:$100,COLUMN([1]итого!AM:AM),0)</f>
        <v>135182</v>
      </c>
      <c r="AN87" s="6">
        <f t="array" ref="AN87">VLOOKUP("*Сахалинская*",[1]итого!$3:$100,COLUMN([1]итого!AN:AN),0)</f>
        <v>134638</v>
      </c>
      <c r="AO87" s="6">
        <f t="array" ref="AO87">VLOOKUP("*Сахалинская*",[1]итого!$3:$100,COLUMN([1]итого!AO:AO),0)</f>
        <v>134093</v>
      </c>
      <c r="AP87" s="6">
        <f t="array" ref="AP87">VLOOKUP("*Сахалинская*",[1]итого!$3:$100,COLUMN([1]итого!AP:AP),0)</f>
        <v>134344</v>
      </c>
      <c r="AQ87" s="6">
        <f t="array" ref="AQ87">VLOOKUP("*Сахалинская*",[1]итого!$3:$100,COLUMN([1]итого!AQ:AQ),0)</f>
        <v>135513</v>
      </c>
      <c r="AR87" s="6">
        <f t="array" ref="AR87">VLOOKUP("*Сахалинская*",[1]итого!$3:$100,COLUMN([1]итого!AR:AR),0)</f>
        <v>149143</v>
      </c>
      <c r="AS87" s="6">
        <f t="array" ref="AS87">VLOOKUP("*Сахалинская*",[1]итого!$3:$100,COLUMN([1]итого!AS:AS),0)</f>
        <v>142717</v>
      </c>
      <c r="AT87" s="6">
        <f t="array" ref="AT87">VLOOKUP("*Сахалинская*",[1]итого!$3:$100,COLUMN([1]итого!AT:AT),0)</f>
        <v>149304</v>
      </c>
      <c r="AU87" s="6">
        <f t="array" ref="AU87">VLOOKUP("*Сахалинская*",[1]итого!$3:$100,COLUMN([1]итого!AU:AU),0)</f>
        <v>151041</v>
      </c>
      <c r="AV87" s="6">
        <f t="array" ref="AV87">VLOOKUP("*Сахалинская*",[1]итого!$3:$100,COLUMN([1]итого!AV:AV),0)</f>
        <v>152348</v>
      </c>
      <c r="AW87" s="6">
        <f t="array" ref="AW87">VLOOKUP("*Сахалинская*",[1]итого!$3:$100,COLUMN([1]итого!AW:AW),0)</f>
        <v>154474</v>
      </c>
      <c r="AX87" s="6">
        <f t="array" ref="AX87">VLOOKUP("*Сахалинская*",[1]итого!$3:$100,COLUMN([1]итого!AX:AX),0)</f>
        <v>159568</v>
      </c>
      <c r="AY87" s="6">
        <f t="array" ref="AY87">VLOOKUP("*Сахалинская*",[1]итого!$3:$100,COLUMN([1]итого!AY:AY),0)</f>
        <v>164803</v>
      </c>
      <c r="AZ87" s="6">
        <f t="array" ref="AZ87">VLOOKUP("*Сахалинская*",[1]итого!$3:$100,COLUMN([1]итого!AZ:AZ),0)</f>
        <v>165428</v>
      </c>
      <c r="BA87" s="6">
        <f t="array" ref="BA87">VLOOKUP("*Сахалинская*",[1]итого!$3:$100,COLUMN([1]итого!BA:BA),0)</f>
        <v>164461</v>
      </c>
      <c r="BB87" s="6">
        <f t="array" ref="BB87">VLOOKUP("*Сахалинская*",[1]итого!$3:$100,COLUMN([1]итого!BB:BB),0)</f>
        <v>166591</v>
      </c>
      <c r="BC87" s="6">
        <f t="array" ref="BC87">VLOOKUP("*Сахалинская*",[1]итого!$3:$100,COLUMN([1]итого!BC:BC),0)</f>
        <v>169171</v>
      </c>
      <c r="BD87" s="6">
        <f t="array" ref="BD87">VLOOKUP("*Сахалинская*",[1]итого!$3:$100,COLUMN([1]итого!BD:BD),0)</f>
        <v>182187</v>
      </c>
      <c r="BE87" s="6">
        <f t="array" ref="BE87">VLOOKUP("*Сахалинская*",[1]итого!$3:$100,COLUMN([1]итого!BE:BE),0)</f>
        <v>178997</v>
      </c>
      <c r="BF87" s="6">
        <f t="array" ref="BF87">VLOOKUP("*Сахалинская*",[1]итого!$3:$100,COLUMN([1]итого!BF:BF),0)</f>
        <v>184069</v>
      </c>
      <c r="BG87" s="6">
        <f t="array" ref="BG87">VLOOKUP("*Сахалинская*",[1]итого!$3:$100,COLUMN([1]итого!BG:BG),0)</f>
        <v>188348</v>
      </c>
      <c r="BH87" s="6">
        <f t="array" ref="BH87">VLOOKUP("*Сахалинская*",[1]итого!$3:$100,COLUMN([1]итого!BH:BH),0)</f>
        <v>192875</v>
      </c>
      <c r="BI87" s="6">
        <f t="array" ref="BI87">VLOOKUP("*Сахалинская*",[1]итого!$3:$100,COLUMN([1]итого!BI:BI),0)</f>
        <v>194877</v>
      </c>
      <c r="BJ87" s="6">
        <f t="array" ref="BJ87">VLOOKUP("*Сахалинская*",[1]итого!$3:$100,COLUMN([1]итого!BJ:BJ),0)</f>
        <v>199714</v>
      </c>
      <c r="BK87" s="6">
        <f t="array" ref="BK87">VLOOKUP("*Сахалинская*",[1]итого!$3:$100,COLUMN([1]итого!BK:BK),0)</f>
        <v>199306</v>
      </c>
      <c r="BL87" s="6">
        <f t="array" ref="BL87">VLOOKUP("*Сахалинская*",[1]итого!$3:$100,COLUMN([1]итого!BL:BL),0)</f>
        <v>202737</v>
      </c>
      <c r="BM87" s="6">
        <f t="array" ref="BM87">VLOOKUP("*Сахалинская*",[1]итого!$3:$100,COLUMN([1]итого!BM:BM),0)</f>
        <v>203324</v>
      </c>
      <c r="BN87" s="6">
        <f t="array" ref="BN87">VLOOKUP("*Сахалинская*",[1]итого!$3:$100,COLUMN([1]итого!BN:BN),0)</f>
        <v>207583</v>
      </c>
      <c r="BO87" s="6">
        <f t="array" ref="BO87">VLOOKUP("*Сахалинская*",[1]итого!$3:$100,COLUMN([1]итого!BO:BO),0)</f>
        <v>199411</v>
      </c>
      <c r="BP87" s="6">
        <f t="array" ref="BP87">VLOOKUP("*Сахалинская*",[1]итого!$3:$100,COLUMN([1]итого!BP:BP),0)</f>
        <v>214778</v>
      </c>
      <c r="BQ87" s="6">
        <f t="array" ref="BQ87">VLOOKUP("*Сахалинская*",[1]итого!$3:$100,COLUMN([1]итого!BQ:BQ),0)</f>
        <v>206729</v>
      </c>
      <c r="BR87" s="6">
        <f t="array" ref="BR87">VLOOKUP("*Сахалинская*",[1]итого!$3:$100,COLUMN([1]итого!BR:BR),0)</f>
        <v>214763</v>
      </c>
      <c r="BS87" s="6">
        <f t="array" ref="BS87">VLOOKUP("*Сахалинская*",[1]итого!$3:$100,COLUMN([1]итого!BS:BS),0)</f>
        <v>215654</v>
      </c>
      <c r="BT87" s="6">
        <f t="array" ref="BT87">VLOOKUP("*Сахалинская*",[1]итого!$3:$100,COLUMN([1]итого!BT:BT),0)</f>
        <v>221161</v>
      </c>
      <c r="BU87" s="6">
        <f t="array" ref="BU87">VLOOKUP("*Сахалинская*",[1]итого!$3:$100,COLUMN([1]итого!BU:BU),0)</f>
        <v>222462</v>
      </c>
      <c r="BV87" s="6">
        <f t="array" ref="BV87">VLOOKUP("*Сахалинская*",[1]итого!$3:$100,COLUMN([1]итого!BV:BV),0)</f>
        <v>226211</v>
      </c>
      <c r="BW87" s="6">
        <f t="array" ref="BW87">VLOOKUP("*Сахалинская*",[1]итого!$3:$100,COLUMN([1]итого!BW:BW),0)</f>
        <v>229434</v>
      </c>
      <c r="BX87" s="6">
        <f t="array" ref="BX87">VLOOKUP("*Сахалинская*",[1]итого!$3:$100,COLUMN([1]итого!BX:BX),0)</f>
        <v>228250</v>
      </c>
      <c r="BY87" s="6">
        <f t="array" ref="BY87">VLOOKUP("*Сахалинская*",[1]итого!$3:$100,COLUMN([1]итого!BY:BY),0)</f>
        <v>229069</v>
      </c>
      <c r="BZ87" s="6">
        <f t="array" ref="BZ87">VLOOKUP("*Сахалинская*",[1]итого!$3:$100,COLUMN([1]итого!BZ:BZ),0)</f>
        <v>230058</v>
      </c>
      <c r="CA87" s="6">
        <f t="array" ref="CA87">VLOOKUP("*Сахалинская*",[1]итого!$3:$100,COLUMN([1]итого!CA:CA),0)</f>
        <v>230685</v>
      </c>
      <c r="CB87" s="6">
        <f t="array" ref="CB87">VLOOKUP("*Сахалинская*",[1]итого!$3:$100,COLUMN([1]итого!CB:CB),0)</f>
        <v>244030</v>
      </c>
    </row>
    <row r="88" spans="1:80" x14ac:dyDescent="0.25">
      <c r="A88" s="5" t="s">
        <v>86</v>
      </c>
      <c r="B88" s="6">
        <f t="array" ref="B88">VLOOKUP("*Еврейская*",[1]итого!$3:$100,COLUMN([1]итого!B:B),0)</f>
        <v>14116</v>
      </c>
      <c r="C88" s="6">
        <f t="array" ref="C88">VLOOKUP("*Еврейская*",[1]итого!$3:$100,COLUMN([1]итого!C:C),0)</f>
        <v>14175</v>
      </c>
      <c r="D88" s="6">
        <f t="array" ref="D88">VLOOKUP("*Еврейская*",[1]итого!$3:$100,COLUMN([1]итого!D:D),0)</f>
        <v>14193</v>
      </c>
      <c r="E88" s="6">
        <f t="array" ref="E88">VLOOKUP("*Еврейская*",[1]итого!$3:$100,COLUMN([1]итого!E:E),0)</f>
        <v>14090</v>
      </c>
      <c r="F88" s="6">
        <f t="array" ref="F88">VLOOKUP("*Еврейская*",[1]итого!$3:$100,COLUMN([1]итого!F:F),0)</f>
        <v>14117</v>
      </c>
      <c r="G88" s="6">
        <f t="array" ref="G88">VLOOKUP("*Еврейская*",[1]итого!$3:$100,COLUMN([1]итого!G:G),0)</f>
        <v>14347</v>
      </c>
      <c r="H88" s="6">
        <f t="array" ref="H88">VLOOKUP("*Еврейская*",[1]итого!$3:$100,COLUMN([1]итого!H:H),0)</f>
        <v>15404</v>
      </c>
      <c r="I88" s="6">
        <f t="array" ref="I88">VLOOKUP("*Еврейская*",[1]итого!$3:$100,COLUMN([1]итого!I:I),0)</f>
        <v>14892</v>
      </c>
      <c r="J88" s="6">
        <f t="array" ref="J88">VLOOKUP("*Еврейская*",[1]итого!$3:$100,COLUMN([1]итого!J:J),0)</f>
        <v>15010</v>
      </c>
      <c r="K88" s="6">
        <f t="array" ref="K88">VLOOKUP("*Еврейская*",[1]итого!$3:$100,COLUMN([1]итого!K:K),0)</f>
        <v>15139</v>
      </c>
      <c r="L88" s="6">
        <f t="array" ref="L88">VLOOKUP("*Еврейская*",[1]итого!$3:$100,COLUMN([1]итого!L:L),0)</f>
        <v>15391</v>
      </c>
      <c r="M88" s="6">
        <f t="array" ref="M88">VLOOKUP("*Еврейская*",[1]итого!$3:$100,COLUMN([1]итого!M:M),0)</f>
        <v>15099</v>
      </c>
      <c r="N88" s="6">
        <f t="array" ref="N88">VLOOKUP("*Еврейская*",[1]итого!$3:$100,COLUMN([1]итого!N:N),0)</f>
        <v>15622</v>
      </c>
      <c r="O88" s="6">
        <f t="array" ref="O88">VLOOKUP("*Еврейская*",[1]итого!$3:$100,COLUMN([1]итого!O:O),0)</f>
        <v>15770</v>
      </c>
      <c r="P88" s="6">
        <f t="array" ref="P88">VLOOKUP("*Еврейская*",[1]итого!$3:$100,COLUMN([1]итого!P:P),0)</f>
        <v>15611</v>
      </c>
      <c r="Q88" s="6">
        <f t="array" ref="Q88">VLOOKUP("*Еврейская*",[1]итого!$3:$100,COLUMN([1]итого!Q:Q),0)</f>
        <v>15544</v>
      </c>
      <c r="R88" s="6">
        <f t="array" ref="R88">VLOOKUP("*Еврейская*",[1]итого!$3:$100,COLUMN([1]итого!R:R),0)</f>
        <v>15435</v>
      </c>
      <c r="S88" s="6">
        <f t="array" ref="S88">VLOOKUP("*Еврейская*",[1]итого!$3:$100,COLUMN([1]итого!S:S),0)</f>
        <v>15394</v>
      </c>
      <c r="T88" s="6">
        <f t="array" ref="T88">VLOOKUP("*Еврейская*",[1]итого!$3:$100,COLUMN([1]итого!T:T),0)</f>
        <v>16529</v>
      </c>
      <c r="U88" s="6">
        <f t="array" ref="U88">VLOOKUP("*Еврейская*",[1]итого!$3:$100,COLUMN([1]итого!U:U),0)</f>
        <v>15829</v>
      </c>
      <c r="V88" s="6">
        <f t="array" ref="V88">VLOOKUP("*Еврейская*",[1]итого!$3:$100,COLUMN([1]итого!V:V),0)</f>
        <v>15834</v>
      </c>
      <c r="W88" s="6">
        <f t="array" ref="W88">VLOOKUP("*Еврейская*",[1]итого!$3:$100,COLUMN([1]итого!W:W),0)</f>
        <v>15708</v>
      </c>
      <c r="X88" s="6">
        <f t="array" ref="X88">VLOOKUP("*Еврейская*",[1]итого!$3:$100,COLUMN([1]итого!X:X),0)</f>
        <v>16541</v>
      </c>
      <c r="Y88" s="6">
        <f t="array" ref="Y88">VLOOKUP("*Еврейская*",[1]итого!$3:$100,COLUMN([1]итого!Y:Y),0)</f>
        <v>16120</v>
      </c>
      <c r="Z88" s="6">
        <f t="array" ref="Z88">VLOOKUP("*Еврейская*",[1]итого!$3:$100,COLUMN([1]итого!Z:Z),0)</f>
        <v>16306</v>
      </c>
      <c r="AA88" s="6">
        <f t="array" ref="AA88">VLOOKUP("*Еврейская*",[1]итого!$3:$100,COLUMN([1]итого!AA:AA),0)</f>
        <v>16382</v>
      </c>
      <c r="AB88" s="6">
        <f t="array" ref="AB88">VLOOKUP("*Еврейская*",[1]итого!$3:$100,COLUMN([1]итого!AB:AB),0)</f>
        <v>16581</v>
      </c>
      <c r="AC88" s="6">
        <f t="array" ref="AC88">VLOOKUP("*Еврейская*",[1]итого!$3:$100,COLUMN([1]итого!AC:AC),0)</f>
        <v>16952</v>
      </c>
      <c r="AD88" s="6">
        <f t="array" ref="AD88">VLOOKUP("*Еврейская*",[1]итого!$3:$100,COLUMN([1]итого!AD:AD),0)</f>
        <v>17009</v>
      </c>
      <c r="AE88" s="6">
        <f t="array" ref="AE88">VLOOKUP("*Еврейская*",[1]итого!$3:$100,COLUMN([1]итого!AE:AE),0)</f>
        <v>17258</v>
      </c>
      <c r="AF88" s="6">
        <f t="array" ref="AF88">VLOOKUP("*Еврейская*",[1]итого!$3:$100,COLUMN([1]итого!AF:AF),0)</f>
        <v>18821</v>
      </c>
      <c r="AG88" s="6">
        <f t="array" ref="AG88">VLOOKUP("*Еврейская*",[1]итого!$3:$100,COLUMN([1]итого!AG:AG),0)</f>
        <v>17734</v>
      </c>
      <c r="AH88" s="6">
        <f t="array" ref="AH88">VLOOKUP("*Еврейская*",[1]итого!$3:$100,COLUMN([1]итого!AH:AH),0)</f>
        <v>17665</v>
      </c>
      <c r="AI88" s="6">
        <f t="array" ref="AI88">VLOOKUP("*Еврейская*",[1]итого!$3:$100,COLUMN([1]итого!AI:AI),0)</f>
        <v>17588</v>
      </c>
      <c r="AJ88" s="6">
        <f t="array" ref="AJ88">VLOOKUP("*Еврейская*",[1]итого!$3:$100,COLUMN([1]итого!AJ:AJ),0)</f>
        <v>18130</v>
      </c>
      <c r="AK88" s="6">
        <f t="array" ref="AK88">VLOOKUP("*Еврейская*",[1]итого!$3:$100,COLUMN([1]итого!AK:AK),0)</f>
        <v>18323</v>
      </c>
      <c r="AL88" s="6">
        <f t="array" ref="AL88">VLOOKUP("*Еврейская*",[1]итого!$3:$100,COLUMN([1]итого!AL:AL),0)</f>
        <v>18499</v>
      </c>
      <c r="AM88" s="6">
        <f t="array" ref="AM88">VLOOKUP("*Еврейская*",[1]итого!$3:$100,COLUMN([1]итого!AM:AM),0)</f>
        <v>18817</v>
      </c>
      <c r="AN88" s="6">
        <f t="array" ref="AN88">VLOOKUP("*Еврейская*",[1]итого!$3:$100,COLUMN([1]итого!AN:AN),0)</f>
        <v>18662</v>
      </c>
      <c r="AO88" s="6">
        <f t="array" ref="AO88">VLOOKUP("*Еврейская*",[1]итого!$3:$100,COLUMN([1]итого!AO:AO),0)</f>
        <v>18477</v>
      </c>
      <c r="AP88" s="6">
        <f t="array" ref="AP88">VLOOKUP("*Еврейская*",[1]итого!$3:$100,COLUMN([1]итого!AP:AP),0)</f>
        <v>18433</v>
      </c>
      <c r="AQ88" s="6">
        <f t="array" ref="AQ88">VLOOKUP("*Еврейская*",[1]итого!$3:$100,COLUMN([1]итого!AQ:AQ),0)</f>
        <v>18722</v>
      </c>
      <c r="AR88" s="6">
        <f t="array" ref="AR88">VLOOKUP("*Еврейская*",[1]итого!$3:$100,COLUMN([1]итого!AR:AR),0)</f>
        <v>20758</v>
      </c>
      <c r="AS88" s="6">
        <f t="array" ref="AS88">VLOOKUP("*Еврейская*",[1]итого!$3:$100,COLUMN([1]итого!AS:AS),0)</f>
        <v>19556</v>
      </c>
      <c r="AT88" s="6">
        <f t="array" ref="AT88">VLOOKUP("*Еврейская*",[1]итого!$3:$100,COLUMN([1]итого!AT:AT),0)</f>
        <v>20089</v>
      </c>
      <c r="AU88" s="6">
        <f t="array" ref="AU88">VLOOKUP("*Еврейская*",[1]итого!$3:$100,COLUMN([1]итого!AU:AU),0)</f>
        <v>20467</v>
      </c>
      <c r="AV88" s="6">
        <f t="array" ref="AV88">VLOOKUP("*Еврейская*",[1]итого!$3:$100,COLUMN([1]итого!AV:AV),0)</f>
        <v>20849</v>
      </c>
      <c r="AW88" s="6">
        <f t="array" ref="AW88">VLOOKUP("*Еврейская*",[1]итого!$3:$100,COLUMN([1]итого!AW:AW),0)</f>
        <v>21442</v>
      </c>
      <c r="AX88" s="6">
        <f t="array" ref="AX88">VLOOKUP("*Еврейская*",[1]итого!$3:$100,COLUMN([1]итого!AX:AX),0)</f>
        <v>21856</v>
      </c>
      <c r="AY88" s="6">
        <f t="array" ref="AY88">VLOOKUP("*Еврейская*",[1]итого!$3:$100,COLUMN([1]итого!AY:AY),0)</f>
        <v>21771</v>
      </c>
      <c r="AZ88" s="6">
        <f t="array" ref="AZ88">VLOOKUP("*Еврейская*",[1]итого!$3:$100,COLUMN([1]итого!AZ:AZ),0)</f>
        <v>21618</v>
      </c>
      <c r="BA88" s="6">
        <f t="array" ref="BA88">VLOOKUP("*Еврейская*",[1]итого!$3:$100,COLUMN([1]итого!BA:BA),0)</f>
        <v>21625</v>
      </c>
      <c r="BB88" s="6">
        <f t="array" ref="BB88">VLOOKUP("*Еврейская*",[1]итого!$3:$100,COLUMN([1]итого!BB:BB),0)</f>
        <v>22031</v>
      </c>
      <c r="BC88" s="6">
        <f t="array" ref="BC88">VLOOKUP("*Еврейская*",[1]итого!$3:$100,COLUMN([1]итого!BC:BC),0)</f>
        <v>22728</v>
      </c>
      <c r="BD88" s="6">
        <f t="array" ref="BD88">VLOOKUP("*Еврейская*",[1]итого!$3:$100,COLUMN([1]итого!BD:BD),0)</f>
        <v>24947</v>
      </c>
      <c r="BE88" s="6">
        <f t="array" ref="BE88">VLOOKUP("*Еврейская*",[1]итого!$3:$100,COLUMN([1]итого!BE:BE),0)</f>
        <v>23545</v>
      </c>
      <c r="BF88" s="6">
        <f t="array" ref="BF88">VLOOKUP("*Еврейская*",[1]итого!$3:$100,COLUMN([1]итого!BF:BF),0)</f>
        <v>24266</v>
      </c>
      <c r="BG88" s="6">
        <f t="array" ref="BG88">VLOOKUP("*Еврейская*",[1]итого!$3:$100,COLUMN([1]итого!BG:BG),0)</f>
        <v>24620</v>
      </c>
      <c r="BH88" s="6">
        <f t="array" ref="BH88">VLOOKUP("*Еврейская*",[1]итого!$3:$100,COLUMN([1]итого!BH:BH),0)</f>
        <v>25096</v>
      </c>
      <c r="BI88" s="6">
        <f t="array" ref="BI88">VLOOKUP("*Еврейская*",[1]итого!$3:$100,COLUMN([1]итого!BI:BI),0)</f>
        <v>25666</v>
      </c>
      <c r="BJ88" s="6">
        <f t="array" ref="BJ88">VLOOKUP("*Еврейская*",[1]итого!$3:$100,COLUMN([1]итого!BJ:BJ),0)</f>
        <v>26039</v>
      </c>
      <c r="BK88" s="6">
        <f t="array" ref="BK88">VLOOKUP("*Еврейская*",[1]итого!$3:$100,COLUMN([1]итого!BK:BK),0)</f>
        <v>26025</v>
      </c>
      <c r="BL88" s="6">
        <f t="array" ref="BL88">VLOOKUP("*Еврейская*",[1]итого!$3:$100,COLUMN([1]итого!BL:BL),0)</f>
        <v>26189</v>
      </c>
      <c r="BM88" s="6">
        <f t="array" ref="BM88">VLOOKUP("*Еврейская*",[1]итого!$3:$100,COLUMN([1]итого!BM:BM),0)</f>
        <v>26279</v>
      </c>
      <c r="BN88" s="6">
        <f t="array" ref="BN88">VLOOKUP("*Еврейская*",[1]итого!$3:$100,COLUMN([1]итого!BN:BN),0)</f>
        <v>26337</v>
      </c>
      <c r="BO88" s="6">
        <f t="array" ref="BO88">VLOOKUP("*Еврейская*",[1]итого!$3:$100,COLUMN([1]итого!BO:BO),0)</f>
        <v>26708</v>
      </c>
      <c r="BP88" s="6">
        <f t="array" ref="BP88">VLOOKUP("*Еврейская*",[1]итого!$3:$100,COLUMN([1]итого!BP:BP),0)</f>
        <v>28924</v>
      </c>
      <c r="BQ88" s="6">
        <f t="array" ref="BQ88">VLOOKUP("*Еврейская*",[1]итого!$3:$100,COLUMN([1]итого!BQ:BQ),0)</f>
        <v>28154</v>
      </c>
      <c r="BR88" s="6">
        <f t="array" ref="BR88">VLOOKUP("*Еврейская*",[1]итого!$3:$100,COLUMN([1]итого!BR:BR),0)</f>
        <v>29053</v>
      </c>
      <c r="BS88" s="6">
        <f t="array" ref="BS88">VLOOKUP("*Еврейская*",[1]итого!$3:$100,COLUMN([1]итого!BS:BS),0)</f>
        <v>29479</v>
      </c>
      <c r="BT88" s="6">
        <f t="array" ref="BT88">VLOOKUP("*Еврейская*",[1]итого!$3:$100,COLUMN([1]итого!BT:BT),0)</f>
        <v>30926</v>
      </c>
      <c r="BU88" s="6">
        <f t="array" ref="BU88">VLOOKUP("*Еврейская*",[1]итого!$3:$100,COLUMN([1]итого!BU:BU),0)</f>
        <v>31032</v>
      </c>
      <c r="BV88" s="6">
        <f t="array" ref="BV88">VLOOKUP("*Еврейская*",[1]итого!$3:$100,COLUMN([1]итого!BV:BV),0)</f>
        <v>31709</v>
      </c>
      <c r="BW88" s="6">
        <f t="array" ref="BW88">VLOOKUP("*Еврейская*",[1]итого!$3:$100,COLUMN([1]итого!BW:BW),0)</f>
        <v>32446</v>
      </c>
      <c r="BX88" s="6">
        <f t="array" ref="BX88">VLOOKUP("*Еврейская*",[1]итого!$3:$100,COLUMN([1]итого!BX:BX),0)</f>
        <v>32593</v>
      </c>
      <c r="BY88" s="6">
        <f t="array" ref="BY88">VLOOKUP("*Еврейская*",[1]итого!$3:$100,COLUMN([1]итого!BY:BY),0)</f>
        <v>32987</v>
      </c>
      <c r="BZ88" s="6">
        <f t="array" ref="BZ88">VLOOKUP("*Еврейская*",[1]итого!$3:$100,COLUMN([1]итого!BZ:BZ),0)</f>
        <v>33522</v>
      </c>
      <c r="CA88" s="6">
        <f t="array" ref="CA88">VLOOKUP("*Еврейская*",[1]итого!$3:$100,COLUMN([1]итого!CA:CA),0)</f>
        <v>33840</v>
      </c>
      <c r="CB88" s="6">
        <f t="array" ref="CB88">VLOOKUP("*Еврейская*",[1]итого!$3:$100,COLUMN([1]итого!CB:CB),0)</f>
        <v>37046</v>
      </c>
    </row>
    <row r="89" spans="1:80" x14ac:dyDescent="0.25">
      <c r="A89" s="5" t="s">
        <v>87</v>
      </c>
      <c r="B89" s="6">
        <f t="array" ref="B89">VLOOKUP("*Чукотский*",[1]итого!$3:$100,COLUMN([1]итого!B:B),0)</f>
        <v>12435</v>
      </c>
      <c r="C89" s="6">
        <f t="array" ref="C89">VLOOKUP("*Чукотский*",[1]итого!$3:$100,COLUMN([1]итого!C:C),0)</f>
        <v>12163</v>
      </c>
      <c r="D89" s="6">
        <f t="array" ref="D89">VLOOKUP("*Чукотский*",[1]итого!$3:$100,COLUMN([1]итого!D:D),0)</f>
        <v>11629</v>
      </c>
      <c r="E89" s="6">
        <f t="array" ref="E89">VLOOKUP("*Чукотский*",[1]итого!$3:$100,COLUMN([1]итого!E:E),0)</f>
        <v>11367</v>
      </c>
      <c r="F89" s="6">
        <f t="array" ref="F89">VLOOKUP("*Чукотский*",[1]итого!$3:$100,COLUMN([1]итого!F:F),0)</f>
        <v>11246</v>
      </c>
      <c r="G89" s="6">
        <f t="array" ref="G89">VLOOKUP("*Чукотский*",[1]итого!$3:$100,COLUMN([1]итого!G:G),0)</f>
        <v>11391</v>
      </c>
      <c r="H89" s="6">
        <f t="array" ref="H89">VLOOKUP("*Чукотский*",[1]итого!$3:$100,COLUMN([1]итого!H:H),0)</f>
        <v>12604</v>
      </c>
      <c r="I89" s="6">
        <f t="array" ref="I89">VLOOKUP("*Чукотский*",[1]итого!$3:$100,COLUMN([1]итого!I:I),0)</f>
        <v>12217</v>
      </c>
      <c r="J89" s="6">
        <f t="array" ref="J89">VLOOKUP("*Чукотский*",[1]итого!$3:$100,COLUMN([1]итого!J:J),0)</f>
        <v>12516</v>
      </c>
      <c r="K89" s="6">
        <f t="array" ref="K89">VLOOKUP("*Чукотский*",[1]итого!$3:$100,COLUMN([1]итого!K:K),0)</f>
        <v>12824</v>
      </c>
      <c r="L89" s="6">
        <f t="array" ref="L89">VLOOKUP("*Чукотский*",[1]итого!$3:$100,COLUMN([1]итого!L:L),0)</f>
        <v>13438</v>
      </c>
      <c r="M89" s="6">
        <f t="array" ref="M89">VLOOKUP("*Чукотский*",[1]итого!$3:$100,COLUMN([1]итого!M:M),0)</f>
        <v>13520</v>
      </c>
      <c r="N89" s="6">
        <f t="array" ref="N89">VLOOKUP("*Чукотский*",[1]итого!$3:$100,COLUMN([1]итого!N:N),0)</f>
        <v>14045</v>
      </c>
      <c r="O89" s="6">
        <f t="array" ref="O89">VLOOKUP("*Чукотский*",[1]итого!$3:$100,COLUMN([1]итого!O:O),0)</f>
        <v>13950</v>
      </c>
      <c r="P89" s="6">
        <f t="array" ref="P89">VLOOKUP("*Чукотский*",[1]итого!$3:$100,COLUMN([1]итого!P:P),0)</f>
        <v>13162</v>
      </c>
      <c r="Q89" s="6">
        <f t="array" ref="Q89">VLOOKUP("*Чукотский*",[1]итого!$3:$100,COLUMN([1]итого!Q:Q),0)</f>
        <v>12764</v>
      </c>
      <c r="R89" s="6">
        <f t="array" ref="R89">VLOOKUP("*Чукотский*",[1]итого!$3:$100,COLUMN([1]итого!R:R),0)</f>
        <v>12633</v>
      </c>
      <c r="S89" s="6">
        <f t="array" ref="S89">VLOOKUP("*Чукотский*",[1]итого!$3:$100,COLUMN([1]итого!S:S),0)</f>
        <v>12810</v>
      </c>
      <c r="T89" s="6">
        <f t="array" ref="T89">VLOOKUP("*Чукотский*",[1]итого!$3:$100,COLUMN([1]итого!T:T),0)</f>
        <v>13676</v>
      </c>
      <c r="U89" s="6">
        <f t="array" ref="U89">VLOOKUP("*Чукотский*",[1]итого!$3:$100,COLUMN([1]итого!U:U),0)</f>
        <v>13143</v>
      </c>
      <c r="V89" s="6">
        <f t="array" ref="V89">VLOOKUP("*Чукотский*",[1]итого!$3:$100,COLUMN([1]итого!V:V),0)</f>
        <v>13469</v>
      </c>
      <c r="W89" s="6">
        <f t="array" ref="W89">VLOOKUP("*Чукотский*",[1]итого!$3:$100,COLUMN([1]итого!W:W),0)</f>
        <v>13900</v>
      </c>
      <c r="X89" s="6">
        <f t="array" ref="X89">VLOOKUP("*Чукотский*",[1]итого!$3:$100,COLUMN([1]итого!X:X),0)</f>
        <v>15151</v>
      </c>
      <c r="Y89" s="6">
        <f t="array" ref="Y89">VLOOKUP("*Чукотский*",[1]итого!$3:$100,COLUMN([1]итого!Y:Y),0)</f>
        <v>14933</v>
      </c>
      <c r="Z89" s="6">
        <f t="array" ref="Z89">VLOOKUP("*Чукотский*",[1]итого!$3:$100,COLUMN([1]итого!Z:Z),0)</f>
        <v>14950</v>
      </c>
      <c r="AA89" s="6">
        <f t="array" ref="AA89">VLOOKUP("*Чукотский*",[1]итого!$3:$100,COLUMN([1]итого!AA:AA),0)</f>
        <v>14688</v>
      </c>
      <c r="AB89" s="6">
        <f t="array" ref="AB89">VLOOKUP("*Чукотский*",[1]итого!$3:$100,COLUMN([1]итого!AB:AB),0)</f>
        <v>14019</v>
      </c>
      <c r="AC89" s="6">
        <f t="array" ref="AC89">VLOOKUP("*Чукотский*",[1]итого!$3:$100,COLUMN([1]итого!AC:AC),0)</f>
        <v>13749</v>
      </c>
      <c r="AD89" s="6">
        <f t="array" ref="AD89">VLOOKUP("*Чукотский*",[1]итого!$3:$100,COLUMN([1]итого!AD:AD),0)</f>
        <v>13650</v>
      </c>
      <c r="AE89" s="6">
        <f t="array" ref="AE89">VLOOKUP("*Чукотский*",[1]итого!$3:$100,COLUMN([1]итого!AE:AE),0)</f>
        <v>13671</v>
      </c>
      <c r="AF89" s="6">
        <f t="array" ref="AF89">VLOOKUP("*Чукотский*",[1]итого!$3:$100,COLUMN([1]итого!AF:AF),0)</f>
        <v>14823</v>
      </c>
      <c r="AG89" s="6">
        <f t="array" ref="AG89">VLOOKUP("*Чукотский*",[1]итого!$3:$100,COLUMN([1]итого!AG:AG),0)</f>
        <v>13827</v>
      </c>
      <c r="AH89" s="6">
        <f t="array" ref="AH89">VLOOKUP("*Чукотский*",[1]итого!$3:$100,COLUMN([1]итого!AH:AH),0)</f>
        <v>13914</v>
      </c>
      <c r="AI89" s="6">
        <f t="array" ref="AI89">VLOOKUP("*Чукотский*",[1]итого!$3:$100,COLUMN([1]итого!AI:AI),0)</f>
        <v>13825</v>
      </c>
      <c r="AJ89" s="6">
        <f t="array" ref="AJ89">VLOOKUP("*Чукотский*",[1]итого!$3:$100,COLUMN([1]итого!AJ:AJ),0)</f>
        <v>14398</v>
      </c>
      <c r="AK89" s="6">
        <f t="array" ref="AK89">VLOOKUP("*Чукотский*",[1]итого!$3:$100,COLUMN([1]итого!AK:AK),0)</f>
        <v>15016</v>
      </c>
      <c r="AL89" s="6">
        <f t="array" ref="AL89">VLOOKUP("*Чукотский*",[1]итого!$3:$100,COLUMN([1]итого!AL:AL),0)</f>
        <v>15092</v>
      </c>
      <c r="AM89" s="6">
        <f t="array" ref="AM89">VLOOKUP("*Чукотский*",[1]итого!$3:$100,COLUMN([1]итого!AM:AM),0)</f>
        <v>14923</v>
      </c>
      <c r="AN89" s="6">
        <f t="array" ref="AN89">VLOOKUP("*Чукотский*",[1]итого!$3:$100,COLUMN([1]итого!AN:AN),0)</f>
        <v>14350</v>
      </c>
      <c r="AO89" s="6">
        <f t="array" ref="AO89">VLOOKUP("*Чукотский*",[1]итого!$3:$100,COLUMN([1]итого!AO:AO),0)</f>
        <v>14297</v>
      </c>
      <c r="AP89" s="6">
        <f t="array" ref="AP89">VLOOKUP("*Чукотский*",[1]итого!$3:$100,COLUMN([1]итого!AP:AP),0)</f>
        <v>14094</v>
      </c>
      <c r="AQ89" s="6">
        <f t="array" ref="AQ89">VLOOKUP("*Чукотский*",[1]итого!$3:$100,COLUMN([1]итого!AQ:AQ),0)</f>
        <v>14312</v>
      </c>
      <c r="AR89" s="6">
        <f t="array" ref="AR89">VLOOKUP("*Чукотский*",[1]итого!$3:$100,COLUMN([1]итого!AR:AR),0)</f>
        <v>16113</v>
      </c>
      <c r="AS89" s="6">
        <f t="array" ref="AS89">VLOOKUP("*Чукотский*",[1]итого!$3:$100,COLUMN([1]итого!AS:AS),0)</f>
        <v>15118</v>
      </c>
      <c r="AT89" s="6">
        <f t="array" ref="AT89">VLOOKUP("*Чукотский*",[1]итого!$3:$100,COLUMN([1]итого!AT:AT),0)</f>
        <v>15757</v>
      </c>
      <c r="AU89" s="6">
        <f t="array" ref="AU89">VLOOKUP("*Чукотский*",[1]итого!$3:$100,COLUMN([1]итого!AU:AU),0)</f>
        <v>16318</v>
      </c>
      <c r="AV89" s="6">
        <f t="array" ref="AV89">VLOOKUP("*Чукотский*",[1]итого!$3:$100,COLUMN([1]итого!AV:AV),0)</f>
        <v>16756</v>
      </c>
      <c r="AW89" s="6">
        <f t="array" ref="AW89">VLOOKUP("*Чукотский*",[1]итого!$3:$100,COLUMN([1]итого!AW:AW),0)</f>
        <v>17433</v>
      </c>
      <c r="AX89" s="6">
        <f t="array" ref="AX89">VLOOKUP("*Чукотский*",[1]итого!$3:$100,COLUMN([1]итого!AX:AX),0)</f>
        <v>17834</v>
      </c>
      <c r="AY89" s="6">
        <f t="array" ref="AY89">VLOOKUP("*Чукотский*",[1]итого!$3:$100,COLUMN([1]итого!AY:AY),0)</f>
        <v>17480</v>
      </c>
      <c r="AZ89" s="6">
        <f t="array" ref="AZ89">VLOOKUP("*Чукотский*",[1]итого!$3:$100,COLUMN([1]итого!AZ:AZ),0)</f>
        <v>16657</v>
      </c>
      <c r="BA89" s="6">
        <f t="array" ref="BA89">VLOOKUP("*Чукотский*",[1]итого!$3:$100,COLUMN([1]итого!BA:BA),0)</f>
        <v>16045</v>
      </c>
      <c r="BB89" s="6">
        <f t="array" ref="BB89">VLOOKUP("*Чукотский*",[1]итого!$3:$100,COLUMN([1]итого!BB:BB),0)</f>
        <v>15958</v>
      </c>
      <c r="BC89" s="6">
        <f t="array" ref="BC89">VLOOKUP("*Чукотский*",[1]итого!$3:$100,COLUMN([1]итого!BC:BC),0)</f>
        <v>16307</v>
      </c>
      <c r="BD89" s="6">
        <f t="array" ref="BD89">VLOOKUP("*Чукотский*",[1]итого!$3:$100,COLUMN([1]итого!BD:BD),0)</f>
        <v>17371</v>
      </c>
      <c r="BE89" s="6">
        <f t="array" ref="BE89">VLOOKUP("*Чукотский*",[1]итого!$3:$100,COLUMN([1]итого!BE:BE),0)</f>
        <v>16940</v>
      </c>
      <c r="BF89" s="6">
        <f t="array" ref="BF89">VLOOKUP("*Чукотский*",[1]итого!$3:$100,COLUMN([1]итого!BF:BF),0)</f>
        <v>17765</v>
      </c>
      <c r="BG89" s="6">
        <f t="array" ref="BG89">VLOOKUP("*Чукотский*",[1]итого!$3:$100,COLUMN([1]итого!BG:BG),0)</f>
        <v>18272</v>
      </c>
      <c r="BH89" s="6">
        <f t="array" ref="BH89">VLOOKUP("*Чукотский*",[1]итого!$3:$100,COLUMN([1]итого!BH:BH),0)</f>
        <v>19111</v>
      </c>
      <c r="BI89" s="6">
        <f t="array" ref="BI89">VLOOKUP("*Чукотский*",[1]итого!$3:$100,COLUMN([1]итого!BI:BI),0)</f>
        <v>19943</v>
      </c>
      <c r="BJ89" s="6">
        <f t="array" ref="BJ89">VLOOKUP("*Чукотский*",[1]итого!$3:$100,COLUMN([1]итого!BJ:BJ),0)</f>
        <v>20069</v>
      </c>
      <c r="BK89" s="6">
        <f t="array" ref="BK89">VLOOKUP("*Чукотский*",[1]итого!$3:$100,COLUMN([1]итого!BK:BK),0)</f>
        <v>19501</v>
      </c>
      <c r="BL89" s="6">
        <f t="array" ref="BL89">VLOOKUP("*Чукотский*",[1]итого!$3:$100,COLUMN([1]итого!BL:BL),0)</f>
        <v>18794</v>
      </c>
      <c r="BM89" s="6">
        <f t="array" ref="BM89">VLOOKUP("*Чукотский*",[1]итого!$3:$100,COLUMN([1]итого!BM:BM),0)</f>
        <v>18653</v>
      </c>
      <c r="BN89" s="6">
        <f t="array" ref="BN89">VLOOKUP("*Чукотский*",[1]итого!$3:$100,COLUMN([1]итого!BN:BN),0)</f>
        <v>18570</v>
      </c>
      <c r="BO89" s="6">
        <f t="array" ref="BO89">VLOOKUP("*Чукотский*",[1]итого!$3:$100,COLUMN([1]итого!BO:BO),0)</f>
        <v>18557</v>
      </c>
      <c r="BP89" s="6">
        <f t="array" ref="BP89">VLOOKUP("*Чукотский*",[1]итого!$3:$100,COLUMN([1]итого!BP:BP),0)</f>
        <v>19787</v>
      </c>
      <c r="BQ89" s="6">
        <f t="array" ref="BQ89">VLOOKUP("*Чукотский*",[1]итого!$3:$100,COLUMN([1]итого!BQ:BQ),0)</f>
        <v>19085</v>
      </c>
      <c r="BR89" s="6">
        <f t="array" ref="BR89">VLOOKUP("*Чукотский*",[1]итого!$3:$100,COLUMN([1]итого!BR:BR),0)</f>
        <v>19720</v>
      </c>
      <c r="BS89" s="6">
        <f t="array" ref="BS89">VLOOKUP("*Чукотский*",[1]итого!$3:$100,COLUMN([1]итого!BS:BS),0)</f>
        <v>19991</v>
      </c>
      <c r="BT89" s="6">
        <f t="array" ref="BT89">VLOOKUP("*Чукотский*",[1]итого!$3:$100,COLUMN([1]итого!BT:BT),0)</f>
        <v>21411</v>
      </c>
      <c r="BU89" s="6">
        <f t="array" ref="BU89">VLOOKUP("*Чукотский*",[1]итого!$3:$100,COLUMN([1]итого!BU:BU),0)</f>
        <v>22064</v>
      </c>
      <c r="BV89" s="6">
        <f t="array" ref="BV89">VLOOKUP("*Чукотский*",[1]итого!$3:$100,COLUMN([1]итого!BV:BV),0)</f>
        <v>22612</v>
      </c>
      <c r="BW89" s="6">
        <f t="array" ref="BW89">VLOOKUP("*Чукотский*",[1]итого!$3:$100,COLUMN([1]итого!BW:BW),0)</f>
        <v>22884</v>
      </c>
      <c r="BX89" s="6">
        <f t="array" ref="BX89">VLOOKUP("*Чукотский*",[1]итого!$3:$100,COLUMN([1]итого!BX:BX),0)</f>
        <v>22240</v>
      </c>
      <c r="BY89" s="6">
        <f t="array" ref="BY89">VLOOKUP("*Чукотский*",[1]итого!$3:$100,COLUMN([1]итого!BY:BY),0)</f>
        <v>22040</v>
      </c>
      <c r="BZ89" s="6">
        <f t="array" ref="BZ89">VLOOKUP("*Чукотский*",[1]итого!$3:$100,COLUMN([1]итого!BZ:BZ),0)</f>
        <v>22127</v>
      </c>
      <c r="CA89" s="6">
        <f t="array" ref="CA89">VLOOKUP("*Чукотский*",[1]итого!$3:$100,COLUMN([1]итого!CA:CA),0)</f>
        <v>22317</v>
      </c>
      <c r="CB89" s="6">
        <f t="array" ref="CB89">VLOOKUP("*Чукотский*",[1]итого!$3:$100,COLUMN([1]итого!CB:CB),0)</f>
        <v>24687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91"/>
  <sheetViews>
    <sheetView topLeftCell="AV1" workbookViewId="0">
      <selection activeCell="L12" sqref="L12"/>
    </sheetView>
  </sheetViews>
  <sheetFormatPr defaultColWidth="12.7109375" defaultRowHeight="15.75" x14ac:dyDescent="0.25"/>
  <cols>
    <col min="1" max="1" width="26.140625" style="1" customWidth="1"/>
    <col min="2" max="2" width="12.7109375" style="14" customWidth="1"/>
    <col min="3" max="59" width="12.7109375" style="1" customWidth="1"/>
    <col min="60" max="16384" width="12.7109375" style="1"/>
  </cols>
  <sheetData>
    <row r="1" spans="1:68" ht="25.5" customHeight="1" x14ac:dyDescent="0.25">
      <c r="A1" s="17" t="s">
        <v>90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</row>
    <row r="2" spans="1:68" x14ac:dyDescent="0.25">
      <c r="A2" s="8" t="s">
        <v>88</v>
      </c>
      <c r="B2" s="9">
        <v>44013</v>
      </c>
      <c r="C2" s="9">
        <v>44044</v>
      </c>
      <c r="D2" s="9">
        <v>44075</v>
      </c>
      <c r="E2" s="9">
        <v>44105</v>
      </c>
      <c r="F2" s="9">
        <v>44136</v>
      </c>
      <c r="G2" s="9">
        <v>44166</v>
      </c>
      <c r="H2" s="9">
        <v>44197</v>
      </c>
      <c r="I2" s="9">
        <v>44228</v>
      </c>
      <c r="J2" s="9">
        <v>44256</v>
      </c>
      <c r="K2" s="9">
        <v>44287</v>
      </c>
      <c r="L2" s="9">
        <v>44317</v>
      </c>
      <c r="M2" s="9">
        <v>44348</v>
      </c>
      <c r="N2" s="9">
        <v>44378</v>
      </c>
      <c r="O2" s="9">
        <v>44409</v>
      </c>
      <c r="P2" s="9">
        <v>44440</v>
      </c>
      <c r="Q2" s="9">
        <v>44470</v>
      </c>
      <c r="R2" s="9">
        <v>44501</v>
      </c>
      <c r="S2" s="9">
        <v>44531</v>
      </c>
      <c r="T2" s="9">
        <v>44562</v>
      </c>
      <c r="U2" s="9">
        <v>44593</v>
      </c>
      <c r="V2" s="9">
        <v>44621</v>
      </c>
      <c r="W2" s="9">
        <v>44652</v>
      </c>
      <c r="X2" s="9">
        <v>44682</v>
      </c>
      <c r="Y2" s="9">
        <v>44713</v>
      </c>
      <c r="Z2" s="9">
        <v>44743</v>
      </c>
      <c r="AA2" s="9">
        <v>44774</v>
      </c>
      <c r="AB2" s="9">
        <v>44805</v>
      </c>
      <c r="AC2" s="9">
        <v>44835</v>
      </c>
      <c r="AD2" s="9">
        <v>44866</v>
      </c>
      <c r="AE2" s="9">
        <v>44896</v>
      </c>
      <c r="AF2" s="9">
        <v>44927</v>
      </c>
      <c r="AG2" s="9">
        <v>44958</v>
      </c>
      <c r="AH2" s="9">
        <v>44986</v>
      </c>
      <c r="AI2" s="9">
        <v>45017</v>
      </c>
      <c r="AJ2" s="9">
        <v>45047</v>
      </c>
      <c r="AK2" s="9">
        <v>45078</v>
      </c>
      <c r="AL2" s="9">
        <v>45108</v>
      </c>
      <c r="AM2" s="9">
        <v>45139</v>
      </c>
      <c r="AN2" s="9">
        <v>45170</v>
      </c>
      <c r="AO2" s="9">
        <v>45200</v>
      </c>
      <c r="AP2" s="9">
        <v>45231</v>
      </c>
      <c r="AQ2" s="9">
        <v>45261</v>
      </c>
      <c r="AR2" s="9">
        <v>45292</v>
      </c>
      <c r="AS2" s="9">
        <v>45323</v>
      </c>
      <c r="AT2" s="9">
        <v>45352</v>
      </c>
      <c r="AU2" s="9">
        <v>45383</v>
      </c>
      <c r="AV2" s="9">
        <v>45413</v>
      </c>
      <c r="AW2" s="9">
        <v>45444</v>
      </c>
      <c r="AX2" s="9">
        <v>45474</v>
      </c>
      <c r="AY2" s="9">
        <v>45505</v>
      </c>
      <c r="AZ2" s="9">
        <v>45536</v>
      </c>
      <c r="BA2" s="9">
        <v>45566</v>
      </c>
      <c r="BB2" s="9">
        <v>45597</v>
      </c>
      <c r="BC2" s="9">
        <v>45627</v>
      </c>
      <c r="BD2" s="9">
        <v>45658</v>
      </c>
      <c r="BE2" s="9">
        <v>45689</v>
      </c>
      <c r="BF2" s="9">
        <v>45717</v>
      </c>
      <c r="BG2" s="9">
        <v>45748</v>
      </c>
      <c r="BH2" s="9">
        <v>45778</v>
      </c>
      <c r="BI2" s="9">
        <v>45809</v>
      </c>
      <c r="BJ2" s="9">
        <v>45839</v>
      </c>
      <c r="BK2" s="9">
        <v>45870</v>
      </c>
      <c r="BL2" s="9">
        <v>45901</v>
      </c>
      <c r="BM2" s="9">
        <v>45931</v>
      </c>
      <c r="BN2" s="9">
        <v>45962</v>
      </c>
      <c r="BO2" s="9">
        <v>45992</v>
      </c>
      <c r="BP2" s="9">
        <v>46023</v>
      </c>
    </row>
    <row r="3" spans="1:68" ht="31.5" x14ac:dyDescent="0.25">
      <c r="A3" s="3" t="s">
        <v>0</v>
      </c>
      <c r="B3" s="10">
        <f>'в абс. значениях'!N2*100/'в абс. значениях'!B2-100</f>
        <v>8.2241826870575352</v>
      </c>
      <c r="C3" s="10">
        <f>'в абс. значениях'!O2*100/'в абс. значениях'!C2-100</f>
        <v>9.2534975871664784</v>
      </c>
      <c r="D3" s="10">
        <f>'в абс. значениях'!P2*100/'в абс. значениях'!D2-100</f>
        <v>7.8508675060507045</v>
      </c>
      <c r="E3" s="10">
        <f>'в абс. значениях'!Q2*100/'в абс. значениях'!E2-100</f>
        <v>9.668334429181499</v>
      </c>
      <c r="F3" s="10">
        <f>'в абс. значениях'!R2*100/'в абс. значениях'!F2-100</f>
        <v>8.6319453528101491</v>
      </c>
      <c r="G3" s="10">
        <f>'в абс. значениях'!S2*100/'в абс. значениях'!G2-100</f>
        <v>7.0364157835569614</v>
      </c>
      <c r="H3" s="10">
        <f>'в абс. значениях'!T2*100/'в абс. значениях'!H2-100</f>
        <v>8.3162544668455496</v>
      </c>
      <c r="I3" s="10">
        <f>'в абс. значениях'!U2*100/'в абс. значениях'!I2-100</f>
        <v>7.5444725203315102</v>
      </c>
      <c r="J3" s="10">
        <f>'в абс. значениях'!V2*100/'в абс. значениях'!J2-100</f>
        <v>5.4013712103171514</v>
      </c>
      <c r="K3" s="10">
        <f>'в абс. значениях'!W2*100/'в абс. значениях'!K2-100</f>
        <v>3.1504809608158411</v>
      </c>
      <c r="L3" s="10">
        <f>'в абс. значениях'!X2*100/'в абс. значениях'!L2-100</f>
        <v>5.8462929477895074</v>
      </c>
      <c r="M3" s="10">
        <f>'в абс. значениях'!Y2*100/'в абс. значениях'!M2-100</f>
        <v>5.1811547745773225</v>
      </c>
      <c r="N3" s="10">
        <f>'в абс. значениях'!Z2*100/'в абс. значениях'!N2-100</f>
        <v>3.5997047836361418</v>
      </c>
      <c r="O3" s="10">
        <f>'в абс. значениях'!AA2*100/'в абс. значениях'!O2-100</f>
        <v>3.1026818774941631</v>
      </c>
      <c r="P3" s="10">
        <f>'в абс. значениях'!AB2*100/'в абс. значениях'!P2-100</f>
        <v>3.2534129366818263</v>
      </c>
      <c r="Q3" s="10">
        <f>'в абс. значениях'!AC2*100/'в абс. значениях'!Q2-100</f>
        <v>2.5729060024628154</v>
      </c>
      <c r="R3" s="10">
        <f>'в абс. значениях'!AD2*100/'в абс. значениях'!R2-100</f>
        <v>3.4614790827188813</v>
      </c>
      <c r="S3" s="10">
        <f>'в абс. значениях'!AE2*100/'в абс. значениях'!S2-100</f>
        <v>5.551614224384096</v>
      </c>
      <c r="T3" s="10">
        <f>'в абс. значениях'!AF2*100/'в абс. значениях'!T2-100</f>
        <v>5.6218231273081187</v>
      </c>
      <c r="U3" s="10">
        <f>'в абс. значениях'!AG2*100/'в абс. значениях'!U2-100</f>
        <v>6.2940916039719497</v>
      </c>
      <c r="V3" s="10">
        <f>'в абс. значениях'!AH2*100/'в абс. значениях'!V2-100</f>
        <v>4.5529332479376592</v>
      </c>
      <c r="W3" s="10">
        <f>'в абс. значениях'!AI2*100/'в абс. значениях'!W2-100</f>
        <v>3.6457728492424906</v>
      </c>
      <c r="X3" s="10">
        <f>'в абс. значениях'!AJ2*100/'в абс. значениях'!X2-100</f>
        <v>1.9173004706409671</v>
      </c>
      <c r="Y3" s="10">
        <f>'в абс. значениях'!AK2*100/'в абс. значениях'!Y2-100</f>
        <v>2.5121555344399695</v>
      </c>
      <c r="Z3" s="10">
        <f>'в абс. значениях'!AL2*100/'в абс. значениях'!Z2-100</f>
        <v>1.4493547412179737</v>
      </c>
      <c r="AA3" s="10">
        <f>'в абс. значениях'!AM2*100/'в абс. значениях'!AA2-100</f>
        <v>3.4930663589203732</v>
      </c>
      <c r="AB3" s="10">
        <f>'в абс. значениях'!AN2*100/'в абс. значениях'!AB2-100</f>
        <v>3.1368070152934706</v>
      </c>
      <c r="AC3" s="10">
        <f>'в абс. значениях'!AO2*100/'в абс. значениях'!AC2-100</f>
        <v>0.56774722364978913</v>
      </c>
      <c r="AD3" s="10">
        <f>'в абс. значениях'!AP2*100/'в абс. значениях'!AD2-100</f>
        <v>1.1140015691806866</v>
      </c>
      <c r="AE3" s="10">
        <f>'в абс. значениях'!AQ2*100/'в абс. значениях'!AE2-100</f>
        <v>0.83808859433281668</v>
      </c>
      <c r="AF3" s="10">
        <f>'в абс. значениях'!AR2*100/'в абс. значениях'!AF2-100</f>
        <v>5.4201999515860564</v>
      </c>
      <c r="AG3" s="10">
        <f>'в абс. значениях'!AS2*100/'в абс. значениях'!AG2-100</f>
        <v>3.8976195948887522</v>
      </c>
      <c r="AH3" s="10">
        <f>'в абс. значениях'!AT2*100/'в абс. значениях'!AH2-100</f>
        <v>9.06865725560138</v>
      </c>
      <c r="AI3" s="10">
        <f>'в абс. значениях'!AU2*100/'в абс. значениях'!AI2-100</f>
        <v>10.832312865383685</v>
      </c>
      <c r="AJ3" s="10">
        <f>'в абс. значениях'!AV2*100/'в абс. значениях'!AJ2-100</f>
        <v>12.235374459367179</v>
      </c>
      <c r="AK3" s="10">
        <f>'в абс. значениях'!AW2*100/'в абс. значениях'!AK2-100</f>
        <v>14.821174414281799</v>
      </c>
      <c r="AL3" s="10">
        <f>'в абс. значениях'!AX2*100/'в абс. значениях'!AL2-100</f>
        <v>19.449283095679178</v>
      </c>
      <c r="AM3" s="10">
        <f>'в абс. значениях'!AY2*100/'в абс. значениях'!AM2-100</f>
        <v>18.05340597190704</v>
      </c>
      <c r="AN3" s="10">
        <f>'в абс. значениях'!AZ2*100/'в абс. значениях'!AN2-100</f>
        <v>19.759655601490948</v>
      </c>
      <c r="AO3" s="10">
        <f>'в абс. значениях'!BA2*100/'в абс. значениях'!AO2-100</f>
        <v>23.495412540011699</v>
      </c>
      <c r="AP3" s="10">
        <f>'в абс. значениях'!BB2*100/'в абс. значениях'!AP2-100</f>
        <v>24.152925054049049</v>
      </c>
      <c r="AQ3" s="10">
        <f>'в абс. значениях'!BC2*100/'в абс. значениях'!AQ2-100</f>
        <v>25.037502486479625</v>
      </c>
      <c r="AR3" s="10">
        <f>'в абс. значениях'!BD2*100/'в абс. значениях'!AR2-100</f>
        <v>22.49632004675577</v>
      </c>
      <c r="AS3" s="10">
        <f>'в абс. значениях'!BE2*100/'в абс. значениях'!AS2-100</f>
        <v>25.021770354530688</v>
      </c>
      <c r="AT3" s="10">
        <f>'в абс. значениях'!BF2*100/'в абс. значениях'!AT2-100</f>
        <v>24.92790236776024</v>
      </c>
      <c r="AU3" s="10">
        <f>'в абс. значениях'!BG2*100/'в абс. значениях'!AU2-100</f>
        <v>26.112572041749928</v>
      </c>
      <c r="AV3" s="10">
        <f>'в абс. значениях'!BH2*100/'в абс. значениях'!AV2-100</f>
        <v>26.074659117935724</v>
      </c>
      <c r="AW3" s="10">
        <f>'в абс. значениях'!BI2*100/'в абс. значениях'!AW2-100</f>
        <v>27.648443050966563</v>
      </c>
      <c r="AX3" s="10">
        <f>'в абс. значениях'!BJ2*100/'в абс. значениях'!AX2-100</f>
        <v>25.609351587509011</v>
      </c>
      <c r="AY3" s="10">
        <f>'в абс. значениях'!BK2*100/'в абс. значениях'!AY2-100</f>
        <v>25.139159239148995</v>
      </c>
      <c r="AZ3" s="10">
        <f>'в абс. значениях'!BL2*100/'в абс. значениях'!AZ2-100</f>
        <v>25.598329779587402</v>
      </c>
      <c r="BA3" s="10">
        <f>'в абс. значениях'!BM2*100/'в абс. значениях'!BA2-100</f>
        <v>26.01040000085635</v>
      </c>
      <c r="BB3" s="10">
        <f>'в абс. значениях'!BN2*100/'в абс. значениях'!BB2-100</f>
        <v>26.762864779190409</v>
      </c>
      <c r="BC3" s="10">
        <f>'в абс. значениях'!BO2*100/'в абс. значениях'!BC2-100</f>
        <v>27.187407861143768</v>
      </c>
      <c r="BD3" s="10">
        <f>'в абс. значениях'!BP2*100/'в абс. значениях'!BD2-100</f>
        <v>26.920020005978557</v>
      </c>
      <c r="BE3" s="10">
        <f>'в абс. значениях'!BQ2*100/'в абс. значениях'!BE2-100</f>
        <v>26.576436333711342</v>
      </c>
      <c r="BF3" s="10">
        <f>'в абс. значениях'!BR2*100/'в абс. значениях'!BF2-100</f>
        <v>24.571064135321478</v>
      </c>
      <c r="BG3" s="10">
        <f>'в абс. значениях'!BS2*100/'в абс. значениях'!BG2-100</f>
        <v>22.805808889788153</v>
      </c>
      <c r="BH3" s="10">
        <f>'в абс. значениях'!BT2*100/'в абс. значениях'!BH2-100</f>
        <v>23.465935523231892</v>
      </c>
      <c r="BI3" s="10">
        <f>'в абс. значениях'!BU2*100/'в абс. значениях'!BI2-100</f>
        <v>20.501594116613447</v>
      </c>
      <c r="BJ3" s="10">
        <f>'в абс. значениях'!BV2*100/'в абс. значениях'!BJ2-100</f>
        <v>20.703006264435203</v>
      </c>
      <c r="BK3" s="10">
        <f>'в абс. значениях'!BW2*100/'в абс. значениях'!BK2-100</f>
        <v>21.085240682497542</v>
      </c>
      <c r="BL3" s="10">
        <f>'в абс. значениях'!BX2*100/'в абс. значениях'!BL2-100</f>
        <v>18.922911916040704</v>
      </c>
      <c r="BM3" s="10">
        <f>'в абс. значениях'!BY2*100/'в абс. значениях'!BM2-100</f>
        <v>17.669279103444225</v>
      </c>
      <c r="BN3" s="10">
        <f>'в абс. значениях'!BZ2*100/'в абс. значениях'!BN2-100</f>
        <v>17.416188850727707</v>
      </c>
      <c r="BO3" s="10">
        <f>'в абс. значениях'!CA2*100/'в абс. значениях'!BO2-100</f>
        <v>15.127545831377276</v>
      </c>
      <c r="BP3" s="10">
        <f>'в абс. значениях'!CB2*100/'в абс. значениях'!BP2-100</f>
        <v>14.284600558893729</v>
      </c>
    </row>
    <row r="4" spans="1:68" x14ac:dyDescent="0.25">
      <c r="A4" s="5" t="s">
        <v>1</v>
      </c>
      <c r="B4" s="11">
        <f>'в абс. значениях'!N3*100/'в абс. значениях'!B3-100</f>
        <v>15.982811996272687</v>
      </c>
      <c r="C4" s="11">
        <f>'в абс. значениях'!O3*100/'в абс. значениях'!C3-100</f>
        <v>16.766366905683128</v>
      </c>
      <c r="D4" s="11">
        <f>'в абс. значениях'!P3*100/'в абс. значениях'!D3-100</f>
        <v>20.66882057963285</v>
      </c>
      <c r="E4" s="11">
        <f>'в абс. значениях'!Q3*100/'в абс. значениях'!E3-100</f>
        <v>22.530467480294718</v>
      </c>
      <c r="F4" s="11">
        <f>'в абс. значениях'!R3*100/'в абс. значениях'!F3-100</f>
        <v>19.04549760163323</v>
      </c>
      <c r="G4" s="11">
        <f>'в абс. значениях'!S3*100/'в абс. значениях'!G3-100</f>
        <v>18.763835235904338</v>
      </c>
      <c r="H4" s="11">
        <f>'в абс. значениях'!T3*100/'в абс. значениях'!H3-100</f>
        <v>17.757366208175625</v>
      </c>
      <c r="I4" s="11">
        <f>'в абс. значениях'!U3*100/'в абс. значениях'!I3-100</f>
        <v>17.859562266466128</v>
      </c>
      <c r="J4" s="11">
        <f>'в абс. значениях'!V3*100/'в абс. значениях'!J3-100</f>
        <v>8.5811849340030761</v>
      </c>
      <c r="K4" s="11">
        <f>'в абс. значениях'!W3*100/'в абс. значениях'!K3-100</f>
        <v>15.217665615141954</v>
      </c>
      <c r="L4" s="11">
        <f>'в абс. значениях'!X3*100/'в абс. значениях'!L3-100</f>
        <v>20.854994430003714</v>
      </c>
      <c r="M4" s="11">
        <f>'в абс. значениях'!Y3*100/'в абс. значениях'!M3-100</f>
        <v>7.8948079886604603</v>
      </c>
      <c r="N4" s="11">
        <f>'в абс. значениях'!Z3*100/'в абс. значениях'!N3-100</f>
        <v>6.6310522868848665</v>
      </c>
      <c r="O4" s="11">
        <f>'в абс. значениях'!AA3*100/'в абс. значениях'!O3-100</f>
        <v>6.1503142069807808</v>
      </c>
      <c r="P4" s="11">
        <f>'в абс. значениях'!AB3*100/'в абс. значениях'!P3-100</f>
        <v>2.301028597100796</v>
      </c>
      <c r="Q4" s="11">
        <f>'в абс. значениях'!AC3*100/'в абс. значениях'!Q3-100</f>
        <v>1.2968678880291264</v>
      </c>
      <c r="R4" s="11">
        <f>'в абс. значениях'!AD3*100/'в абс. значениях'!R3-100</f>
        <v>3.6340251133589163</v>
      </c>
      <c r="S4" s="11">
        <f>'в абс. значениях'!AE3*100/'в абс. значениях'!S3-100</f>
        <v>5.7634675827790431</v>
      </c>
      <c r="T4" s="11">
        <f>'в абс. значениях'!AF3*100/'в абс. значениях'!T3-100</f>
        <v>6.5233736107498288</v>
      </c>
      <c r="U4" s="11">
        <f>'в абс. значениях'!AG3*100/'в абс. значениях'!U3-100</f>
        <v>7.7776211288124415</v>
      </c>
      <c r="V4" s="11">
        <f>'в абс. значениях'!AH3*100/'в абс. значениях'!V3-100</f>
        <v>5.6643974053075965</v>
      </c>
      <c r="W4" s="11">
        <f>'в абс. значениях'!AI3*100/'в абс. значениях'!W3-100</f>
        <v>7.3376410031759889</v>
      </c>
      <c r="X4" s="11">
        <f>'в абс. значениях'!AJ3*100/'в абс. значениях'!X3-100</f>
        <v>4.1318822514812865</v>
      </c>
      <c r="Y4" s="11">
        <f>'в абс. значениях'!AK3*100/'в абс. значениях'!Y3-100</f>
        <v>5.3196973059658177</v>
      </c>
      <c r="Z4" s="11">
        <f>'в абс. значениях'!AL3*100/'в абс. значениях'!Z3-100</f>
        <v>4.5510867973846842</v>
      </c>
      <c r="AA4" s="11">
        <f>'в абс. значениях'!AM3*100/'в абс. значениях'!AA3-100</f>
        <v>8.5401973109458567</v>
      </c>
      <c r="AB4" s="11">
        <f>'в абс. значениях'!AN3*100/'в абс. значениях'!AB3-100</f>
        <v>8.836300016291375</v>
      </c>
      <c r="AC4" s="11">
        <f>'в абс. значениях'!AO3*100/'в абс. значениях'!AC3-100</f>
        <v>-0.72631405272008465</v>
      </c>
      <c r="AD4" s="11">
        <f>'в абс. значениях'!AP3*100/'в абс. значениях'!AD3-100</f>
        <v>-0.63667024267793693</v>
      </c>
      <c r="AE4" s="11">
        <f>'в абс. значениях'!AQ3*100/'в абс. значениях'!AE3-100</f>
        <v>-7.3603096167801141E-2</v>
      </c>
      <c r="AF4" s="11">
        <f>'в абс. значениях'!AR3*100/'в абс. значениях'!AF3-100</f>
        <v>2.7697495183044367</v>
      </c>
      <c r="AG4" s="11">
        <f>'в абс. значениях'!AS3*100/'в абс. значениях'!AG3-100</f>
        <v>-6.1564623568635142</v>
      </c>
      <c r="AH4" s="11">
        <f>'в абс. значениях'!AT3*100/'в абс. значениях'!AH3-100</f>
        <v>-3.712744800154681</v>
      </c>
      <c r="AI4" s="11">
        <f>'в абс. значениях'!AU3*100/'в абс. значениях'!AI3-100</f>
        <v>-4.255007992381735</v>
      </c>
      <c r="AJ4" s="11">
        <f>'в абс. значениях'!AV3*100/'в абс. значениях'!AJ3-100</f>
        <v>-3.7563581130696377</v>
      </c>
      <c r="AK4" s="11">
        <f>'в абс. значениях'!AW3*100/'в абс. значениях'!AK3-100</f>
        <v>-9.8566034144639048E-2</v>
      </c>
      <c r="AL4" s="11">
        <f>'в абс. значениях'!AX3*100/'в абс. значениях'!AL3-100</f>
        <v>3.8362227960162301</v>
      </c>
      <c r="AM4" s="11">
        <f>'в абс. значениях'!AY3*100/'в абс. значениях'!AM3-100</f>
        <v>0.55164019709849299</v>
      </c>
      <c r="AN4" s="11">
        <f>'в абс. значениях'!AZ3*100/'в абс. значениях'!AN3-100</f>
        <v>1.2567196428339003</v>
      </c>
      <c r="AO4" s="11">
        <f>'в абс. значениях'!BA3*100/'в абс. значениях'!AO3-100</f>
        <v>13.322064824571953</v>
      </c>
      <c r="AP4" s="11">
        <f>'в абс. значениях'!BB3*100/'в абс. значениях'!AP3-100</f>
        <v>15.434799483448472</v>
      </c>
      <c r="AQ4" s="11">
        <f>'в абс. значениях'!BC3*100/'в абс. значениях'!AQ3-100</f>
        <v>14.296088554760573</v>
      </c>
      <c r="AR4" s="11">
        <f>'в абс. значениях'!BD3*100/'в абс. значениях'!AR3-100</f>
        <v>13.939015181105646</v>
      </c>
      <c r="AS4" s="11">
        <f>'в абс. значениях'!BE3*100/'в абс. значениях'!AS3-100</f>
        <v>25.7145614342339</v>
      </c>
      <c r="AT4" s="11">
        <f>'в абс. значениях'!BF3*100/'в абс. значениях'!AT3-100</f>
        <v>29.259765267811986</v>
      </c>
      <c r="AU4" s="11">
        <f>'в абс. значениях'!BG3*100/'в абс. значениях'!AU3-100</f>
        <v>31.581527356945713</v>
      </c>
      <c r="AV4" s="11">
        <f>'в абс. значениях'!BH3*100/'в абс. значениях'!AV3-100</f>
        <v>33.591371177335418</v>
      </c>
      <c r="AW4" s="11">
        <f>'в абс. значениях'!BI3*100/'в абс. значениях'!AW3-100</f>
        <v>34.833582259661341</v>
      </c>
      <c r="AX4" s="11">
        <f>'в абс. значениях'!BJ3*100/'в абс. значениях'!AX3-100</f>
        <v>35.849286231169003</v>
      </c>
      <c r="AY4" s="11">
        <f>'в абс. значениях'!BK3*100/'в абс. значениях'!AY3-100</f>
        <v>37.579396069243785</v>
      </c>
      <c r="AZ4" s="11">
        <f>'в абс. значениях'!BL3*100/'в абс. значениях'!AZ3-100</f>
        <v>38.293215926985255</v>
      </c>
      <c r="BA4" s="11">
        <f>'в абс. значениях'!BM3*100/'в абс. значениях'!BA3-100</f>
        <v>37.077648938427558</v>
      </c>
      <c r="BB4" s="11">
        <f>'в абс. значениях'!BN3*100/'в абс. значениях'!BB3-100</f>
        <v>36.406011682250124</v>
      </c>
      <c r="BC4" s="11">
        <f>'в абс. значениях'!BO3*100/'в абс. значениях'!BC3-100</f>
        <v>33.445379676749837</v>
      </c>
      <c r="BD4" s="11">
        <f>'в абс. значениях'!BP3*100/'в абс. значениях'!BD3-100</f>
        <v>38.542999817167924</v>
      </c>
      <c r="BE4" s="11">
        <f>'в абс. значениях'!BQ3*100/'в абс. значениях'!BE3-100</f>
        <v>26.172409185376409</v>
      </c>
      <c r="BF4" s="11">
        <f>'в абс. значениях'!BR3*100/'в абс. значениях'!BF3-100</f>
        <v>27.871267352441819</v>
      </c>
      <c r="BG4" s="11">
        <f>'в абс. значениях'!BS3*100/'в абс. значениях'!BG3-100</f>
        <v>27.899964095489793</v>
      </c>
      <c r="BH4" s="11">
        <f>'в абс. значениях'!BT3*100/'в абс. значениях'!BH3-100</f>
        <v>27.414997209603143</v>
      </c>
      <c r="BI4" s="11">
        <f>'в абс. значениях'!BU3*100/'в абс. значениях'!BI3-100</f>
        <v>21.423867378221871</v>
      </c>
      <c r="BJ4" s="11">
        <f>'в абс. значениях'!BV3*100/'в абс. значениях'!BJ3-100</f>
        <v>15.633799747705254</v>
      </c>
      <c r="BK4" s="11">
        <f>'в абс. значениях'!BW3*100/'в абс. значениях'!BK3-100</f>
        <v>13.833196549742325</v>
      </c>
      <c r="BL4" s="11">
        <f>'в абс. значениях'!BX3*100/'в абс. значениях'!BL3-100</f>
        <v>11.947658408605548</v>
      </c>
      <c r="BM4" s="11">
        <f>'в абс. значениях'!BY3*100/'в абс. значениях'!BM3-100</f>
        <v>10.373102051036895</v>
      </c>
      <c r="BN4" s="11">
        <f>'в абс. значениях'!BZ3*100/'в абс. значениях'!BN3-100</f>
        <v>8.5936764738835194</v>
      </c>
      <c r="BO4" s="11">
        <f>'в абс. значениях'!CA3*100/'в абс. значениях'!BO3-100</f>
        <v>10.525528214918111</v>
      </c>
      <c r="BP4" s="11">
        <f>'в абс. значениях'!CB3*100/'в абс. значениях'!BP3-100</f>
        <v>6.1903181041184183</v>
      </c>
    </row>
    <row r="5" spans="1:68" x14ac:dyDescent="0.25">
      <c r="A5" s="5" t="s">
        <v>2</v>
      </c>
      <c r="B5" s="11">
        <f>'в абс. значениях'!N4*100/'в абс. значениях'!B4-100</f>
        <v>6.8752423828553191</v>
      </c>
      <c r="C5" s="11">
        <f>'в абс. значениях'!O4*100/'в абс. значениях'!C4-100</f>
        <v>7.0980206874441052</v>
      </c>
      <c r="D5" s="11">
        <f>'в абс. значениях'!P4*100/'в абс. значениях'!D4-100</f>
        <v>5.6725944664561325</v>
      </c>
      <c r="E5" s="11">
        <f>'в абс. значениях'!Q4*100/'в абс. значениях'!E4-100</f>
        <v>5.0551646613098029</v>
      </c>
      <c r="F5" s="11">
        <f>'в абс. значениях'!R4*100/'в абс. значениях'!F4-100</f>
        <v>4.2095681873220201</v>
      </c>
      <c r="G5" s="11">
        <f>'в абс. значениях'!S4*100/'в абс. значениях'!G4-100</f>
        <v>2.8075198173002178</v>
      </c>
      <c r="H5" s="11">
        <f>'в абс. значениях'!T4*100/'в абс. значениях'!H4-100</f>
        <v>2.6639859261120904</v>
      </c>
      <c r="I5" s="11">
        <f>'в абс. значениях'!U4*100/'в абс. значениях'!I4-100</f>
        <v>1.5637114479021363</v>
      </c>
      <c r="J5" s="11">
        <f>'в абс. значениях'!V4*100/'в абс. значениях'!J4-100</f>
        <v>0.75962446620438584</v>
      </c>
      <c r="K5" s="11">
        <f>'в абс. значениях'!W4*100/'в абс. значениях'!K4-100</f>
        <v>1.1285088430959007</v>
      </c>
      <c r="L5" s="11">
        <f>'в абс. значениях'!X4*100/'в абс. значениях'!L4-100</f>
        <v>1.9631960640235206</v>
      </c>
      <c r="M5" s="11">
        <f>'в абс. значениях'!Y4*100/'в абс. значениях'!M4-100</f>
        <v>1.2821644347805119</v>
      </c>
      <c r="N5" s="11">
        <f>'в абс. значениях'!Z4*100/'в абс. значениях'!N4-100</f>
        <v>-0.21140815183522932</v>
      </c>
      <c r="O5" s="11">
        <f>'в абс. значениях'!AA4*100/'в абс. значениях'!O4-100</f>
        <v>-0.12210589338185684</v>
      </c>
      <c r="P5" s="11">
        <f>'в абс. значениях'!AB4*100/'в абс. значениях'!P4-100</f>
        <v>0.82598114987357008</v>
      </c>
      <c r="Q5" s="11">
        <f>'в абс. значениях'!AC4*100/'в абс. значениях'!Q4-100</f>
        <v>2.3944644357433873</v>
      </c>
      <c r="R5" s="11">
        <f>'в абс. значениях'!AD4*100/'в абс. значениях'!R4-100</f>
        <v>3.6901403936149819</v>
      </c>
      <c r="S5" s="11">
        <f>'в абс. значениях'!AE4*100/'в абс. значениях'!S4-100</f>
        <v>5.1470055615024961</v>
      </c>
      <c r="T5" s="11">
        <f>'в абс. значениях'!AF4*100/'в абс. значениях'!T4-100</f>
        <v>5.7211671338887413</v>
      </c>
      <c r="U5" s="11">
        <f>'в абс. значениях'!AG4*100/'в абс. значениях'!U4-100</f>
        <v>6.4084535336895811</v>
      </c>
      <c r="V5" s="11">
        <f>'в абс. значениях'!AH4*100/'в абс. значениях'!V4-100</f>
        <v>3.4970917656107332</v>
      </c>
      <c r="W5" s="11">
        <f>'в абс. значениях'!AI4*100/'в абс. значениях'!W4-100</f>
        <v>5.6116677764318013</v>
      </c>
      <c r="X5" s="11">
        <f>'в абс. значениях'!AJ4*100/'в абс. значениях'!X4-100</f>
        <v>7.0412495495918961</v>
      </c>
      <c r="Y5" s="11">
        <f>'в абс. значениях'!AK4*100/'в абс. значениях'!Y4-100</f>
        <v>9.0492826643217654</v>
      </c>
      <c r="Z5" s="11">
        <f>'в абс. значениях'!AL4*100/'в абс. значениях'!Z4-100</f>
        <v>10.008616532675632</v>
      </c>
      <c r="AA5" s="11">
        <f>'в абс. значениях'!AM4*100/'в абс. значениях'!AA4-100</f>
        <v>11.304265522463396</v>
      </c>
      <c r="AB5" s="11">
        <f>'в абс. значениях'!AN4*100/'в абс. значениях'!AB4-100</f>
        <v>11.185974291442278</v>
      </c>
      <c r="AC5" s="11">
        <f>'в абс. значениях'!AO4*100/'в абс. значениях'!AC4-100</f>
        <v>8.5798106620635224</v>
      </c>
      <c r="AD5" s="11">
        <f>'в абс. значениях'!AP4*100/'в абс. значениях'!AD4-100</f>
        <v>8.289218451741533</v>
      </c>
      <c r="AE5" s="11">
        <f>'в абс. значениях'!AQ4*100/'в абс. значениях'!AE4-100</f>
        <v>8.3755606925797252</v>
      </c>
      <c r="AF5" s="11">
        <f>'в абс. значениях'!AR4*100/'в абс. значениях'!AF4-100</f>
        <v>14.956677621750828</v>
      </c>
      <c r="AG5" s="11">
        <f>'в абс. значениях'!AS4*100/'в абс. значениях'!AG4-100</f>
        <v>11.503549312792629</v>
      </c>
      <c r="AH5" s="11">
        <f>'в абс. значениях'!AT4*100/'в абс. значениях'!AH4-100</f>
        <v>19.415867412894883</v>
      </c>
      <c r="AI5" s="11">
        <f>'в абс. значениях'!AU4*100/'в абс. значениях'!AI4-100</f>
        <v>17.435394922747363</v>
      </c>
      <c r="AJ5" s="11">
        <f>'в абс. значениях'!AV4*100/'в абс. значениях'!AJ4-100</f>
        <v>15.890114232607147</v>
      </c>
      <c r="AK5" s="11">
        <f>'в абс. значениях'!AW4*100/'в абс. значениях'!AK4-100</f>
        <v>17.653682421142861</v>
      </c>
      <c r="AL5" s="11">
        <f>'в абс. значениях'!AX4*100/'в абс. значениях'!AL4-100</f>
        <v>18.878716891105327</v>
      </c>
      <c r="AM5" s="11">
        <f>'в абс. значениях'!AY4*100/'в абс. значениях'!AM4-100</f>
        <v>19.306102780691063</v>
      </c>
      <c r="AN5" s="11">
        <f>'в абс. значениях'!AZ4*100/'в абс. значениях'!AN4-100</f>
        <v>20.267566096038124</v>
      </c>
      <c r="AO5" s="11">
        <f>'в абс. значениях'!BA4*100/'в абс. значениях'!AO4-100</f>
        <v>22.790883361493115</v>
      </c>
      <c r="AP5" s="11">
        <f>'в абс. значениях'!BB4*100/'в абс. значениях'!AP4-100</f>
        <v>24.993755486251359</v>
      </c>
      <c r="AQ5" s="11">
        <f>'в абс. значениях'!BC4*100/'в абс. значениях'!AQ4-100</f>
        <v>26.820120917617814</v>
      </c>
      <c r="AR5" s="11">
        <f>'в абс. значениях'!BD4*100/'в абс. значениях'!AR4-100</f>
        <v>23.965588938559108</v>
      </c>
      <c r="AS5" s="11">
        <f>'в абс. значениях'!BE4*100/'в абс. значениях'!AS4-100</f>
        <v>28.634027076998109</v>
      </c>
      <c r="AT5" s="11">
        <f>'в абс. значениях'!BF4*100/'в абс. значениях'!AT4-100</f>
        <v>27.250510485204032</v>
      </c>
      <c r="AU5" s="11">
        <f>'в абс. значениях'!BG4*100/'в абс. значениях'!AU4-100</f>
        <v>29.815846156831554</v>
      </c>
      <c r="AV5" s="11">
        <f>'в абс. значениях'!BH4*100/'в абс. значениях'!AV4-100</f>
        <v>29.733842705143189</v>
      </c>
      <c r="AW5" s="11">
        <f>'в абс. значениях'!BI4*100/'в абс. значениях'!AW4-100</f>
        <v>30.633200580408129</v>
      </c>
      <c r="AX5" s="11">
        <f>'в абс. значениях'!BJ4*100/'в абс. значениях'!AX4-100</f>
        <v>31.775813919750476</v>
      </c>
      <c r="AY5" s="11">
        <f>'в абс. значениях'!BK4*100/'в абс. значениях'!AY4-100</f>
        <v>30.50843430743646</v>
      </c>
      <c r="AZ5" s="11">
        <f>'в абс. значениях'!BL4*100/'в абс. значениях'!AZ4-100</f>
        <v>31.707489152546373</v>
      </c>
      <c r="BA5" s="11">
        <f>'в абс. значениях'!BM4*100/'в абс. значениях'!BA4-100</f>
        <v>32.401300510915007</v>
      </c>
      <c r="BB5" s="11">
        <f>'в абс. значениях'!BN4*100/'в абс. значениях'!BB4-100</f>
        <v>32.305232807102698</v>
      </c>
      <c r="BC5" s="11">
        <f>'в абс. значениях'!BO4*100/'в абс. значениях'!BC4-100</f>
        <v>29.348340638348816</v>
      </c>
      <c r="BD5" s="11">
        <f>'в абс. значениях'!BP4*100/'в абс. значениях'!BD4-100</f>
        <v>29.072583181332163</v>
      </c>
      <c r="BE5" s="11">
        <f>'в абс. значениях'!BQ4*100/'в абс. значениях'!BE4-100</f>
        <v>25.042120337805116</v>
      </c>
      <c r="BF5" s="11">
        <f>'в абс. значениях'!BR4*100/'в абс. значениях'!BF4-100</f>
        <v>24.845774134883314</v>
      </c>
      <c r="BG5" s="11">
        <f>'в абс. значениях'!BS4*100/'в абс. значениях'!BG4-100</f>
        <v>24.413285897934173</v>
      </c>
      <c r="BH5" s="11">
        <f>'в абс. значениях'!BT4*100/'в абс. значениях'!BH4-100</f>
        <v>26.538429713851826</v>
      </c>
      <c r="BI5" s="11">
        <f>'в абс. значениях'!BU4*100/'в абс. значениях'!BI4-100</f>
        <v>23.584490965037077</v>
      </c>
      <c r="BJ5" s="11">
        <f>'в абс. значениях'!BV4*100/'в абс. значениях'!BJ4-100</f>
        <v>22.135118026440125</v>
      </c>
      <c r="BK5" s="11">
        <f>'в абс. значениях'!BW4*100/'в абс. значениях'!BK4-100</f>
        <v>23.034807303708291</v>
      </c>
      <c r="BL5" s="11">
        <f>'в абс. значениях'!BX4*100/'в абс. значениях'!BL4-100</f>
        <v>22.026105278194422</v>
      </c>
      <c r="BM5" s="11">
        <f>'в абс. значениях'!BY4*100/'в абс. значениях'!BM4-100</f>
        <v>20.869729179821789</v>
      </c>
      <c r="BN5" s="11">
        <f>'в абс. значениях'!BZ4*100/'в абс. значениях'!BN4-100</f>
        <v>20.022785531187694</v>
      </c>
      <c r="BO5" s="11">
        <f>'в абс. значениях'!CA4*100/'в абс. значениях'!BO4-100</f>
        <v>21.380471380471377</v>
      </c>
      <c r="BP5" s="11">
        <f>'в абс. значениях'!CB4*100/'в абс. значениях'!BP4-100</f>
        <v>20.774400519786397</v>
      </c>
    </row>
    <row r="6" spans="1:68" x14ac:dyDescent="0.25">
      <c r="A6" s="5" t="s">
        <v>3</v>
      </c>
      <c r="B6" s="11">
        <f>'в абс. значениях'!N5*100/'в абс. значениях'!B5-100</f>
        <v>2.6640634221190567</v>
      </c>
      <c r="C6" s="11">
        <f>'в абс. значениях'!O5*100/'в абс. значениях'!C5-100</f>
        <v>2.041965373470461</v>
      </c>
      <c r="D6" s="11">
        <f>'в абс. значениях'!P5*100/'в абс. значениях'!D5-100</f>
        <v>1.7686878870805174</v>
      </c>
      <c r="E6" s="11">
        <f>'в абс. значениях'!Q5*100/'в абс. значениях'!E5-100</f>
        <v>2.4336623756470175</v>
      </c>
      <c r="F6" s="11">
        <f>'в абс. значениях'!R5*100/'в абс. значениях'!F5-100</f>
        <v>1.7202127403556915</v>
      </c>
      <c r="G6" s="11">
        <f>'в абс. значениях'!S5*100/'в абс. значениях'!G5-100</f>
        <v>0.31917435137846439</v>
      </c>
      <c r="H6" s="11">
        <f>'в абс. значениях'!T5*100/'в абс. значениях'!H5-100</f>
        <v>0.43548177204364436</v>
      </c>
      <c r="I6" s="11">
        <f>'в абс. значениях'!U5*100/'в абс. значениях'!I5-100</f>
        <v>0.60317294596120519</v>
      </c>
      <c r="J6" s="11">
        <f>'в абс. значениях'!V5*100/'в абс. значениях'!J5-100</f>
        <v>-0.33511970232383703</v>
      </c>
      <c r="K6" s="11">
        <f>'в абс. значениях'!W5*100/'в абс. значениях'!K5-100</f>
        <v>1.269804733954814</v>
      </c>
      <c r="L6" s="11">
        <f>'в абс. значениях'!X5*100/'в абс. значениях'!L5-100</f>
        <v>5.1575629749726204</v>
      </c>
      <c r="M6" s="11">
        <f>'в абс. значениях'!Y5*100/'в абс. значениях'!M5-100</f>
        <v>3.7510751721490294</v>
      </c>
      <c r="N6" s="11">
        <f>'в абс. значениях'!Z5*100/'в абс. значениях'!N5-100</f>
        <v>1.9741033661791647</v>
      </c>
      <c r="O6" s="11">
        <f>'в абс. значениях'!AA5*100/'в абс. значениях'!O5-100</f>
        <v>1.8070340668017479</v>
      </c>
      <c r="P6" s="11">
        <f>'в абс. значениях'!AB5*100/'в абс. значениях'!P5-100</f>
        <v>1.0713578080330564</v>
      </c>
      <c r="Q6" s="11">
        <f>'в абс. значениях'!AC5*100/'в абс. значениях'!Q5-100</f>
        <v>1.8362411064409372</v>
      </c>
      <c r="R6" s="11">
        <f>'в абс. значениях'!AD5*100/'в абс. значениях'!R5-100</f>
        <v>3.0704224019229827</v>
      </c>
      <c r="S6" s="11">
        <f>'в абс. значениях'!AE5*100/'в абс. значениях'!S5-100</f>
        <v>3.725983291896469</v>
      </c>
      <c r="T6" s="11">
        <f>'в абс. значениях'!AF5*100/'в абс. значениях'!T5-100</f>
        <v>4.419692643717525</v>
      </c>
      <c r="U6" s="11">
        <f>'в абс. значениях'!AG5*100/'в абс. значениях'!U5-100</f>
        <v>4.6341808575876229</v>
      </c>
      <c r="V6" s="11">
        <f>'в абс. значениях'!AH5*100/'в абс. значениях'!V5-100</f>
        <v>2.8383715524164188</v>
      </c>
      <c r="W6" s="11">
        <f>'в абс. значениях'!AI5*100/'в абс. значениях'!W5-100</f>
        <v>5.4156564891279686</v>
      </c>
      <c r="X6" s="11">
        <f>'в абс. значениях'!AJ5*100/'в абс. значениях'!X5-100</f>
        <v>3.7093803297328094</v>
      </c>
      <c r="Y6" s="11">
        <f>'в абс. значениях'!AK5*100/'в абс. значениях'!Y5-100</f>
        <v>7.4313817330210838</v>
      </c>
      <c r="Z6" s="11">
        <f>'в абс. значениях'!AL5*100/'в абс. значениях'!Z5-100</f>
        <v>9.4633445136559686</v>
      </c>
      <c r="AA6" s="11">
        <f>'в абс. значениях'!AM5*100/'в абс. значениях'!AA5-100</f>
        <v>9.4233132273995182</v>
      </c>
      <c r="AB6" s="11">
        <f>'в абс. значениях'!AN5*100/'в абс. значениях'!AB5-100</f>
        <v>9.7743237881864218</v>
      </c>
      <c r="AC6" s="11">
        <f>'в абс. значениях'!AO5*100/'в абс. значениях'!AC5-100</f>
        <v>7.0418962853651266</v>
      </c>
      <c r="AD6" s="11">
        <f>'в абс. значениях'!AP5*100/'в абс. значениях'!AD5-100</f>
        <v>6.8104192298510782</v>
      </c>
      <c r="AE6" s="11">
        <f>'в абс. значениях'!AQ5*100/'в абс. значениях'!AE5-100</f>
        <v>8.4341609231291983</v>
      </c>
      <c r="AF6" s="11">
        <f>'в абс. значениях'!AR5*100/'в абс. значениях'!AF5-100</f>
        <v>11.730895360998346</v>
      </c>
      <c r="AG6" s="11">
        <f>'в абс. значениях'!AS5*100/'в абс. значениях'!AG5-100</f>
        <v>10.79102310945207</v>
      </c>
      <c r="AH6" s="11">
        <f>'в абс. значениях'!AT5*100/'в абс. значениях'!AH5-100</f>
        <v>14.481946087139178</v>
      </c>
      <c r="AI6" s="11">
        <f>'в абс. значениях'!AU5*100/'в абс. значениях'!AI5-100</f>
        <v>13.328482038981051</v>
      </c>
      <c r="AJ6" s="11">
        <f>'в абс. значениях'!AV5*100/'в абс. значениях'!AJ5-100</f>
        <v>12.178168757756623</v>
      </c>
      <c r="AK6" s="11">
        <f>'в абс. значениях'!AW5*100/'в абс. значениях'!AK5-100</f>
        <v>12.601257379036127</v>
      </c>
      <c r="AL6" s="11">
        <f>'в абс. значениях'!AX5*100/'в абс. значениях'!AL5-100</f>
        <v>13.810461807835409</v>
      </c>
      <c r="AM6" s="11">
        <f>'в абс. значениях'!AY5*100/'в абс. значениях'!AM5-100</f>
        <v>15.055379544154192</v>
      </c>
      <c r="AN6" s="11">
        <f>'в абс. значениях'!AZ5*100/'в абс. значениях'!AN5-100</f>
        <v>15.909110236153509</v>
      </c>
      <c r="AO6" s="11">
        <f>'в абс. значениях'!BA5*100/'в абс. значениях'!AO5-100</f>
        <v>19.062964478814379</v>
      </c>
      <c r="AP6" s="11">
        <f>'в абс. значениях'!BB5*100/'в абс. значениях'!AP5-100</f>
        <v>20.534850835758164</v>
      </c>
      <c r="AQ6" s="11">
        <f>'в абс. значениях'!BC5*100/'в абс. значениях'!AQ5-100</f>
        <v>21.084992949366708</v>
      </c>
      <c r="AR6" s="11">
        <f>'в абс. значениях'!BD5*100/'в абс. значениях'!AR5-100</f>
        <v>19.856577940132397</v>
      </c>
      <c r="AS6" s="11">
        <f>'в абс. значениях'!BE5*100/'в абс. значениях'!AS5-100</f>
        <v>21.991047812817911</v>
      </c>
      <c r="AT6" s="11">
        <f>'в абс. значениях'!BF5*100/'в абс. значениях'!AT5-100</f>
        <v>23.362558636755267</v>
      </c>
      <c r="AU6" s="11">
        <f>'в абс. значениях'!BG5*100/'в абс. значениях'!AU5-100</f>
        <v>23.716472514100673</v>
      </c>
      <c r="AV6" s="11">
        <f>'в абс. значениях'!BH5*100/'в абс. значениях'!AV5-100</f>
        <v>25.435787975809319</v>
      </c>
      <c r="AW6" s="11">
        <f>'в абс. значениях'!BI5*100/'в абс. значениях'!AW5-100</f>
        <v>27.63281694667188</v>
      </c>
      <c r="AX6" s="11">
        <f>'в абс. значениях'!BJ5*100/'в абс. значениях'!AX5-100</f>
        <v>26.684389140271492</v>
      </c>
      <c r="AY6" s="11">
        <f>'в абс. значениях'!BK5*100/'в абс. значениях'!AY5-100</f>
        <v>25.64888555714721</v>
      </c>
      <c r="AZ6" s="11">
        <f>'в абс. значениях'!BL5*100/'в абс. значениях'!AZ5-100</f>
        <v>26.10105575160857</v>
      </c>
      <c r="BA6" s="11">
        <f>'в абс. значениях'!BM5*100/'в абс. значениях'!BA5-100</f>
        <v>26.472429377304493</v>
      </c>
      <c r="BB6" s="11">
        <f>'в абс. значениях'!BN5*100/'в абс. значениях'!BB5-100</f>
        <v>26.005562687205824</v>
      </c>
      <c r="BC6" s="11">
        <f>'в абс. значениях'!BO5*100/'в абс. значениях'!BC5-100</f>
        <v>24.666627031450545</v>
      </c>
      <c r="BD6" s="11">
        <f>'в абс. значениях'!BP5*100/'в абс. значениях'!BD5-100</f>
        <v>24.833711687503722</v>
      </c>
      <c r="BE6" s="11">
        <f>'в абс. значениях'!BQ5*100/'в абс. значениях'!BE5-100</f>
        <v>21.556874243227824</v>
      </c>
      <c r="BF6" s="11">
        <f>'в абс. значениях'!BR5*100/'в абс. значениях'!BF5-100</f>
        <v>21.372609250965994</v>
      </c>
      <c r="BG6" s="11">
        <f>'в абс. значениях'!BS5*100/'в абс. значениях'!BG5-100</f>
        <v>22.725932950584379</v>
      </c>
      <c r="BH6" s="11">
        <f>'в абс. значениях'!BT5*100/'в абс. значениях'!BH5-100</f>
        <v>22.83975242001334</v>
      </c>
      <c r="BI6" s="11">
        <f>'в абс. значениях'!BU5*100/'в абс. значениях'!BI5-100</f>
        <v>20.098836292152555</v>
      </c>
      <c r="BJ6" s="11">
        <f>'в абс. значениях'!BV5*100/'в абс. значениях'!BJ5-100</f>
        <v>20.351403560468739</v>
      </c>
      <c r="BK6" s="11">
        <f>'в абс. значениях'!BW5*100/'в абс. значениях'!BK5-100</f>
        <v>21.495912291479613</v>
      </c>
      <c r="BL6" s="11">
        <f>'в абс. значениях'!BX5*100/'в абс. значениях'!BL5-100</f>
        <v>20.194674098337771</v>
      </c>
      <c r="BM6" s="11">
        <f>'в абс. значениях'!BY5*100/'в абс. значениях'!BM5-100</f>
        <v>19.662225375726351</v>
      </c>
      <c r="BN6" s="11">
        <f>'в абс. значениях'!BZ5*100/'в абс. значениях'!BN5-100</f>
        <v>19.758609955570648</v>
      </c>
      <c r="BO6" s="11">
        <f>'в абс. значениях'!CA5*100/'в абс. значениях'!BO5-100</f>
        <v>18.850796554016711</v>
      </c>
      <c r="BP6" s="11">
        <f>'в абс. значениях'!CB5*100/'в абс. значениях'!BP5-100</f>
        <v>19.100018556318432</v>
      </c>
    </row>
    <row r="7" spans="1:68" x14ac:dyDescent="0.25">
      <c r="A7" s="5" t="s">
        <v>4</v>
      </c>
      <c r="B7" s="11">
        <f>'в абс. значениях'!N6*100/'в абс. значениях'!B6-100</f>
        <v>7.300241993848374</v>
      </c>
      <c r="C7" s="11">
        <f>'в абс. значениях'!O6*100/'в абс. значениях'!C6-100</f>
        <v>8.2801701973769752</v>
      </c>
      <c r="D7" s="11">
        <f>'в абс. значениях'!P6*100/'в абс. значениях'!D6-100</f>
        <v>7.7719001684790072</v>
      </c>
      <c r="E7" s="11">
        <f>'в абс. значениях'!Q6*100/'в абс. значениях'!E6-100</f>
        <v>7.6513818502750439</v>
      </c>
      <c r="F7" s="11">
        <f>'в абс. значениях'!R6*100/'в абс. значениях'!F6-100</f>
        <v>6.9942933647571692</v>
      </c>
      <c r="G7" s="11">
        <f>'в абс. значениях'!S6*100/'в абс. значениях'!G6-100</f>
        <v>6.3778315372773307</v>
      </c>
      <c r="H7" s="11">
        <f>'в абс. значениях'!T6*100/'в абс. значениях'!H6-100</f>
        <v>8.0167116306954398</v>
      </c>
      <c r="I7" s="11">
        <f>'в абс. значениях'!U6*100/'в абс. значениях'!I6-100</f>
        <v>8.2828731436246841</v>
      </c>
      <c r="J7" s="11">
        <f>'в абс. значениях'!V6*100/'в абс. значениях'!J6-100</f>
        <v>7.4439591728397971</v>
      </c>
      <c r="K7" s="11">
        <f>'в абс. значениях'!W6*100/'в абс. значениях'!K6-100</f>
        <v>5.4340070095909709</v>
      </c>
      <c r="L7" s="11">
        <f>'в абс. значениях'!X6*100/'в абс. значениях'!L6-100</f>
        <v>10.699463213729871</v>
      </c>
      <c r="M7" s="11">
        <f>'в абс. значениях'!Y6*100/'в абс. значениях'!M6-100</f>
        <v>10.987403713014373</v>
      </c>
      <c r="N7" s="11">
        <f>'в абс. значениях'!Z6*100/'в абс. значениях'!N6-100</f>
        <v>8.284525663217849</v>
      </c>
      <c r="O7" s="11">
        <f>'в абс. значениях'!AA6*100/'в абс. значениях'!O6-100</f>
        <v>7.1300903590094151</v>
      </c>
      <c r="P7" s="11">
        <f>'в абс. значениях'!AB6*100/'в абс. значениях'!P6-100</f>
        <v>6.7065510020939314</v>
      </c>
      <c r="Q7" s="11">
        <f>'в абс. значениях'!AC6*100/'в абс. значениях'!Q6-100</f>
        <v>6.5045387397746168</v>
      </c>
      <c r="R7" s="11">
        <f>'в абс. значениях'!AD6*100/'в абс. значениях'!R6-100</f>
        <v>6.6029979782519916</v>
      </c>
      <c r="S7" s="11">
        <f>'в абс. значениях'!AE6*100/'в абс. значениях'!S6-100</f>
        <v>6.9131176348976595</v>
      </c>
      <c r="T7" s="11">
        <f>'в абс. значениях'!AF6*100/'в абс. значениях'!T6-100</f>
        <v>5.3061932430590844</v>
      </c>
      <c r="U7" s="11">
        <f>'в абс. значениях'!AG6*100/'в абс. значениях'!U6-100</f>
        <v>4.0194671054935043</v>
      </c>
      <c r="V7" s="11">
        <f>'в абс. значениях'!AH6*100/'в абс. значениях'!V6-100</f>
        <v>1.6938156266219551</v>
      </c>
      <c r="W7" s="11">
        <f>'в абс. значениях'!AI6*100/'в абс. значениях'!W6-100</f>
        <v>0.82258040437315572</v>
      </c>
      <c r="X7" s="11">
        <f>'в абс. значениях'!AJ6*100/'в абс. значениях'!X6-100</f>
        <v>-0.36033063384238062</v>
      </c>
      <c r="Y7" s="11">
        <f>'в абс. значениях'!AK6*100/'в абс. значениях'!Y6-100</f>
        <v>0.65576391530059652</v>
      </c>
      <c r="Z7" s="11">
        <f>'в абс. значениях'!AL6*100/'в абс. значениях'!Z6-100</f>
        <v>1.8635263202715322</v>
      </c>
      <c r="AA7" s="11">
        <f>'в абс. значениях'!AM6*100/'в абс. значениях'!AA6-100</f>
        <v>4.0974243439079316</v>
      </c>
      <c r="AB7" s="11">
        <f>'в абс. значениях'!AN6*100/'в абс. значениях'!AB6-100</f>
        <v>5.0235478806907423</v>
      </c>
      <c r="AC7" s="11">
        <f>'в абс. значениях'!AO6*100/'в абс. значениях'!AC6-100</f>
        <v>1.948861449530753</v>
      </c>
      <c r="AD7" s="11">
        <f>'в абс. значениях'!AP6*100/'в абс. значениях'!AD6-100</f>
        <v>2.4397697012615964</v>
      </c>
      <c r="AE7" s="11">
        <f>'в абс. значениях'!AQ6*100/'в абс. значениях'!AE6-100</f>
        <v>3.2044108085112555</v>
      </c>
      <c r="AF7" s="11">
        <f>'в абс. значениях'!AR6*100/'в абс. значениях'!AF6-100</f>
        <v>8.7952941176470603</v>
      </c>
      <c r="AG7" s="11">
        <f>'в абс. значениях'!AS6*100/'в абс. значениях'!AG6-100</f>
        <v>8.2714232820261344</v>
      </c>
      <c r="AH7" s="11">
        <f>'в абс. значениях'!AT6*100/'в абс. значениях'!AH6-100</f>
        <v>13.751533591794669</v>
      </c>
      <c r="AI7" s="11">
        <f>'в абс. значениях'!AU6*100/'в абс. значениях'!AI6-100</f>
        <v>15.748052871089698</v>
      </c>
      <c r="AJ7" s="11">
        <f>'в абс. значениях'!AV6*100/'в абс. значениях'!AJ6-100</f>
        <v>15.143741601075064</v>
      </c>
      <c r="AK7" s="11">
        <f>'в абс. значениях'!AW6*100/'в абс. значениях'!AK6-100</f>
        <v>16.612917200150179</v>
      </c>
      <c r="AL7" s="11">
        <f>'в абс. значениях'!AX6*100/'в абс. значениях'!AL6-100</f>
        <v>18.357641393609043</v>
      </c>
      <c r="AM7" s="11">
        <f>'в абс. значениях'!AY6*100/'в абс. значениях'!AM6-100</f>
        <v>17.569572155227675</v>
      </c>
      <c r="AN7" s="11">
        <f>'в абс. значениях'!AZ6*100/'в абс. значениях'!AN6-100</f>
        <v>17.882674614006262</v>
      </c>
      <c r="AO7" s="11">
        <f>'в абс. значениях'!BA6*100/'в абс. значениях'!AO6-100</f>
        <v>22.476280023933668</v>
      </c>
      <c r="AP7" s="11">
        <f>'в абс. значениях'!BB6*100/'в абс. значениях'!AP6-100</f>
        <v>23.42931007542721</v>
      </c>
      <c r="AQ7" s="11">
        <f>'в абс. значениях'!BC6*100/'в абс. значениях'!AQ6-100</f>
        <v>24.132019261396636</v>
      </c>
      <c r="AR7" s="11">
        <f>'в абс. значениях'!BD6*100/'в абс. значениях'!AR6-100</f>
        <v>21.833124270080887</v>
      </c>
      <c r="AS7" s="11">
        <f>'в абс. значениях'!BE6*100/'в абс. значениях'!AS6-100</f>
        <v>25.011935718108319</v>
      </c>
      <c r="AT7" s="11">
        <f>'в абс. значениях'!BF6*100/'в абс. значениях'!AT6-100</f>
        <v>24.327682421486557</v>
      </c>
      <c r="AU7" s="11">
        <f>'в абс. значениях'!BG6*100/'в абс. значениях'!AU6-100</f>
        <v>24.954746548691432</v>
      </c>
      <c r="AV7" s="11">
        <f>'в абс. значениях'!BH6*100/'в абс. значениях'!AV6-100</f>
        <v>24.819778795274132</v>
      </c>
      <c r="AW7" s="11">
        <f>'в абс. значениях'!BI6*100/'в абс. значениях'!AW6-100</f>
        <v>26.660970495484335</v>
      </c>
      <c r="AX7" s="11">
        <f>'в абс. значениях'!BJ6*100/'в абс. значениях'!AX6-100</f>
        <v>26.186204488717664</v>
      </c>
      <c r="AY7" s="11">
        <f>'в абс. значениях'!BK6*100/'в абс. значениях'!AY6-100</f>
        <v>25.720909868853113</v>
      </c>
      <c r="AZ7" s="11">
        <f>'в абс. значениях'!BL6*100/'в абс. значениях'!AZ6-100</f>
        <v>26.573153947479824</v>
      </c>
      <c r="BA7" s="11">
        <f>'в абс. значениях'!BM6*100/'в абс. значениях'!BA6-100</f>
        <v>26.468033794341508</v>
      </c>
      <c r="BB7" s="11">
        <f>'в абс. значениях'!BN6*100/'в абс. значениях'!BB6-100</f>
        <v>26.963813732598325</v>
      </c>
      <c r="BC7" s="11">
        <f>'в абс. значениях'!BO6*100/'в абс. значениях'!BC6-100</f>
        <v>25.512448962649344</v>
      </c>
      <c r="BD7" s="11">
        <f>'в абс. значениях'!BP6*100/'в абс. значениях'!BD6-100</f>
        <v>25.559527951545448</v>
      </c>
      <c r="BE7" s="11">
        <f>'в абс. значениях'!BQ6*100/'в абс. значениях'!BE6-100</f>
        <v>18.293677226825821</v>
      </c>
      <c r="BF7" s="11">
        <f>'в абс. значениях'!BR6*100/'в абс. значениях'!BF6-100</f>
        <v>18.575478605459764</v>
      </c>
      <c r="BG7" s="11">
        <f>'в абс. значениях'!BS6*100/'в абс. значениях'!BG6-100</f>
        <v>19.484395182137263</v>
      </c>
      <c r="BH7" s="11">
        <f>'в абс. значениях'!BT6*100/'в абс. значениях'!BH6-100</f>
        <v>20.826522451283068</v>
      </c>
      <c r="BI7" s="11">
        <f>'в абс. значениях'!BU6*100/'в абс. значениях'!BI6-100</f>
        <v>17.749520137913507</v>
      </c>
      <c r="BJ7" s="11">
        <f>'в абс. значениях'!BV6*100/'в абс. значениях'!BJ6-100</f>
        <v>18.559840323447375</v>
      </c>
      <c r="BK7" s="11">
        <f>'в абс. значениях'!BW6*100/'в абс. значениях'!BK6-100</f>
        <v>20.008864476402294</v>
      </c>
      <c r="BL7" s="11">
        <f>'в абс. значениях'!BX6*100/'в абс. значениях'!BL6-100</f>
        <v>19.175970418812739</v>
      </c>
      <c r="BM7" s="11">
        <f>'в абс. значениях'!BY6*100/'в абс. значениях'!BM6-100</f>
        <v>18.22121390960443</v>
      </c>
      <c r="BN7" s="11">
        <f>'в абс. значениях'!BZ6*100/'в абс. значениях'!BN6-100</f>
        <v>18.075312416910393</v>
      </c>
      <c r="BO7" s="11">
        <f>'в абс. значениях'!CA6*100/'в абс. значениях'!BO6-100</f>
        <v>18.24025399077901</v>
      </c>
      <c r="BP7" s="11">
        <f>'в абс. значениях'!CB6*100/'в абс. значениях'!BP6-100</f>
        <v>18.898457127426596</v>
      </c>
    </row>
    <row r="8" spans="1:68" x14ac:dyDescent="0.25">
      <c r="A8" s="5" t="s">
        <v>5</v>
      </c>
      <c r="B8" s="11">
        <f>'в абс. значениях'!N7*100/'в абс. значениях'!B7-100</f>
        <v>7.245891406779279</v>
      </c>
      <c r="C8" s="11">
        <f>'в абс. значениях'!O7*100/'в абс. значениях'!C7-100</f>
        <v>8.2390414075534721</v>
      </c>
      <c r="D8" s="11">
        <f>'в абс. значениях'!P7*100/'в абс. значениях'!D7-100</f>
        <v>7.0460154086914599</v>
      </c>
      <c r="E8" s="11">
        <f>'в абс. значениях'!Q7*100/'в абс. значениях'!E7-100</f>
        <v>7.3476447552657049</v>
      </c>
      <c r="F8" s="11">
        <f>'в абс. значениях'!R7*100/'в абс. значениях'!F7-100</f>
        <v>6.0428078869203148</v>
      </c>
      <c r="G8" s="11">
        <f>'в абс. значениях'!S7*100/'в абс. значениях'!G7-100</f>
        <v>10.516596576713582</v>
      </c>
      <c r="H8" s="11">
        <f>'в абс. значениях'!T7*100/'в абс. значениях'!H7-100</f>
        <v>5.6742885174365369</v>
      </c>
      <c r="I8" s="11">
        <f>'в абс. значениях'!U7*100/'в абс. значениях'!I7-100</f>
        <v>4.5715253388701171</v>
      </c>
      <c r="J8" s="11">
        <f>'в абс. значениях'!V7*100/'в абс. значениях'!J7-100</f>
        <v>2.3690935077309518</v>
      </c>
      <c r="K8" s="11">
        <f>'в абс. значениях'!W7*100/'в абс. значениях'!K7-100</f>
        <v>1.5562755237053096</v>
      </c>
      <c r="L8" s="11">
        <f>'в абс. значениях'!X7*100/'в абс. значениях'!L7-100</f>
        <v>3.7833555403507546</v>
      </c>
      <c r="M8" s="11">
        <f>'в абс. значениях'!Y7*100/'в абс. значениях'!M7-100</f>
        <v>3.0533853222977569</v>
      </c>
      <c r="N8" s="11">
        <f>'в абс. значениях'!Z7*100/'в абс. значениях'!N7-100</f>
        <v>0.55362339413727568</v>
      </c>
      <c r="O8" s="11">
        <f>'в абс. значениях'!AA7*100/'в абс. значениях'!O7-100</f>
        <v>-0.9486841736498377</v>
      </c>
      <c r="P8" s="11">
        <f>'в абс. значениях'!AB7*100/'в абс. значениях'!P7-100</f>
        <v>-0.6079689619544979</v>
      </c>
      <c r="Q8" s="11">
        <f>'в абс. значениях'!AC7*100/'в абс. значениях'!Q7-100</f>
        <v>-0.4666378360280703</v>
      </c>
      <c r="R8" s="11">
        <f>'в абс. значениях'!AD7*100/'в абс. значениях'!R7-100</f>
        <v>9.92321821931057E-2</v>
      </c>
      <c r="S8" s="11">
        <f>'в абс. значениях'!AE7*100/'в абс. значениях'!S7-100</f>
        <v>1.4174787272880423</v>
      </c>
      <c r="T8" s="11">
        <f>'в абс. значениях'!AF7*100/'в абс. значениях'!T7-100</f>
        <v>3.6520220881168939</v>
      </c>
      <c r="U8" s="11">
        <f>'в абс. значениях'!AG7*100/'в абс. значениях'!U7-100</f>
        <v>3.4225645647337188</v>
      </c>
      <c r="V8" s="11">
        <f>'в абс. значениях'!AH7*100/'в абс. значениях'!V7-100</f>
        <v>2.4983076662717849</v>
      </c>
      <c r="W8" s="11">
        <f>'в абс. значениях'!AI7*100/'в абс. значениях'!W7-100</f>
        <v>4.7036204990246233</v>
      </c>
      <c r="X8" s="11">
        <f>'в абс. значениях'!AJ7*100/'в абс. значениях'!X7-100</f>
        <v>5.2644727893516858</v>
      </c>
      <c r="Y8" s="11">
        <f>'в абс. значениях'!AK7*100/'в абс. значениях'!Y7-100</f>
        <v>6.7029558832837495</v>
      </c>
      <c r="Z8" s="11">
        <f>'в абс. значениях'!AL7*100/'в абс. значениях'!Z7-100</f>
        <v>7.7680525164113732</v>
      </c>
      <c r="AA8" s="11">
        <f>'в абс. значениях'!AM7*100/'в абс. значениях'!AA7-100</f>
        <v>10.130862276296241</v>
      </c>
      <c r="AB8" s="11">
        <f>'в абс. значениях'!AN7*100/'в абс. значениях'!AB7-100</f>
        <v>9.7134613752722601</v>
      </c>
      <c r="AC8" s="11">
        <f>'в абс. значениях'!AO7*100/'в абс. значениях'!AC7-100</f>
        <v>6.0674015571455584</v>
      </c>
      <c r="AD8" s="11">
        <f>'в абс. значениях'!AP7*100/'в абс. значениях'!AD7-100</f>
        <v>6.5815006468305342</v>
      </c>
      <c r="AE8" s="11">
        <f>'в абс. значениях'!AQ7*100/'в абс. значениях'!AE7-100</f>
        <v>6.7806583365061783</v>
      </c>
      <c r="AF8" s="11">
        <f>'в абс. значениях'!AR7*100/'в абс. значениях'!AF7-100</f>
        <v>10.898918463656898</v>
      </c>
      <c r="AG8" s="11">
        <f>'в абс. значениях'!AS7*100/'в абс. значениях'!AG7-100</f>
        <v>8.6718542572963315</v>
      </c>
      <c r="AH8" s="11">
        <f>'в абс. значениях'!AT7*100/'в абс. значениях'!AH7-100</f>
        <v>13.554716254239509</v>
      </c>
      <c r="AI8" s="11">
        <f>'в абс. значениях'!AU7*100/'в абс. значениях'!AI7-100</f>
        <v>11.007829104899244</v>
      </c>
      <c r="AJ8" s="11">
        <f>'в абс. значениях'!AV7*100/'в абс. значениях'!AJ7-100</f>
        <v>10.666253527069429</v>
      </c>
      <c r="AK8" s="11">
        <f>'в абс. значениях'!AW7*100/'в абс. значениях'!AK7-100</f>
        <v>12.414152199417359</v>
      </c>
      <c r="AL8" s="11">
        <f>'в абс. значениях'!AX7*100/'в абс. значениях'!AL7-100</f>
        <v>14.629769117406255</v>
      </c>
      <c r="AM8" s="11">
        <f>'в абс. значениях'!AY7*100/'в абс. значениях'!AM7-100</f>
        <v>13.03470955476196</v>
      </c>
      <c r="AN8" s="11">
        <f>'в абс. значениях'!AZ7*100/'в абс. значениях'!AN7-100</f>
        <v>15.10879933998504</v>
      </c>
      <c r="AO8" s="11">
        <f>'в абс. значениях'!BA7*100/'в абс. значениях'!AO7-100</f>
        <v>19.243500379901562</v>
      </c>
      <c r="AP8" s="11">
        <f>'в абс. значениях'!BB7*100/'в абс. значениях'!AP7-100</f>
        <v>21.729235518790446</v>
      </c>
      <c r="AQ8" s="11">
        <f>'в абс. значениях'!BC7*100/'в абс. значениях'!AQ7-100</f>
        <v>22.384440842787683</v>
      </c>
      <c r="AR8" s="11">
        <f>'в абс. значениях'!BD7*100/'в абс. значениях'!AR7-100</f>
        <v>20.017238573417643</v>
      </c>
      <c r="AS8" s="11">
        <f>'в абс. значениях'!BE7*100/'в абс. значениях'!AS7-100</f>
        <v>24.202672480219505</v>
      </c>
      <c r="AT8" s="11">
        <f>'в абс. значениях'!BF7*100/'в абс. значениях'!AT7-100</f>
        <v>23.494202178575321</v>
      </c>
      <c r="AU8" s="11">
        <f>'в абс. значениях'!BG7*100/'в абс. значениях'!AU7-100</f>
        <v>25.701942535839365</v>
      </c>
      <c r="AV8" s="11">
        <f>'в абс. значениях'!BH7*100/'в абс. значениях'!AV7-100</f>
        <v>25.561320839017526</v>
      </c>
      <c r="AW8" s="11">
        <f>'в абс. значениях'!BI7*100/'в абс. значениях'!AW7-100</f>
        <v>26.415216027486409</v>
      </c>
      <c r="AX8" s="11">
        <f>'в абс. значениях'!BJ7*100/'в абс. значениях'!AX7-100</f>
        <v>26.189210963882275</v>
      </c>
      <c r="AY8" s="11">
        <f>'в абс. значениях'!BK7*100/'в абс. значениях'!AY7-100</f>
        <v>26.227086245496807</v>
      </c>
      <c r="AZ8" s="11">
        <f>'в абс. значениях'!BL7*100/'в абс. значениях'!AZ7-100</f>
        <v>26.502752129190483</v>
      </c>
      <c r="BA8" s="11">
        <f>'в абс. значениях'!BM7*100/'в абс. значениях'!BA7-100</f>
        <v>26.627733667255839</v>
      </c>
      <c r="BB8" s="11">
        <f>'в абс. значениях'!BN7*100/'в абс. значениях'!BB7-100</f>
        <v>25.831152151647672</v>
      </c>
      <c r="BC8" s="11">
        <f>'в абс. значениях'!BO7*100/'в абс. значениях'!BC7-100</f>
        <v>24.233756052082342</v>
      </c>
      <c r="BD8" s="11">
        <f>'в абс. значениях'!BP7*100/'в абс. значениях'!BD7-100</f>
        <v>24.712103938890195</v>
      </c>
      <c r="BE8" s="11">
        <f>'в абс. значениях'!BQ7*100/'в абс. значениях'!BE7-100</f>
        <v>20.734788990270403</v>
      </c>
      <c r="BF8" s="11">
        <f>'в абс. значениях'!BR7*100/'в абс. значениях'!BF7-100</f>
        <v>20.423170887255822</v>
      </c>
      <c r="BG8" s="11">
        <f>'в абс. значениях'!BS7*100/'в абс. значениях'!BG7-100</f>
        <v>20.043767262280625</v>
      </c>
      <c r="BH8" s="11">
        <f>'в абс. значениях'!BT7*100/'в абс. значениях'!BH7-100</f>
        <v>21.147121757737068</v>
      </c>
      <c r="BI8" s="11">
        <f>'в абс. значениях'!BU7*100/'в абс. значениях'!BI7-100</f>
        <v>18.686981123324514</v>
      </c>
      <c r="BJ8" s="11">
        <f>'в абс. значениях'!BV7*100/'в абс. значениях'!BJ7-100</f>
        <v>17.231542484547987</v>
      </c>
      <c r="BK8" s="11">
        <f>'в абс. значениях'!BW7*100/'в абс. значениях'!BK7-100</f>
        <v>17.709843253414476</v>
      </c>
      <c r="BL8" s="11">
        <f>'в абс. значениях'!BX7*100/'в абс. значениях'!BL7-100</f>
        <v>16.218572946175641</v>
      </c>
      <c r="BM8" s="11">
        <f>'в абс. значениях'!BY7*100/'в абс. значениях'!BM7-100</f>
        <v>14.947995746896595</v>
      </c>
      <c r="BN8" s="11">
        <f>'в абс. значениях'!BZ7*100/'в абс. значениях'!BN7-100</f>
        <v>13.291559000861326</v>
      </c>
      <c r="BO8" s="11">
        <f>'в абс. значениях'!CA7*100/'в абс. значениях'!BO7-100</f>
        <v>12.215703162975529</v>
      </c>
      <c r="BP8" s="11">
        <f>'в абс. значениях'!CB7*100/'в абс. значениях'!BP7-100</f>
        <v>14.765849317219917</v>
      </c>
    </row>
    <row r="9" spans="1:68" x14ac:dyDescent="0.25">
      <c r="A9" s="5" t="s">
        <v>6</v>
      </c>
      <c r="B9" s="11">
        <f>'в абс. значениях'!N8*100/'в абс. значениях'!B8-100</f>
        <v>6.078523823480694</v>
      </c>
      <c r="C9" s="11">
        <f>'в абс. значениях'!O8*100/'в абс. значениях'!C8-100</f>
        <v>6.6267317990382537</v>
      </c>
      <c r="D9" s="11">
        <f>'в абс. значениях'!P8*100/'в абс. значениях'!D8-100</f>
        <v>6.3645630852808353</v>
      </c>
      <c r="E9" s="11">
        <f>'в абс. значениях'!Q8*100/'в абс. значениях'!E8-100</f>
        <v>6.9867890999007187</v>
      </c>
      <c r="F9" s="11">
        <f>'в абс. значениях'!R8*100/'в абс. значениях'!F8-100</f>
        <v>6.0233193383580357</v>
      </c>
      <c r="G9" s="11">
        <f>'в абс. значениях'!S8*100/'в абс. значениях'!G8-100</f>
        <v>5.2204403130498349</v>
      </c>
      <c r="H9" s="11">
        <f>'в абс. значениях'!T8*100/'в абс. значениях'!H8-100</f>
        <v>5.9928938503528428</v>
      </c>
      <c r="I9" s="11">
        <f>'в абс. значениях'!U8*100/'в абс. значениях'!I8-100</f>
        <v>5.4749622898005583</v>
      </c>
      <c r="J9" s="11">
        <f>'в абс. значениях'!V8*100/'в абс. значениях'!J8-100</f>
        <v>4.6830095060303165</v>
      </c>
      <c r="K9" s="11">
        <f>'в абс. значениях'!W8*100/'в абс. значениях'!K8-100</f>
        <v>4.3614890319577029</v>
      </c>
      <c r="L9" s="11">
        <f>'в абс. значениях'!X8*100/'в абс. значениях'!L8-100</f>
        <v>5.3654800116720196</v>
      </c>
      <c r="M9" s="11">
        <f>'в абс. значениях'!Y8*100/'в абс. значениях'!M8-100</f>
        <v>4.9602045747915469</v>
      </c>
      <c r="N9" s="11">
        <f>'в абс. значениях'!Z8*100/'в абс. значениях'!N8-100</f>
        <v>3.4153021875713279</v>
      </c>
      <c r="O9" s="11">
        <f>'в абс. значениях'!AA8*100/'в абс. значениях'!O8-100</f>
        <v>3.0550177236305132</v>
      </c>
      <c r="P9" s="11">
        <f>'в абс. значениях'!AB8*100/'в абс. значениях'!P8-100</f>
        <v>2.543618927429776</v>
      </c>
      <c r="Q9" s="11">
        <f>'в абс. значениях'!AC8*100/'в абс. значениях'!Q8-100</f>
        <v>2.5246046992758977</v>
      </c>
      <c r="R9" s="11">
        <f>'в абс. значениях'!AD8*100/'в абс. значениях'!R8-100</f>
        <v>3.445293956273332</v>
      </c>
      <c r="S9" s="11">
        <f>'в абс. значениях'!AE8*100/'в абс. значениях'!S8-100</f>
        <v>4.1594994216257959</v>
      </c>
      <c r="T9" s="11">
        <f>'в абс. значениях'!AF8*100/'в абс. значениях'!T8-100</f>
        <v>3.6201246918950289</v>
      </c>
      <c r="U9" s="11">
        <f>'в абс. значениях'!AG8*100/'в абс. значениях'!U8-100</f>
        <v>3.9719392409235041</v>
      </c>
      <c r="V9" s="11">
        <f>'в абс. значениях'!AH8*100/'в абс. значениях'!V8-100</f>
        <v>1.9135331729923166</v>
      </c>
      <c r="W9" s="11">
        <f>'в абс. значениях'!AI8*100/'в абс. значениях'!W8-100</f>
        <v>3.378001608292692</v>
      </c>
      <c r="X9" s="11">
        <f>'в абс. значениях'!AJ8*100/'в абс. значениях'!X8-100</f>
        <v>4.0819976690783619</v>
      </c>
      <c r="Y9" s="11">
        <f>'в абс. значениях'!AK8*100/'в абс. значениях'!Y8-100</f>
        <v>4.8668465748474432</v>
      </c>
      <c r="Z9" s="11">
        <f>'в абс. значениях'!AL8*100/'в абс. значениях'!Z8-100</f>
        <v>5.9144344028064921</v>
      </c>
      <c r="AA9" s="11">
        <f>'в абс. значениях'!AM8*100/'в абс. значениях'!AA8-100</f>
        <v>6.710486001514596</v>
      </c>
      <c r="AB9" s="11">
        <f>'в абс. значениях'!AN8*100/'в абс. значениях'!AB8-100</f>
        <v>7.5257456664847666</v>
      </c>
      <c r="AC9" s="11">
        <f>'в абс. значениях'!AO8*100/'в абс. значениях'!AC8-100</f>
        <v>5.6467142511213808</v>
      </c>
      <c r="AD9" s="11">
        <f>'в абс. значениях'!AP8*100/'в абс. значениях'!AD8-100</f>
        <v>5.1125652186446047</v>
      </c>
      <c r="AE9" s="11">
        <f>'в абс. значениях'!AQ8*100/'в абс. значениях'!AE8-100</f>
        <v>5.6782152865289106</v>
      </c>
      <c r="AF9" s="11">
        <f>'в абс. значениях'!AR8*100/'в абс. значениях'!AF8-100</f>
        <v>12.096805789541435</v>
      </c>
      <c r="AG9" s="11">
        <f>'в абс. значениях'!AS8*100/'в абс. значениях'!AG8-100</f>
        <v>8.5007867954218739</v>
      </c>
      <c r="AH9" s="11">
        <f>'в абс. значениях'!AT8*100/'в абс. значениях'!AH8-100</f>
        <v>14.361775608408351</v>
      </c>
      <c r="AI9" s="11">
        <f>'в абс. значениях'!AU8*100/'в абс. значениях'!AI8-100</f>
        <v>13.233440456047518</v>
      </c>
      <c r="AJ9" s="11">
        <f>'в абс. значениях'!AV8*100/'в абс. значениях'!AJ8-100</f>
        <v>12.715289056913363</v>
      </c>
      <c r="AK9" s="11">
        <f>'в абс. значениях'!AW8*100/'в абс. значениях'!AK8-100</f>
        <v>14.314219176407164</v>
      </c>
      <c r="AL9" s="11">
        <f>'в абс. значениях'!AX8*100/'в абс. значениях'!AL8-100</f>
        <v>14.777220257190649</v>
      </c>
      <c r="AM9" s="11">
        <f>'в абс. значениях'!AY8*100/'в абс. значениях'!AM8-100</f>
        <v>14.70331706312875</v>
      </c>
      <c r="AN9" s="11">
        <f>'в абс. значениях'!AZ8*100/'в абс. значениях'!AN8-100</f>
        <v>15.862243961430906</v>
      </c>
      <c r="AO9" s="11">
        <f>'в абс. значениях'!BA8*100/'в абс. значениях'!AO8-100</f>
        <v>19.046605544640911</v>
      </c>
      <c r="AP9" s="11">
        <f>'в абс. значениях'!BB8*100/'в абс. значениях'!AP8-100</f>
        <v>21.414193491770106</v>
      </c>
      <c r="AQ9" s="11">
        <f>'в абс. значениях'!BC8*100/'в абс. значениях'!AQ8-100</f>
        <v>23.02360404018404</v>
      </c>
      <c r="AR9" s="11">
        <f>'в абс. значениях'!BD8*100/'в абс. значениях'!AR8-100</f>
        <v>18.977431595765921</v>
      </c>
      <c r="AS9" s="11">
        <f>'в абс. значениях'!BE8*100/'в абс. значениях'!AS8-100</f>
        <v>24.159554266396782</v>
      </c>
      <c r="AT9" s="11">
        <f>'в абс. значениях'!BF8*100/'в абс. значениях'!AT8-100</f>
        <v>23.346234957193118</v>
      </c>
      <c r="AU9" s="11">
        <f>'в абс. значениях'!BG8*100/'в абс. значениях'!AU8-100</f>
        <v>24.483901538893548</v>
      </c>
      <c r="AV9" s="11">
        <f>'в абс. значениях'!BH8*100/'в абс. значениях'!AV8-100</f>
        <v>24.85504217178547</v>
      </c>
      <c r="AW9" s="11">
        <f>'в абс. значениях'!BI8*100/'в абс. значениях'!AW8-100</f>
        <v>26.094334210129674</v>
      </c>
      <c r="AX9" s="11">
        <f>'в абс. значениях'!BJ8*100/'в абс. значениях'!AX8-100</f>
        <v>26.403952183925625</v>
      </c>
      <c r="AY9" s="11">
        <f>'в абс. значениях'!BK8*100/'в абс. значениях'!AY8-100</f>
        <v>25.297545954319617</v>
      </c>
      <c r="AZ9" s="11">
        <f>'в абс. значениях'!BL8*100/'в абс. значениях'!AZ8-100</f>
        <v>25.03506409390188</v>
      </c>
      <c r="BA9" s="11">
        <f>'в абс. значениях'!BM8*100/'в абс. значениях'!BA8-100</f>
        <v>24.666614712502465</v>
      </c>
      <c r="BB9" s="11">
        <f>'в абс. значениях'!BN8*100/'в абс. значениях'!BB8-100</f>
        <v>24.23949477336177</v>
      </c>
      <c r="BC9" s="11">
        <f>'в абс. значениях'!BO8*100/'в абс. значениях'!BC8-100</f>
        <v>22.783140582192544</v>
      </c>
      <c r="BD9" s="11">
        <f>'в абс. значениях'!BP8*100/'в абс. значениях'!BD8-100</f>
        <v>23.175317263143754</v>
      </c>
      <c r="BE9" s="11">
        <f>'в абс. значениях'!BQ8*100/'в абс. значениях'!BE8-100</f>
        <v>22.008958209030482</v>
      </c>
      <c r="BF9" s="11">
        <f>'в абс. значениях'!BR8*100/'в абс. значениях'!BF8-100</f>
        <v>21.606248061762443</v>
      </c>
      <c r="BG9" s="11">
        <f>'в абс. значениях'!BS8*100/'в абс. значениях'!BG8-100</f>
        <v>22.250732104230693</v>
      </c>
      <c r="BH9" s="11">
        <f>'в абс. значениях'!BT8*100/'в абс. значениях'!BH8-100</f>
        <v>23.066954473478972</v>
      </c>
      <c r="BI9" s="11">
        <f>'в абс. значениях'!BU8*100/'в абс. значениях'!BI8-100</f>
        <v>21.296589060005701</v>
      </c>
      <c r="BJ9" s="11">
        <f>'в абс. значениях'!BV8*100/'в абс. значениях'!BJ8-100</f>
        <v>21.214744147018138</v>
      </c>
      <c r="BK9" s="11">
        <f>'в абс. значениях'!BW8*100/'в абс. значениях'!BK8-100</f>
        <v>23.533801994006666</v>
      </c>
      <c r="BL9" s="11">
        <f>'в абс. значениях'!BX8*100/'в абс. значениях'!BL8-100</f>
        <v>22.898700872792858</v>
      </c>
      <c r="BM9" s="11">
        <f>'в абс. значениях'!BY8*100/'в абс. значениях'!BM8-100</f>
        <v>22.575188730239859</v>
      </c>
      <c r="BN9" s="11">
        <f>'в абс. значениях'!BZ8*100/'в абс. значениях'!BN8-100</f>
        <v>24.119713188667177</v>
      </c>
      <c r="BO9" s="11">
        <f>'в абс. значениях'!CA8*100/'в абс. значениях'!BO8-100</f>
        <v>23.549916190544849</v>
      </c>
      <c r="BP9" s="11">
        <f>'в абс. значениях'!CB8*100/'в абс. значениях'!BP8-100</f>
        <v>22.441331189184766</v>
      </c>
    </row>
    <row r="10" spans="1:68" x14ac:dyDescent="0.25">
      <c r="A10" s="5" t="s">
        <v>7</v>
      </c>
      <c r="B10" s="11">
        <f>'в абс. значениях'!N9*100/'в абс. значениях'!B9-100</f>
        <v>3.4668608885651793</v>
      </c>
      <c r="C10" s="11">
        <f>'в абс. значениях'!O9*100/'в абс. значениях'!C9-100</f>
        <v>5.3367352362727871</v>
      </c>
      <c r="D10" s="11">
        <f>'в абс. значениях'!P9*100/'в абс. значениях'!D9-100</f>
        <v>4.065243678040062</v>
      </c>
      <c r="E10" s="11">
        <f>'в абс. значениях'!Q9*100/'в абс. значениях'!E9-100</f>
        <v>4.7146139827262914</v>
      </c>
      <c r="F10" s="11">
        <f>'в абс. значениях'!R9*100/'в абс. значениях'!F9-100</f>
        <v>4.1664457288297427</v>
      </c>
      <c r="G10" s="11">
        <f>'в абс. значениях'!S9*100/'в абс. значениях'!G9-100</f>
        <v>3.3503450828992243</v>
      </c>
      <c r="H10" s="11">
        <f>'в абс. значениях'!T9*100/'в абс. значениях'!H9-100</f>
        <v>3.0528315841823996</v>
      </c>
      <c r="I10" s="11">
        <f>'в абс. значениях'!U9*100/'в абс. значениях'!I9-100</f>
        <v>3.1863449826175554</v>
      </c>
      <c r="J10" s="11">
        <f>'в абс. значениях'!V9*100/'в абс. значениях'!J9-100</f>
        <v>2.4057873485868129</v>
      </c>
      <c r="K10" s="11">
        <f>'в абс. значениях'!W9*100/'в абс. значениях'!K9-100</f>
        <v>1.9390759814321967</v>
      </c>
      <c r="L10" s="11">
        <f>'в абс. значениях'!X9*100/'в абс. значениях'!L9-100</f>
        <v>4.2192789383583715</v>
      </c>
      <c r="M10" s="11">
        <f>'в абс. значениях'!Y9*100/'в абс. значениях'!M9-100</f>
        <v>3.5480689368770726</v>
      </c>
      <c r="N10" s="11">
        <f>'в абс. значениях'!Z9*100/'в абс. значениях'!N9-100</f>
        <v>2.8605070840745839</v>
      </c>
      <c r="O10" s="11">
        <f>'в абс. значениях'!AA9*100/'в абс. значениях'!O9-100</f>
        <v>1.8607761013271471</v>
      </c>
      <c r="P10" s="11">
        <f>'в абс. значениях'!AB9*100/'в абс. значениях'!P9-100</f>
        <v>2.8682571959028564</v>
      </c>
      <c r="Q10" s="11">
        <f>'в абс. значениях'!AC9*100/'в абс. значениях'!Q9-100</f>
        <v>4.989154013015181</v>
      </c>
      <c r="R10" s="11">
        <f>'в абс. значениях'!AD9*100/'в абс. значениях'!R9-100</f>
        <v>6.3439341299838361</v>
      </c>
      <c r="S10" s="11">
        <f>'в абс. значениях'!AE9*100/'в абс. значениях'!S9-100</f>
        <v>8.823303653669015</v>
      </c>
      <c r="T10" s="11">
        <f>'в абс. значениях'!AF9*100/'в абс. значениях'!T9-100</f>
        <v>8.7721034981995416</v>
      </c>
      <c r="U10" s="11">
        <f>'в абс. значениях'!AG9*100/'в абс. значениях'!U9-100</f>
        <v>9.5222413618401021</v>
      </c>
      <c r="V10" s="11">
        <f>'в абс. значениях'!AH9*100/'в абс. значениях'!V9-100</f>
        <v>7.1779707068026397</v>
      </c>
      <c r="W10" s="11">
        <f>'в абс. значениях'!AI9*100/'в абс. значениях'!W9-100</f>
        <v>8.8285379113740419</v>
      </c>
      <c r="X10" s="11">
        <f>'в абс. значениях'!AJ9*100/'в абс. значениях'!X9-100</f>
        <v>9.9828329360619534</v>
      </c>
      <c r="Y10" s="11">
        <f>'в абс. значениях'!AK9*100/'в абс. значениях'!Y9-100</f>
        <v>12.333625767640058</v>
      </c>
      <c r="Z10" s="11">
        <f>'в абс. значениях'!AL9*100/'в абс. значениях'!Z9-100</f>
        <v>12.185198088791566</v>
      </c>
      <c r="AA10" s="11">
        <f>'в абс. значениях'!AM9*100/'в абс. значениях'!AA9-100</f>
        <v>13.135504006539264</v>
      </c>
      <c r="AB10" s="11">
        <f>'в абс. значениях'!AN9*100/'в абс. значениях'!AB9-100</f>
        <v>11.903300265199888</v>
      </c>
      <c r="AC10" s="11">
        <f>'в абс. значениях'!AO9*100/'в абс. значениях'!AC9-100</f>
        <v>7.8572458197193953</v>
      </c>
      <c r="AD10" s="11">
        <f>'в абс. значениях'!AP9*100/'в абс. значениях'!AD9-100</f>
        <v>7.4804939926284106</v>
      </c>
      <c r="AE10" s="11">
        <f>'в абс. значениях'!AQ9*100/'в абс. значениях'!AE9-100</f>
        <v>7.3978722153647141</v>
      </c>
      <c r="AF10" s="11">
        <f>'в абс. значениях'!AR9*100/'в абс. значениях'!AF9-100</f>
        <v>12.451366294282266</v>
      </c>
      <c r="AG10" s="11">
        <f>'в абс. значениях'!AS9*100/'в абс. значениях'!AG9-100</f>
        <v>9.7236035619289964</v>
      </c>
      <c r="AH10" s="11">
        <f>'в абс. значениях'!AT9*100/'в абс. значениях'!AH9-100</f>
        <v>16.022685736520032</v>
      </c>
      <c r="AI10" s="11">
        <f>'в абс. значениях'!AU9*100/'в абс. значениях'!AI9-100</f>
        <v>14.964764244981225</v>
      </c>
      <c r="AJ10" s="11">
        <f>'в абс. значениях'!AV9*100/'в абс. значениях'!AJ9-100</f>
        <v>12.966581323271797</v>
      </c>
      <c r="AK10" s="11">
        <f>'в абс. значениях'!AW9*100/'в абс. значениях'!AK9-100</f>
        <v>14.146891142573438</v>
      </c>
      <c r="AL10" s="11">
        <f>'в абс. значениях'!AX9*100/'в абс. значениях'!AL9-100</f>
        <v>21.595811936424838</v>
      </c>
      <c r="AM10" s="11">
        <f>'в абс. значениях'!AY9*100/'в абс. значениях'!AM9-100</f>
        <v>15.89289428455703</v>
      </c>
      <c r="AN10" s="11">
        <f>'в абс. значениях'!AZ9*100/'в абс. значениях'!AN9-100</f>
        <v>17.584455196778691</v>
      </c>
      <c r="AO10" s="11">
        <f>'в абс. значениях'!BA9*100/'в абс. значениях'!AO9-100</f>
        <v>20.952455200525677</v>
      </c>
      <c r="AP10" s="11">
        <f>'в абс. значениях'!BB9*100/'в абс. значениях'!AP9-100</f>
        <v>23.089684351166284</v>
      </c>
      <c r="AQ10" s="11">
        <f>'в абс. значениях'!BC9*100/'в абс. значениях'!AQ9-100</f>
        <v>29.135926793493724</v>
      </c>
      <c r="AR10" s="11">
        <f>'в абс. значениях'!BD9*100/'в абс. значениях'!AR9-100</f>
        <v>22.345645290195961</v>
      </c>
      <c r="AS10" s="11">
        <f>'в абс. значениях'!BE9*100/'в абс. значениях'!AS9-100</f>
        <v>26.642635805982422</v>
      </c>
      <c r="AT10" s="11">
        <f>'в абс. значениях'!BF9*100/'в абс. значениях'!AT9-100</f>
        <v>26.558943089430898</v>
      </c>
      <c r="AU10" s="11">
        <f>'в абс. значениях'!BG9*100/'в абс. значениях'!AU9-100</f>
        <v>28.493653402159566</v>
      </c>
      <c r="AV10" s="11">
        <f>'в абс. значениях'!BH9*100/'в абс. значениях'!AV9-100</f>
        <v>28.945615761588101</v>
      </c>
      <c r="AW10" s="11">
        <f>'в абс. значениях'!BI9*100/'в абс. значениях'!AW9-100</f>
        <v>30.443451828249152</v>
      </c>
      <c r="AX10" s="11">
        <f>'в абс. значениях'!BJ9*100/'в абс. значениях'!AX9-100</f>
        <v>26.335376532399295</v>
      </c>
      <c r="AY10" s="11">
        <f>'в абс. значениях'!BK9*100/'в абс. значениях'!AY9-100</f>
        <v>33.027288956898758</v>
      </c>
      <c r="AZ10" s="11">
        <f>'в абс. значениях'!BL9*100/'в абс. значениях'!AZ9-100</f>
        <v>35.018195390501063</v>
      </c>
      <c r="BA10" s="11">
        <f>'в абс. значениях'!BM9*100/'в абс. значениях'!BA9-100</f>
        <v>35.102484300473293</v>
      </c>
      <c r="BB10" s="11">
        <f>'в абс. значениях'!BN9*100/'в абс. значениях'!BB9-100</f>
        <v>37.25905221929753</v>
      </c>
      <c r="BC10" s="11">
        <f>'в абс. значениях'!BO9*100/'в абс. значениях'!BC9-100</f>
        <v>31.302976876652878</v>
      </c>
      <c r="BD10" s="11">
        <f>'в абс. значениях'!BP9*100/'в абс. значениях'!BD9-100</f>
        <v>37.358911812130486</v>
      </c>
      <c r="BE10" s="11">
        <f>'в абс. значениях'!BQ9*100/'в абс. значениях'!BE9-100</f>
        <v>36.961949465694602</v>
      </c>
      <c r="BF10" s="11">
        <f>'в абс. значениях'!BR9*100/'в абс. значениях'!BF9-100</f>
        <v>37.755151203687348</v>
      </c>
      <c r="BG10" s="11">
        <f>'в абс. значениях'!BS9*100/'в абс. значениях'!BG9-100</f>
        <v>37.850434291363598</v>
      </c>
      <c r="BH10" s="11">
        <f>'в абс. значениях'!BT9*100/'в абс. значениях'!BH9-100</f>
        <v>39.720008017391564</v>
      </c>
      <c r="BI10" s="11">
        <f>'в абс. значениях'!BU9*100/'в абс. значениях'!BI9-100</f>
        <v>36.36424942678596</v>
      </c>
      <c r="BJ10" s="11">
        <f>'в абс. значениях'!BV9*100/'в абс. значениях'!BJ9-100</f>
        <v>33.987466065961996</v>
      </c>
      <c r="BK10" s="11">
        <f>'в абс. значениях'!BW9*100/'в абс. значениях'!BK9-100</f>
        <v>33.989434219495564</v>
      </c>
      <c r="BL10" s="11">
        <f>'в абс. значениях'!BX9*100/'в абс. значениях'!BL9-100</f>
        <v>30.06516976620432</v>
      </c>
      <c r="BM10" s="11">
        <f>'в абс. значениях'!BY9*100/'в абс. значениях'!BM9-100</f>
        <v>29.582754014339855</v>
      </c>
      <c r="BN10" s="11">
        <f>'в абс. значениях'!BZ9*100/'в абс. значениях'!BN9-100</f>
        <v>35.06497785744412</v>
      </c>
      <c r="BO10" s="11">
        <f>'в абс. значениях'!CA9*100/'в абс. значениях'!BO9-100</f>
        <v>32.907053309749131</v>
      </c>
      <c r="BP10" s="11">
        <f>'в абс. значениях'!CB9*100/'в абс. значениях'!BP9-100</f>
        <v>31.201878216897939</v>
      </c>
    </row>
    <row r="11" spans="1:68" x14ac:dyDescent="0.25">
      <c r="A11" s="5" t="s">
        <v>8</v>
      </c>
      <c r="B11" s="11">
        <f>'в абс. значениях'!N10*100/'в абс. значениях'!B10-100</f>
        <v>8.5309946182977825</v>
      </c>
      <c r="C11" s="11">
        <f>'в абс. значениях'!O10*100/'в абс. значениях'!C10-100</f>
        <v>9.0489089791102373</v>
      </c>
      <c r="D11" s="11">
        <f>'в абс. значениях'!P10*100/'в абс. значениях'!D10-100</f>
        <v>8.5048534031847538</v>
      </c>
      <c r="E11" s="11">
        <f>'в абс. значениях'!Q10*100/'в абс. значениях'!E10-100</f>
        <v>9.1296132806376278</v>
      </c>
      <c r="F11" s="11">
        <f>'в абс. значениях'!R10*100/'в абс. значениях'!F10-100</f>
        <v>8.2946836780167388</v>
      </c>
      <c r="G11" s="11">
        <f>'в абс. значениях'!S10*100/'в абс. значениях'!G10-100</f>
        <v>4.6917384953692505</v>
      </c>
      <c r="H11" s="11">
        <f>'в абс. значениях'!T10*100/'в абс. значениях'!H10-100</f>
        <v>4.1479079915797286</v>
      </c>
      <c r="I11" s="11">
        <f>'в абс. значениях'!U10*100/'в абс. значениях'!I10-100</f>
        <v>4.0382462833630228</v>
      </c>
      <c r="J11" s="11">
        <f>'в абс. значениях'!V10*100/'в абс. значениях'!J10-100</f>
        <v>3.5601988031240523</v>
      </c>
      <c r="K11" s="11">
        <f>'в абс. значениях'!W10*100/'в абс. значениях'!K10-100</f>
        <v>1.552351310230847</v>
      </c>
      <c r="L11" s="11">
        <f>'в абс. значениях'!X10*100/'в абс. значениях'!L10-100</f>
        <v>6.5494560304248921</v>
      </c>
      <c r="M11" s="11">
        <f>'в абс. значениях'!Y10*100/'в абс. значениях'!M10-100</f>
        <v>3.9667551115966972</v>
      </c>
      <c r="N11" s="11">
        <f>'в абс. значениях'!Z10*100/'в абс. значениях'!N10-100</f>
        <v>1.8403734312825293</v>
      </c>
      <c r="O11" s="11">
        <f>'в абс. значениях'!AA10*100/'в абс. значениях'!O10-100</f>
        <v>1.3129019476363197</v>
      </c>
      <c r="P11" s="11">
        <f>'в абс. значениях'!AB10*100/'в абс. значениях'!P10-100</f>
        <v>1.4202006157513125</v>
      </c>
      <c r="Q11" s="11">
        <f>'в абс. значениях'!AC10*100/'в абс. значениях'!Q10-100</f>
        <v>1.2815278533841479</v>
      </c>
      <c r="R11" s="11">
        <f>'в абс. значениях'!AD10*100/'в абс. значениях'!R10-100</f>
        <v>2.3311106877500407</v>
      </c>
      <c r="S11" s="11">
        <f>'в абс. значениях'!AE10*100/'в абс. значениях'!S10-100</f>
        <v>3.6466638047344588</v>
      </c>
      <c r="T11" s="11">
        <f>'в абс. значениях'!AF10*100/'в абс. значениях'!T10-100</f>
        <v>4.5573579421810138</v>
      </c>
      <c r="U11" s="11">
        <f>'в абс. значениях'!AG10*100/'в абс. значениях'!U10-100</f>
        <v>4.5755199454483488</v>
      </c>
      <c r="V11" s="11">
        <f>'в абс. значениях'!AH10*100/'в абс. значениях'!V10-100</f>
        <v>3.3383560611768246</v>
      </c>
      <c r="W11" s="11">
        <f>'в абс. значениях'!AI10*100/'в абс. значениях'!W10-100</f>
        <v>7.3282582077860781</v>
      </c>
      <c r="X11" s="11">
        <f>'в абс. значениях'!AJ10*100/'в абс. значениях'!X10-100</f>
        <v>5.1894382679929834</v>
      </c>
      <c r="Y11" s="11">
        <f>'в абс. значениях'!AK10*100/'в абс. значениях'!Y10-100</f>
        <v>7.3748526906014717</v>
      </c>
      <c r="Z11" s="11">
        <f>'в абс. значениях'!AL10*100/'в абс. значениях'!Z10-100</f>
        <v>8.640342638163574</v>
      </c>
      <c r="AA11" s="11">
        <f>'в абс. значениях'!AM10*100/'в абс. значениях'!AA10-100</f>
        <v>11.359892899314829</v>
      </c>
      <c r="AB11" s="11">
        <f>'в абс. значениях'!AN10*100/'в абс. значениях'!AB10-100</f>
        <v>11.356925487360272</v>
      </c>
      <c r="AC11" s="11">
        <f>'в абс. значениях'!AO10*100/'в абс. значениях'!AC10-100</f>
        <v>8.2204256526250532</v>
      </c>
      <c r="AD11" s="11">
        <f>'в абс. значениях'!AP10*100/'в абс. значениях'!AD10-100</f>
        <v>8.2578713770814147</v>
      </c>
      <c r="AE11" s="11">
        <f>'в абс. значениях'!AQ10*100/'в абс. значениях'!AE10-100</f>
        <v>9.1261417846973103</v>
      </c>
      <c r="AF11" s="11">
        <f>'в абс. значениях'!AR10*100/'в абс. значениях'!AF10-100</f>
        <v>13.257466187852316</v>
      </c>
      <c r="AG11" s="11">
        <f>'в абс. значениях'!AS10*100/'в абс. значениях'!AG10-100</f>
        <v>12.499275488320876</v>
      </c>
      <c r="AH11" s="11">
        <f>'в абс. значениях'!AT10*100/'в абс. значениях'!AH10-100</f>
        <v>16.385124051297382</v>
      </c>
      <c r="AI11" s="11">
        <f>'в абс. значениях'!AU10*100/'в абс. значениях'!AI10-100</f>
        <v>14.392001530536319</v>
      </c>
      <c r="AJ11" s="11">
        <f>'в абс. значениях'!AV10*100/'в абс. значениях'!AJ10-100</f>
        <v>14.96992664186628</v>
      </c>
      <c r="AK11" s="11">
        <f>'в абс. значениях'!AW10*100/'в абс. значениях'!AK10-100</f>
        <v>16.56367093563</v>
      </c>
      <c r="AL11" s="11">
        <f>'в абс. значениях'!AX10*100/'в абс. значениях'!AL10-100</f>
        <v>18.464007082388093</v>
      </c>
      <c r="AM11" s="11">
        <f>'в абс. значениях'!AY10*100/'в абс. значениях'!AM10-100</f>
        <v>16.869845943956292</v>
      </c>
      <c r="AN11" s="11">
        <f>'в абс. значениях'!AZ10*100/'в абс. значениях'!AN10-100</f>
        <v>18.288203581067833</v>
      </c>
      <c r="AO11" s="11">
        <f>'в абс. значениях'!BA10*100/'в абс. значениях'!AO10-100</f>
        <v>22.107180056700997</v>
      </c>
      <c r="AP11" s="11">
        <f>'в абс. значениях'!BB10*100/'в абс. значениях'!AP10-100</f>
        <v>23.230586147358864</v>
      </c>
      <c r="AQ11" s="11">
        <f>'в абс. значениях'!BC10*100/'в абс. значениях'!AQ10-100</f>
        <v>24.09925174863092</v>
      </c>
      <c r="AR11" s="11">
        <f>'в абс. значениях'!BD10*100/'в абс. значениях'!AR10-100</f>
        <v>24.202329782595157</v>
      </c>
      <c r="AS11" s="11">
        <f>'в абс. значениях'!BE10*100/'в абс. значениях'!AS10-100</f>
        <v>27.257914938561015</v>
      </c>
      <c r="AT11" s="11">
        <f>'в абс. значениях'!BF10*100/'в абс. значениях'!AT10-100</f>
        <v>26.541798477777434</v>
      </c>
      <c r="AU11" s="11">
        <f>'в абс. значениях'!BG10*100/'в абс. значениях'!AU10-100</f>
        <v>27.288494654294524</v>
      </c>
      <c r="AV11" s="11">
        <f>'в абс. значениях'!BH10*100/'в абс. значениях'!AV10-100</f>
        <v>26.968018192374686</v>
      </c>
      <c r="AW11" s="11">
        <f>'в абс. значениях'!BI10*100/'в абс. значениях'!AW10-100</f>
        <v>29.852706576627355</v>
      </c>
      <c r="AX11" s="11">
        <f>'в абс. значениях'!BJ10*100/'в абс. значениях'!AX10-100</f>
        <v>28.392106492293323</v>
      </c>
      <c r="AY11" s="11">
        <f>'в абс. значениях'!BK10*100/'в абс. значениях'!AY10-100</f>
        <v>28.489779878757048</v>
      </c>
      <c r="AZ11" s="11">
        <f>'в абс. значениях'!BL10*100/'в абс. значениях'!AZ10-100</f>
        <v>31.982798552058966</v>
      </c>
      <c r="BA11" s="11">
        <f>'в абс. значениях'!BM10*100/'в абс. значениях'!BA10-100</f>
        <v>37.068692803073105</v>
      </c>
      <c r="BB11" s="11">
        <f>'в абс. значениях'!BN10*100/'в абс. значениях'!BB10-100</f>
        <v>38.928459786540429</v>
      </c>
      <c r="BC11" s="11">
        <f>'в абс. значениях'!BO10*100/'в абс. значениях'!BC10-100</f>
        <v>37.294170976674081</v>
      </c>
      <c r="BD11" s="11">
        <f>'в абс. значениях'!BP10*100/'в абс. значениях'!BD10-100</f>
        <v>34.206197149191013</v>
      </c>
      <c r="BE11" s="11">
        <f>'в абс. значениях'!BQ10*100/'в абс. значениях'!BE10-100</f>
        <v>32.730097519749393</v>
      </c>
      <c r="BF11" s="11">
        <f>'в абс. значениях'!BR10*100/'в абс. значениях'!BF10-100</f>
        <v>34.459543080616811</v>
      </c>
      <c r="BG11" s="11">
        <f>'в абс. значениях'!BS10*100/'в абс. значениях'!BG10-100</f>
        <v>39.323185330815789</v>
      </c>
      <c r="BH11" s="11">
        <f>'в абс. значениях'!BT10*100/'в абс. значениях'!BH10-100</f>
        <v>42.010822448960141</v>
      </c>
      <c r="BI11" s="11">
        <f>'в абс. значениях'!BU10*100/'в абс. значениях'!BI10-100</f>
        <v>39.083406075217425</v>
      </c>
      <c r="BJ11" s="11">
        <f>'в абс. значениях'!BV10*100/'в абс. значениях'!BJ10-100</f>
        <v>40.536583147651299</v>
      </c>
      <c r="BK11" s="11">
        <f>'в абс. значениях'!BW10*100/'в абс. значениях'!BK10-100</f>
        <v>42.184042457497526</v>
      </c>
      <c r="BL11" s="11">
        <f>'в абс. значениях'!BX10*100/'в абс. значениях'!BL10-100</f>
        <v>37.804217559153727</v>
      </c>
      <c r="BM11" s="11">
        <f>'в абс. значениях'!BY10*100/'в абс. значениях'!BM10-100</f>
        <v>33.400236565432607</v>
      </c>
      <c r="BN11" s="11">
        <f>'в абс. значениях'!BZ10*100/'в абс. значениях'!BN10-100</f>
        <v>31.583240250399797</v>
      </c>
      <c r="BO11" s="11">
        <f>'в абс. значениях'!CA10*100/'в абс. значениях'!BO10-100</f>
        <v>30.948298838046526</v>
      </c>
      <c r="BP11" s="11">
        <f>'в абс. значениях'!CB10*100/'в абс. значениях'!BP10-100</f>
        <v>32.164225679508775</v>
      </c>
    </row>
    <row r="12" spans="1:68" x14ac:dyDescent="0.25">
      <c r="A12" s="5" t="s">
        <v>9</v>
      </c>
      <c r="B12" s="11">
        <f>'в абс. значениях'!N11*100/'в абс. значениях'!B11-100</f>
        <v>3.6574796325186298</v>
      </c>
      <c r="C12" s="11">
        <f>'в абс. значениях'!O11*100/'в абс. значениях'!C11-100</f>
        <v>3.8304741013595986</v>
      </c>
      <c r="D12" s="11">
        <f>'в абс. значениях'!P11*100/'в абс. значениях'!D11-100</f>
        <v>2.7670532083416219</v>
      </c>
      <c r="E12" s="11">
        <f>'в абс. значениях'!Q11*100/'в абс. значениях'!E11-100</f>
        <v>3.3178409355762994</v>
      </c>
      <c r="F12" s="11">
        <f>'в абс. значениях'!R11*100/'в абс. значениях'!F11-100</f>
        <v>2.3194268280141301</v>
      </c>
      <c r="G12" s="11">
        <f>'в абс. значениях'!S11*100/'в абс. значениях'!G11-100</f>
        <v>2.4047669716961053</v>
      </c>
      <c r="H12" s="11">
        <f>'в абс. значениях'!T11*100/'в абс. значениях'!H11-100</f>
        <v>2.7513156571581874</v>
      </c>
      <c r="I12" s="11">
        <f>'в абс. значениях'!U11*100/'в абс. значениях'!I11-100</f>
        <v>1.983750203461554</v>
      </c>
      <c r="J12" s="11">
        <f>'в абс. значениях'!V11*100/'в абс. значениях'!J11-100</f>
        <v>1.1732372882494815</v>
      </c>
      <c r="K12" s="11">
        <f>'в абс. значениях'!W11*100/'в абс. значениях'!K11-100</f>
        <v>-0.24947418008585487</v>
      </c>
      <c r="L12" s="11">
        <f>'в абс. значениях'!X11*100/'в абс. значениях'!L11-100</f>
        <v>5.6150737712621037</v>
      </c>
      <c r="M12" s="11">
        <f>'в абс. значениях'!Y11*100/'в абс. значениях'!M11-100</f>
        <v>3.7285440534920724</v>
      </c>
      <c r="N12" s="11">
        <f>'в абс. значениях'!Z11*100/'в абс. значениях'!N11-100</f>
        <v>2.018729096989972</v>
      </c>
      <c r="O12" s="11">
        <f>'в абс. значениях'!AA11*100/'в абс. значениях'!O11-100</f>
        <v>1.874808998020228</v>
      </c>
      <c r="P12" s="11">
        <f>'в абс. значениях'!AB11*100/'в абс. значениях'!P11-100</f>
        <v>2.4343044749029019</v>
      </c>
      <c r="Q12" s="11">
        <f>'в абс. значениях'!AC11*100/'в абс. значениях'!Q11-100</f>
        <v>3.0361337066574663</v>
      </c>
      <c r="R12" s="11">
        <f>'в абс. значениях'!AD11*100/'в абс. значениях'!R11-100</f>
        <v>4.8312092094506767</v>
      </c>
      <c r="S12" s="11">
        <f>'в абс. значениях'!AE11*100/'в абс. значениях'!S11-100</f>
        <v>4.2548199393988142</v>
      </c>
      <c r="T12" s="11">
        <f>'в абс. значениях'!AF11*100/'в абс. значениях'!T11-100</f>
        <v>5.3872603070418705</v>
      </c>
      <c r="U12" s="11">
        <f>'в абс. значениях'!AG11*100/'в абс. значениях'!U11-100</f>
        <v>5.7510324326840561</v>
      </c>
      <c r="V12" s="11">
        <f>'в абс. значениях'!AH11*100/'в абс. значениях'!V11-100</f>
        <v>4.1423969714076918</v>
      </c>
      <c r="W12" s="11">
        <f>'в абс. значениях'!AI11*100/'в абс. значениях'!W11-100</f>
        <v>6.4333747946335365</v>
      </c>
      <c r="X12" s="11">
        <f>'в абс. значениях'!AJ11*100/'в абс. значениях'!X11-100</f>
        <v>4.0466762849643061</v>
      </c>
      <c r="Y12" s="11">
        <f>'в абс. значениях'!AK11*100/'в абс. значениях'!Y11-100</f>
        <v>7.2964775399773316</v>
      </c>
      <c r="Z12" s="11">
        <f>'в абс. значениях'!AL11*100/'в абс. значениях'!Z11-100</f>
        <v>8.3301643084750623</v>
      </c>
      <c r="AA12" s="11">
        <f>'в абс. значениях'!AM11*100/'в абс. значениях'!AA11-100</f>
        <v>9.521076794657759</v>
      </c>
      <c r="AB12" s="11">
        <f>'в абс. значениях'!AN11*100/'в абс. значениях'!AB11-100</f>
        <v>9.9507511107057667</v>
      </c>
      <c r="AC12" s="11">
        <f>'в абс. значениях'!AO11*100/'в абс. значениях'!AC11-100</f>
        <v>7.6751194508480722</v>
      </c>
      <c r="AD12" s="11">
        <f>'в абс. значениях'!AP11*100/'в абс. значениях'!AD11-100</f>
        <v>6.8783237880957273</v>
      </c>
      <c r="AE12" s="11">
        <f>'в абс. значениях'!AQ11*100/'в абс. значениях'!AE11-100</f>
        <v>7.8498447135076788</v>
      </c>
      <c r="AF12" s="11">
        <f>'в абс. значениях'!AR11*100/'в абс. значениях'!AF11-100</f>
        <v>11.838341814940009</v>
      </c>
      <c r="AG12" s="11">
        <f>'в абс. значениях'!AS11*100/'в абс. значениях'!AG11-100</f>
        <v>9.8842291269706521</v>
      </c>
      <c r="AH12" s="11">
        <f>'в абс. значениях'!AT11*100/'в абс. значениях'!AH11-100</f>
        <v>14.888202956594938</v>
      </c>
      <c r="AI12" s="11">
        <f>'в абс. значениях'!AU11*100/'в абс. значениях'!AI11-100</f>
        <v>14.046358733352918</v>
      </c>
      <c r="AJ12" s="11">
        <f>'в абс. значениях'!AV11*100/'в абс. значениях'!AJ11-100</f>
        <v>12.669663909691764</v>
      </c>
      <c r="AK12" s="11">
        <f>'в абс. значениях'!AW11*100/'в абс. значениях'!AK11-100</f>
        <v>13.942498488891061</v>
      </c>
      <c r="AL12" s="11">
        <f>'в абс. значениях'!AX11*100/'в абс. значениях'!AL11-100</f>
        <v>15.797437402782904</v>
      </c>
      <c r="AM12" s="11">
        <f>'в абс. значениях'!AY11*100/'в абс. значениях'!AM11-100</f>
        <v>15.163983232506069</v>
      </c>
      <c r="AN12" s="11">
        <f>'в абс. значениях'!AZ11*100/'в абс. значениях'!AN11-100</f>
        <v>15.138552325202483</v>
      </c>
      <c r="AO12" s="11">
        <f>'в абс. значениях'!BA11*100/'в абс. значениях'!AO11-100</f>
        <v>17.72469843851853</v>
      </c>
      <c r="AP12" s="11">
        <f>'в абс. значениях'!BB11*100/'в абс. значениях'!AP11-100</f>
        <v>18.694567876131075</v>
      </c>
      <c r="AQ12" s="11">
        <f>'в абс. значениях'!BC11*100/'в абс. значениях'!AQ11-100</f>
        <v>20.274612912649729</v>
      </c>
      <c r="AR12" s="11">
        <f>'в абс. значениях'!BD11*100/'в абс. значениях'!AR11-100</f>
        <v>18.464084850095219</v>
      </c>
      <c r="AS12" s="11">
        <f>'в абс. значениях'!BE11*100/'в абс. значениях'!AS11-100</f>
        <v>22.717882098443965</v>
      </c>
      <c r="AT12" s="11">
        <f>'в абс. значениях'!BF11*100/'в абс. значениях'!AT11-100</f>
        <v>22.596546153974259</v>
      </c>
      <c r="AU12" s="11">
        <f>'в абс. значениях'!BG11*100/'в абс. значениях'!AU11-100</f>
        <v>23.713210111294373</v>
      </c>
      <c r="AV12" s="11">
        <f>'в абс. значениях'!BH11*100/'в абс. значениях'!AV11-100</f>
        <v>24.216170498842487</v>
      </c>
      <c r="AW12" s="11">
        <f>'в абс. значениях'!BI11*100/'в абс. значениях'!AW11-100</f>
        <v>26.471013755003398</v>
      </c>
      <c r="AX12" s="11">
        <f>'в абс. значениях'!BJ11*100/'в абс. значениях'!AX11-100</f>
        <v>26.066776776567494</v>
      </c>
      <c r="AY12" s="11">
        <f>'в абс. значениях'!BK11*100/'в абс. значениях'!AY11-100</f>
        <v>26.865069721990992</v>
      </c>
      <c r="AZ12" s="11">
        <f>'в абс. значениях'!BL11*100/'в абс. значениях'!AZ11-100</f>
        <v>27.367597719366856</v>
      </c>
      <c r="BA12" s="11">
        <f>'в абс. значениях'!BM11*100/'в абс. значениях'!BA11-100</f>
        <v>27.104764517325293</v>
      </c>
      <c r="BB12" s="11">
        <f>'в абс. значениях'!BN11*100/'в абс. значениях'!BB11-100</f>
        <v>27.557591148195172</v>
      </c>
      <c r="BC12" s="11">
        <f>'в абс. значениях'!BO11*100/'в абс. значениях'!BC11-100</f>
        <v>26.416104454898303</v>
      </c>
      <c r="BD12" s="11">
        <f>'в абс. значениях'!BP11*100/'в абс. значениях'!BD11-100</f>
        <v>26.646355424923954</v>
      </c>
      <c r="BE12" s="11">
        <f>'в абс. значениях'!BQ11*100/'в абс. значениях'!BE11-100</f>
        <v>24.218414818407354</v>
      </c>
      <c r="BF12" s="11">
        <f>'в абс. значениях'!BR11*100/'в абс. значениях'!BF11-100</f>
        <v>24.024468653499596</v>
      </c>
      <c r="BG12" s="11">
        <f>'в абс. значениях'!BS11*100/'в абс. значениях'!BG11-100</f>
        <v>23.763415617262353</v>
      </c>
      <c r="BH12" s="11">
        <f>'в абс. значениях'!BT11*100/'в абс. значениях'!BH11-100</f>
        <v>25.293632399732886</v>
      </c>
      <c r="BI12" s="11">
        <f>'в абс. значениях'!BU11*100/'в абс. значениях'!BI11-100</f>
        <v>21.55374029759686</v>
      </c>
      <c r="BJ12" s="11">
        <f>'в абс. значениях'!BV11*100/'в абс. значениях'!BJ11-100</f>
        <v>21.220915769747421</v>
      </c>
      <c r="BK12" s="11">
        <f>'в абс. значениях'!BW11*100/'в абс. значениях'!BK11-100</f>
        <v>21.098662841167055</v>
      </c>
      <c r="BL12" s="11">
        <f>'в абс. значениях'!BX11*100/'в абс. значениях'!BL11-100</f>
        <v>20.790575154737468</v>
      </c>
      <c r="BM12" s="11">
        <f>'в абс. значениях'!BY11*100/'в абс. значениях'!BM11-100</f>
        <v>20.710052076880345</v>
      </c>
      <c r="BN12" s="11">
        <f>'в абс. значениях'!BZ11*100/'в абс. значениях'!BN11-100</f>
        <v>20.650495139456709</v>
      </c>
      <c r="BO12" s="11">
        <f>'в абс. значениях'!CA11*100/'в абс. значениях'!BO11-100</f>
        <v>19.936633166420279</v>
      </c>
      <c r="BP12" s="11">
        <f>'в абс. значениях'!CB11*100/'в абс. значениях'!BP11-100</f>
        <v>20.864710895962389</v>
      </c>
    </row>
    <row r="13" spans="1:68" x14ac:dyDescent="0.25">
      <c r="A13" s="5" t="s">
        <v>10</v>
      </c>
      <c r="B13" s="11">
        <f>'в абс. значениях'!N12*100/'в абс. значениях'!B12-100</f>
        <v>8.7211634351069165</v>
      </c>
      <c r="C13" s="11">
        <f>'в абс. значениях'!O12*100/'в абс. значениях'!C12-100</f>
        <v>9.3135403281053044</v>
      </c>
      <c r="D13" s="11">
        <f>'в абс. значениях'!P12*100/'в абс. значениях'!D12-100</f>
        <v>8.0761276965074558</v>
      </c>
      <c r="E13" s="11">
        <f>'в абс. значениях'!Q12*100/'в абс. значениях'!E12-100</f>
        <v>8.7980433855872207</v>
      </c>
      <c r="F13" s="11">
        <f>'в абс. значениях'!R12*100/'в абс. значениях'!F12-100</f>
        <v>8.1733257074379679</v>
      </c>
      <c r="G13" s="11">
        <f>'в абс. значениях'!S12*100/'в абс. значениях'!G12-100</f>
        <v>6.470521823831163</v>
      </c>
      <c r="H13" s="11">
        <f>'в абс. значениях'!T12*100/'в абс. значениях'!H12-100</f>
        <v>7.3203326045286587</v>
      </c>
      <c r="I13" s="11">
        <f>'в абс. значениях'!U12*100/'в абс. значениях'!I12-100</f>
        <v>5.4253121828010222</v>
      </c>
      <c r="J13" s="11">
        <f>'в абс. значениях'!V12*100/'в абс. значениях'!J12-100</f>
        <v>3.9975244207039538</v>
      </c>
      <c r="K13" s="11">
        <f>'в абс. значениях'!W12*100/'в абс. значениях'!K12-100</f>
        <v>2.3075638898447437</v>
      </c>
      <c r="L13" s="11">
        <f>'в абс. значениях'!X12*100/'в абс. значениях'!L12-100</f>
        <v>4.8076393060115095</v>
      </c>
      <c r="M13" s="11">
        <f>'в абс. значениях'!Y12*100/'в абс. значениях'!M12-100</f>
        <v>3.3643215373852655</v>
      </c>
      <c r="N13" s="11">
        <f>'в абс. значениях'!Z12*100/'в абс. значениях'!N12-100</f>
        <v>1.4282337636988984</v>
      </c>
      <c r="O13" s="11">
        <f>'в абс. значениях'!AA12*100/'в абс. значениях'!O12-100</f>
        <v>1.2227467979412694</v>
      </c>
      <c r="P13" s="11">
        <f>'в абс. значениях'!AB12*100/'в абс. значениях'!P12-100</f>
        <v>1.9330840008277477</v>
      </c>
      <c r="Q13" s="11">
        <f>'в абс. значениях'!AC12*100/'в абс. значениях'!Q12-100</f>
        <v>1.6362621381107942</v>
      </c>
      <c r="R13" s="11">
        <f>'в абс. значениях'!AD12*100/'в абс. значениях'!R12-100</f>
        <v>2.2513162238223856</v>
      </c>
      <c r="S13" s="11">
        <f>'в абс. значениях'!AE12*100/'в абс. значениях'!S12-100</f>
        <v>4.3810721708795199</v>
      </c>
      <c r="T13" s="11">
        <f>'в абс. значениях'!AF12*100/'в абс. значениях'!T12-100</f>
        <v>5.4726615962994458</v>
      </c>
      <c r="U13" s="11">
        <f>'в абс. значениях'!AG12*100/'в абс. значениях'!U12-100</f>
        <v>6.6308489504061896</v>
      </c>
      <c r="V13" s="11">
        <f>'в абс. значениях'!AH12*100/'в абс. значениях'!V12-100</f>
        <v>4.8859157281522982</v>
      </c>
      <c r="W13" s="11">
        <f>'в абс. значениях'!AI12*100/'в абс. значениях'!W12-100</f>
        <v>4.480117843211687</v>
      </c>
      <c r="X13" s="11">
        <f>'в абс. значениях'!AJ12*100/'в абс. значениях'!X12-100</f>
        <v>4.6958185109819652</v>
      </c>
      <c r="Y13" s="11">
        <f>'в абс. значениях'!AK12*100/'в абс. значениях'!Y12-100</f>
        <v>6.0829575473845665</v>
      </c>
      <c r="Z13" s="11">
        <f>'в абс. значениях'!AL12*100/'в абс. значениях'!Z12-100</f>
        <v>5.7354378233111589</v>
      </c>
      <c r="AA13" s="11">
        <f>'в абс. значениях'!AM12*100/'в абс. значениях'!AA12-100</f>
        <v>6.4697801209802179</v>
      </c>
      <c r="AB13" s="11">
        <f>'в абс. значениях'!AN12*100/'в абс. значениях'!AB12-100</f>
        <v>5.9244148014641098</v>
      </c>
      <c r="AC13" s="11">
        <f>'в абс. значениях'!AO12*100/'в абс. значениях'!AC12-100</f>
        <v>3.8642671111802258</v>
      </c>
      <c r="AD13" s="11">
        <f>'в абс. значениях'!AP12*100/'в абс. значениях'!AD12-100</f>
        <v>3.6384817252405952</v>
      </c>
      <c r="AE13" s="11">
        <f>'в абс. значениях'!AQ12*100/'в абс. значениях'!AE12-100</f>
        <v>3.4645705031667831</v>
      </c>
      <c r="AF13" s="11">
        <f>'в абс. значениях'!AR12*100/'в абс. значениях'!AF12-100</f>
        <v>6.6556784980258215</v>
      </c>
      <c r="AG13" s="11">
        <f>'в абс. значениях'!AS12*100/'в абс. значениях'!AG12-100</f>
        <v>4.6889879311883504</v>
      </c>
      <c r="AH13" s="11">
        <f>'в абс. значениях'!AT12*100/'в абс. значениях'!AH12-100</f>
        <v>10.095365299853086</v>
      </c>
      <c r="AI13" s="11">
        <f>'в абс. значениях'!AU12*100/'в абс. значениях'!AI12-100</f>
        <v>10.336505642957121</v>
      </c>
      <c r="AJ13" s="11">
        <f>'в абс. значениях'!AV12*100/'в абс. значениях'!AJ12-100</f>
        <v>9.643232605712214</v>
      </c>
      <c r="AK13" s="11">
        <f>'в абс. значениях'!AW12*100/'в абс. значениях'!AK12-100</f>
        <v>12.371962788019943</v>
      </c>
      <c r="AL13" s="11">
        <f>'в абс. значениях'!AX12*100/'в абс. значениях'!AL12-100</f>
        <v>15.106410957751223</v>
      </c>
      <c r="AM13" s="11">
        <f>'в абс. значениях'!AY12*100/'в абс. значениях'!AM12-100</f>
        <v>15.20439756425327</v>
      </c>
      <c r="AN13" s="11">
        <f>'в абс. значениях'!AZ12*100/'в абс. значениях'!AN12-100</f>
        <v>16.594011888963621</v>
      </c>
      <c r="AO13" s="11">
        <f>'в абс. значениях'!BA12*100/'в абс. значениях'!AO12-100</f>
        <v>19.662125754343634</v>
      </c>
      <c r="AP13" s="11">
        <f>'в абс. значениях'!BB12*100/'в абс. значениях'!AP12-100</f>
        <v>21.432037181837998</v>
      </c>
      <c r="AQ13" s="11">
        <f>'в абс. значениях'!BC12*100/'в абс. значениях'!AQ12-100</f>
        <v>22.107602357506394</v>
      </c>
      <c r="AR13" s="11">
        <f>'в абс. значениях'!BD12*100/'в абс. значениях'!AR12-100</f>
        <v>20.706086526304745</v>
      </c>
      <c r="AS13" s="11">
        <f>'в абс. значениях'!BE12*100/'в абс. значениях'!AS12-100</f>
        <v>23.7539181769815</v>
      </c>
      <c r="AT13" s="11">
        <f>'в абс. значениях'!BF12*100/'в абс. значениях'!AT12-100</f>
        <v>22.86464373929374</v>
      </c>
      <c r="AU13" s="11">
        <f>'в абс. значениях'!BG12*100/'в абс. значениях'!AU12-100</f>
        <v>24.947701338412429</v>
      </c>
      <c r="AV13" s="11">
        <f>'в абс. значениях'!BH12*100/'в абс. значениях'!AV12-100</f>
        <v>24.897929108672201</v>
      </c>
      <c r="AW13" s="11">
        <f>'в абс. значениях'!BI12*100/'в абс. значениях'!AW12-100</f>
        <v>25.639303550943779</v>
      </c>
      <c r="AX13" s="11">
        <f>'в абс. значениях'!BJ12*100/'в абс. значениях'!AX12-100</f>
        <v>25.879868080908068</v>
      </c>
      <c r="AY13" s="11">
        <f>'в абс. значениях'!BK12*100/'в абс. значениях'!AY12-100</f>
        <v>25.364356526751962</v>
      </c>
      <c r="AZ13" s="11">
        <f>'в абс. значениях'!BL12*100/'в абс. значениях'!AZ12-100</f>
        <v>25.949460130559402</v>
      </c>
      <c r="BA13" s="11">
        <f>'в абс. значениях'!BM12*100/'в абс. значениях'!BA12-100</f>
        <v>25.8519745683179</v>
      </c>
      <c r="BB13" s="11">
        <f>'в абс. значениях'!BN12*100/'в абс. значениях'!BB12-100</f>
        <v>26.455765823541554</v>
      </c>
      <c r="BC13" s="11">
        <f>'в абс. значениях'!BO12*100/'в абс. значениях'!BC12-100</f>
        <v>25.196949406703141</v>
      </c>
      <c r="BD13" s="11">
        <f>'в абс. значениях'!BP12*100/'в абс. значениях'!BD12-100</f>
        <v>26.507244261885901</v>
      </c>
      <c r="BE13" s="11">
        <f>'в абс. значениях'!BQ12*100/'в абс. значениях'!BE12-100</f>
        <v>23.664725910972678</v>
      </c>
      <c r="BF13" s="11">
        <f>'в абс. значениях'!BR12*100/'в абс. значениях'!BF12-100</f>
        <v>23.944540903137749</v>
      </c>
      <c r="BG13" s="11">
        <f>'в абс. значениях'!BS12*100/'в абс. значениях'!BG12-100</f>
        <v>23.443614701099733</v>
      </c>
      <c r="BH13" s="11">
        <f>'в абс. значениях'!BT12*100/'в абс. значениях'!BH12-100</f>
        <v>28.291817369087426</v>
      </c>
      <c r="BI13" s="11">
        <f>'в абс. значениях'!BU12*100/'в абс. значениях'!BI12-100</f>
        <v>24.660553723649755</v>
      </c>
      <c r="BJ13" s="11">
        <f>'в абс. значениях'!BV12*100/'в абс. значениях'!BJ12-100</f>
        <v>23.541780187124061</v>
      </c>
      <c r="BK13" s="11">
        <f>'в абс. значениях'!BW12*100/'в абс. значениях'!BK12-100</f>
        <v>23.894531938702443</v>
      </c>
      <c r="BL13" s="11">
        <f>'в абс. значениях'!BX12*100/'в абс. значениях'!BL12-100</f>
        <v>21.582483174855582</v>
      </c>
      <c r="BM13" s="11">
        <f>'в абс. значениях'!BY12*100/'в абс. значениях'!BM12-100</f>
        <v>21.18333578984921</v>
      </c>
      <c r="BN13" s="11">
        <f>'в абс. значениях'!BZ12*100/'в абс. значениях'!BN12-100</f>
        <v>20.124251706492558</v>
      </c>
      <c r="BO13" s="11">
        <f>'в абс. значениях'!CA12*100/'в абс. значениях'!BO12-100</f>
        <v>19.637934633368758</v>
      </c>
      <c r="BP13" s="11">
        <f>'в абс. значениях'!CB12*100/'в абс. значениях'!BP12-100</f>
        <v>19.665602435649745</v>
      </c>
    </row>
    <row r="14" spans="1:68" x14ac:dyDescent="0.25">
      <c r="A14" s="5" t="s">
        <v>11</v>
      </c>
      <c r="B14" s="11">
        <f>'в абс. значениях'!N13*100/'в абс. значениях'!B13-100</f>
        <v>5.5229273640523076</v>
      </c>
      <c r="C14" s="11">
        <f>'в абс. значениях'!O13*100/'в абс. значениях'!C13-100</f>
        <v>5.6747280812787722</v>
      </c>
      <c r="D14" s="11">
        <f>'в абс. значениях'!P13*100/'в абс. значениях'!D13-100</f>
        <v>4.588442110416338</v>
      </c>
      <c r="E14" s="11">
        <f>'в абс. значениях'!Q13*100/'в абс. значениях'!E13-100</f>
        <v>4.732893889961602</v>
      </c>
      <c r="F14" s="11">
        <f>'в абс. значениях'!R13*100/'в абс. значениях'!F13-100</f>
        <v>3.2801792011355388</v>
      </c>
      <c r="G14" s="11">
        <f>'в абс. значениях'!S13*100/'в абс. значениях'!G13-100</f>
        <v>2.1593513132381474</v>
      </c>
      <c r="H14" s="11">
        <f>'в абс. значениях'!T13*100/'в абс. значениях'!H13-100</f>
        <v>1.9158318349173697</v>
      </c>
      <c r="I14" s="11">
        <f>'в абс. значениях'!U13*100/'в абс. значениях'!I13-100</f>
        <v>0.87290199147751935</v>
      </c>
      <c r="J14" s="11">
        <f>'в абс. значениях'!V13*100/'в абс. значениях'!J13-100</f>
        <v>0.31581783885745551</v>
      </c>
      <c r="K14" s="11">
        <f>'в абс. значениях'!W13*100/'в абс. значениях'!K13-100</f>
        <v>0.55979752916952918</v>
      </c>
      <c r="L14" s="11">
        <f>'в абс. значениях'!X13*100/'в абс. значениях'!L13-100</f>
        <v>2.5439835214422999</v>
      </c>
      <c r="M14" s="11">
        <f>'в абс. значениях'!Y13*100/'в абс. значениях'!M13-100</f>
        <v>1.9714347543821731</v>
      </c>
      <c r="N14" s="11">
        <f>'в абс. значениях'!Z13*100/'в абс. значениях'!N13-100</f>
        <v>4.1345093715548842E-2</v>
      </c>
      <c r="O14" s="11">
        <f>'в абс. значениях'!AA13*100/'в абс. значениях'!O13-100</f>
        <v>2.6500174901158857E-2</v>
      </c>
      <c r="P14" s="11">
        <f>'в абс. значениях'!AB13*100/'в абс. значениях'!P13-100</f>
        <v>1.5191166145401098</v>
      </c>
      <c r="Q14" s="11">
        <f>'в абс. значениях'!AC13*100/'в абс. значениях'!Q13-100</f>
        <v>2.5779039828775439</v>
      </c>
      <c r="R14" s="11">
        <f>'в абс. значениях'!AD13*100/'в абс. значениях'!R13-100</f>
        <v>4.5546297886961042</v>
      </c>
      <c r="S14" s="11">
        <f>'в абс. значениях'!AE13*100/'в абс. значениях'!S13-100</f>
        <v>5.5010352859977587</v>
      </c>
      <c r="T14" s="11">
        <f>'в абс. значениях'!AF13*100/'в абс. значениях'!T13-100</f>
        <v>7.4982672071580083</v>
      </c>
      <c r="U14" s="11">
        <f>'в абс. значениях'!AG13*100/'в абс. значениях'!U13-100</f>
        <v>8.1028072633223758</v>
      </c>
      <c r="V14" s="11">
        <f>'в абс. значениях'!AH13*100/'в абс. значениях'!V13-100</f>
        <v>5.9418919499720602</v>
      </c>
      <c r="W14" s="11">
        <f>'в абс. значениях'!AI13*100/'в абс. значениях'!W13-100</f>
        <v>4.848032419750453</v>
      </c>
      <c r="X14" s="11">
        <f>'в абс. значениях'!AJ13*100/'в абс. значениях'!X13-100</f>
        <v>4.8985804367409003</v>
      </c>
      <c r="Y14" s="11">
        <f>'в абс. значениях'!AK13*100/'в абс. значениях'!Y13-100</f>
        <v>7.1539228793955942</v>
      </c>
      <c r="Z14" s="11">
        <f>'в абс. значениях'!AL13*100/'в абс. значениях'!Z13-100</f>
        <v>8.3620333379253395</v>
      </c>
      <c r="AA14" s="11">
        <f>'в абс. значениях'!AM13*100/'в абс. значениях'!AA13-100</f>
        <v>9.4347420626510115</v>
      </c>
      <c r="AB14" s="11">
        <f>'в абс. значениях'!AN13*100/'в абс. значениях'!AB13-100</f>
        <v>8.6765168186104944</v>
      </c>
      <c r="AC14" s="11">
        <f>'в абс. значениях'!AO13*100/'в абс. значениях'!AC13-100</f>
        <v>7.0693715655084048</v>
      </c>
      <c r="AD14" s="11">
        <f>'в абс. значениях'!AP13*100/'в абс. значениях'!AD13-100</f>
        <v>5.7466778943909276</v>
      </c>
      <c r="AE14" s="11">
        <f>'в абс. значениях'!AQ13*100/'в абс. значениях'!AE13-100</f>
        <v>6.2547915239857304</v>
      </c>
      <c r="AF14" s="11">
        <f>'в абс. значениях'!AR13*100/'в абс. значениях'!AF13-100</f>
        <v>9.1088489869287486</v>
      </c>
      <c r="AG14" s="11">
        <f>'в абс. значениях'!AS13*100/'в абс. значениях'!AG13-100</f>
        <v>7.889227824630666</v>
      </c>
      <c r="AH14" s="11">
        <f>'в абс. значениях'!AT13*100/'в абс. значениях'!AH13-100</f>
        <v>12.168603825635415</v>
      </c>
      <c r="AI14" s="11">
        <f>'в абс. значениях'!AU13*100/'в абс. значениях'!AI13-100</f>
        <v>13.944830953252776</v>
      </c>
      <c r="AJ14" s="11">
        <f>'в абс. значениях'!AV13*100/'в абс. значениях'!AJ13-100</f>
        <v>12.37390188530253</v>
      </c>
      <c r="AK14" s="11">
        <f>'в абс. значениях'!AW13*100/'в абс. значениях'!AK13-100</f>
        <v>13.208032955715751</v>
      </c>
      <c r="AL14" s="11">
        <f>'в абс. значениях'!AX13*100/'в абс. значениях'!AL13-100</f>
        <v>14.73625535410433</v>
      </c>
      <c r="AM14" s="11">
        <f>'в абс. значениях'!AY13*100/'в абс. значениях'!AM13-100</f>
        <v>14.611637793293113</v>
      </c>
      <c r="AN14" s="11">
        <f>'в абс. значениях'!AZ13*100/'в абс. значениях'!AN13-100</f>
        <v>15.311927490116673</v>
      </c>
      <c r="AO14" s="11">
        <f>'в абс. значениях'!BA13*100/'в абс. значениях'!AO13-100</f>
        <v>16.929073087906147</v>
      </c>
      <c r="AP14" s="11">
        <f>'в абс. значениях'!BB13*100/'в абс. значениях'!AP13-100</f>
        <v>20.11381513780178</v>
      </c>
      <c r="AQ14" s="11">
        <f>'в абс. значениях'!BC13*100/'в абс. значениях'!AQ13-100</f>
        <v>20.842151845153353</v>
      </c>
      <c r="AR14" s="11">
        <f>'в абс. значениях'!BD13*100/'в абс. значениях'!AR13-100</f>
        <v>20.272907974141788</v>
      </c>
      <c r="AS14" s="11">
        <f>'в абс. значениях'!BE13*100/'в абс. значениях'!AS13-100</f>
        <v>23.276786044276903</v>
      </c>
      <c r="AT14" s="11">
        <f>'в абс. значениях'!BF13*100/'в абс. значениях'!AT13-100</f>
        <v>23.339903793988938</v>
      </c>
      <c r="AU14" s="11">
        <f>'в абс. значениях'!BG13*100/'в абс. значениях'!AU13-100</f>
        <v>24.011390212986271</v>
      </c>
      <c r="AV14" s="11">
        <f>'в абс. значениях'!BH13*100/'в абс. значениях'!AV13-100</f>
        <v>23.77158617781916</v>
      </c>
      <c r="AW14" s="11">
        <f>'в абс. значениях'!BI13*100/'в абс. значениях'!AW13-100</f>
        <v>27.035916096639312</v>
      </c>
      <c r="AX14" s="11">
        <f>'в абс. значениях'!BJ13*100/'в абс. значениях'!AX13-100</f>
        <v>25.852531812796713</v>
      </c>
      <c r="AY14" s="11">
        <f>'в абс. значениях'!BK13*100/'в абс. значениях'!AY13-100</f>
        <v>25.087870492412719</v>
      </c>
      <c r="AZ14" s="11">
        <f>'в абс. значениях'!BL13*100/'в абс. значениях'!AZ13-100</f>
        <v>25.687766535663513</v>
      </c>
      <c r="BA14" s="11">
        <f>'в абс. значениях'!BM13*100/'в абс. значениях'!BA13-100</f>
        <v>25.631992343487013</v>
      </c>
      <c r="BB14" s="11">
        <f>'в абс. значениях'!BN13*100/'в абс. значениях'!BB13-100</f>
        <v>25.170189027052373</v>
      </c>
      <c r="BC14" s="11">
        <f>'в абс. значениях'!BO13*100/'в абс. значениях'!BC13-100</f>
        <v>23.233264072986074</v>
      </c>
      <c r="BD14" s="11">
        <f>'в абс. значениях'!BP13*100/'в абс. значениях'!BD13-100</f>
        <v>24.003930677148475</v>
      </c>
      <c r="BE14" s="11">
        <f>'в абс. значениях'!BQ13*100/'в абс. значениях'!BE13-100</f>
        <v>19.06086044071354</v>
      </c>
      <c r="BF14" s="11">
        <f>'в абс. значениях'!BR13*100/'в абс. значениях'!BF13-100</f>
        <v>19.845464742062475</v>
      </c>
      <c r="BG14" s="11">
        <f>'в абс. значениях'!BS13*100/'в абс. значениях'!BG13-100</f>
        <v>19.682562533741233</v>
      </c>
      <c r="BH14" s="11">
        <f>'в абс. значениях'!BT13*100/'в абс. значениях'!BH13-100</f>
        <v>20.254206615617164</v>
      </c>
      <c r="BI14" s="11">
        <f>'в абс. значениях'!BU13*100/'в абс. значениях'!BI13-100</f>
        <v>16.119259106245266</v>
      </c>
      <c r="BJ14" s="11">
        <f>'в абс. значениях'!BV13*100/'в абс. значениях'!BJ13-100</f>
        <v>16.057944317650808</v>
      </c>
      <c r="BK14" s="11">
        <f>'в абс. значениях'!BW13*100/'в абс. значениях'!BK13-100</f>
        <v>17.108524880276121</v>
      </c>
      <c r="BL14" s="11">
        <f>'в абс. значениях'!BX13*100/'в абс. значениях'!BL13-100</f>
        <v>15.654979708602227</v>
      </c>
      <c r="BM14" s="11">
        <f>'в абс. значениях'!BY13*100/'в абс. значениях'!BM13-100</f>
        <v>14.800585797689649</v>
      </c>
      <c r="BN14" s="11">
        <f>'в абс. значениях'!BZ13*100/'в абс. значениях'!BN13-100</f>
        <v>14.082341846555309</v>
      </c>
      <c r="BO14" s="11">
        <f>'в абс. значениях'!CA13*100/'в абс. значениях'!BO13-100</f>
        <v>14.059057992079943</v>
      </c>
      <c r="BP14" s="11">
        <f>'в абс. значениях'!CB13*100/'в абс. значениях'!BP13-100</f>
        <v>11.870542468121897</v>
      </c>
    </row>
    <row r="15" spans="1:68" x14ac:dyDescent="0.25">
      <c r="A15" s="5" t="s">
        <v>12</v>
      </c>
      <c r="B15" s="11">
        <f>'в абс. значениях'!N14*100/'в абс. значениях'!B14-100</f>
        <v>5.5868149110340823</v>
      </c>
      <c r="C15" s="11">
        <f>'в абс. значениях'!O14*100/'в абс. значениях'!C14-100</f>
        <v>5.8358334564657355</v>
      </c>
      <c r="D15" s="11">
        <f>'в абс. значениях'!P14*100/'в абс. значениях'!D14-100</f>
        <v>5.1563196434256611</v>
      </c>
      <c r="E15" s="11">
        <f>'в абс. значениях'!Q14*100/'в абс. значениях'!E14-100</f>
        <v>6.2394646779384004</v>
      </c>
      <c r="F15" s="11">
        <f>'в абс. значениях'!R14*100/'в абс. значениях'!F14-100</f>
        <v>5.2311116511995266</v>
      </c>
      <c r="G15" s="11">
        <f>'в абс. значениях'!S14*100/'в абс. значениях'!G14-100</f>
        <v>4.3944184156731296</v>
      </c>
      <c r="H15" s="11">
        <f>'в абс. значениях'!T14*100/'в абс. значениях'!H14-100</f>
        <v>3.9638833928538588</v>
      </c>
      <c r="I15" s="11">
        <f>'в абс. значениях'!U14*100/'в абс. значениях'!I14-100</f>
        <v>4.1021222394965093</v>
      </c>
      <c r="J15" s="11">
        <f>'в абс. значениях'!V14*100/'в абс. значениях'!J14-100</f>
        <v>3.3061686684363849</v>
      </c>
      <c r="K15" s="11">
        <f>'в абс. значениях'!W14*100/'в абс. значениях'!K14-100</f>
        <v>2.3683857677446127</v>
      </c>
      <c r="L15" s="11">
        <f>'в абс. значениях'!X14*100/'в абс. значениях'!L14-100</f>
        <v>6.2755546824159296</v>
      </c>
      <c r="M15" s="11">
        <f>'в абс. значениях'!Y14*100/'в абс. значениях'!M14-100</f>
        <v>5.1869370627634339</v>
      </c>
      <c r="N15" s="11">
        <f>'в абс. значениях'!Z14*100/'в абс. значениях'!N14-100</f>
        <v>3.4336802743046491</v>
      </c>
      <c r="O15" s="11">
        <f>'в абс. значениях'!AA14*100/'в абс. значениях'!O14-100</f>
        <v>3.5467364318969601</v>
      </c>
      <c r="P15" s="11">
        <f>'в абс. значениях'!AB14*100/'в абс. значениях'!P14-100</f>
        <v>4.0351684549616067</v>
      </c>
      <c r="Q15" s="11">
        <f>'в абс. значениях'!AC14*100/'в абс. значениях'!Q14-100</f>
        <v>4.7924129143928695</v>
      </c>
      <c r="R15" s="11">
        <f>'в абс. значениях'!AD14*100/'в абс. значениях'!R14-100</f>
        <v>6.485060656893495</v>
      </c>
      <c r="S15" s="11">
        <f>'в абс. значениях'!AE14*100/'в абс. значениях'!S14-100</f>
        <v>7.1679639990269948</v>
      </c>
      <c r="T15" s="11">
        <f>'в абс. значениях'!AF14*100/'в абс. значениях'!T14-100</f>
        <v>8.2653782700919152</v>
      </c>
      <c r="U15" s="11">
        <f>'в абс. значениях'!AG14*100/'в абс. значениях'!U14-100</f>
        <v>7.4275329722727008</v>
      </c>
      <c r="V15" s="11">
        <f>'в абс. значениях'!AH14*100/'в абс. значениях'!V14-100</f>
        <v>5.5986822401916783</v>
      </c>
      <c r="W15" s="11">
        <f>'в абс. значениях'!AI14*100/'в абс. значениях'!W14-100</f>
        <v>7.0253149484413342</v>
      </c>
      <c r="X15" s="11">
        <f>'в абс. значениях'!AJ14*100/'в абс. значениях'!X14-100</f>
        <v>6.4924786838274429</v>
      </c>
      <c r="Y15" s="11">
        <f>'в абс. значениях'!AK14*100/'в абс. значениях'!Y14-100</f>
        <v>8.9470236584775762</v>
      </c>
      <c r="Z15" s="11">
        <f>'в абс. значениях'!AL14*100/'в абс. значениях'!Z14-100</f>
        <v>9.7824358936614999</v>
      </c>
      <c r="AA15" s="11">
        <f>'в абс. значениях'!AM14*100/'в абс. значениях'!AA14-100</f>
        <v>11.281113338726513</v>
      </c>
      <c r="AB15" s="11">
        <f>'в абс. значениях'!AN14*100/'в абс. значениях'!AB14-100</f>
        <v>11.162200544781498</v>
      </c>
      <c r="AC15" s="11">
        <f>'в абс. значениях'!AO14*100/'в абс. значениях'!AC14-100</f>
        <v>8.7123341094963394</v>
      </c>
      <c r="AD15" s="11">
        <f>'в абс. значениях'!AP14*100/'в абс. значениях'!AD14-100</f>
        <v>8.6134861474184135</v>
      </c>
      <c r="AE15" s="11">
        <f>'в абс. значениях'!AQ14*100/'в абс. значениях'!AE14-100</f>
        <v>9.1694235276092826</v>
      </c>
      <c r="AF15" s="11">
        <f>'в абс. значениях'!AR14*100/'в абс. значениях'!AF14-100</f>
        <v>13.199055227811996</v>
      </c>
      <c r="AG15" s="11">
        <f>'в абс. значениях'!AS14*100/'в абс. значениях'!AG14-100</f>
        <v>11.594785473020124</v>
      </c>
      <c r="AH15" s="11">
        <f>'в абс. значениях'!AT14*100/'в абс. значениях'!AH14-100</f>
        <v>17.490371361963057</v>
      </c>
      <c r="AI15" s="11">
        <f>'в абс. значениях'!AU14*100/'в абс. значениях'!AI14-100</f>
        <v>15.752319708061677</v>
      </c>
      <c r="AJ15" s="11">
        <f>'в абс. значениях'!AV14*100/'в абс. значениях'!AJ14-100</f>
        <v>14.620254194535306</v>
      </c>
      <c r="AK15" s="11">
        <f>'в абс. значениях'!AW14*100/'в абс. значениях'!AK14-100</f>
        <v>15.908327645790678</v>
      </c>
      <c r="AL15" s="11">
        <f>'в абс. значениях'!AX14*100/'в абс. значениях'!AL14-100</f>
        <v>16.807277056996824</v>
      </c>
      <c r="AM15" s="11">
        <f>'в абс. значениях'!AY14*100/'в абс. значениях'!AM14-100</f>
        <v>16.091766317231205</v>
      </c>
      <c r="AN15" s="11">
        <f>'в абс. значениях'!AZ14*100/'в абс. значениях'!AN14-100</f>
        <v>17.126551128331329</v>
      </c>
      <c r="AO15" s="11">
        <f>'в абс. значениях'!BA14*100/'в абс. значениях'!AO14-100</f>
        <v>19.884676053663085</v>
      </c>
      <c r="AP15" s="11">
        <f>'в абс. значениях'!BB14*100/'в абс. значениях'!AP14-100</f>
        <v>20.87780422821649</v>
      </c>
      <c r="AQ15" s="11">
        <f>'в абс. значениях'!BC14*100/'в абс. значениях'!AQ14-100</f>
        <v>22.574407701184072</v>
      </c>
      <c r="AR15" s="11">
        <f>'в абс. значениях'!BD14*100/'в абс. значениях'!AR14-100</f>
        <v>19.994615410502831</v>
      </c>
      <c r="AS15" s="11">
        <f>'в абс. значениях'!BE14*100/'в абс. значениях'!AS14-100</f>
        <v>25.300800968566605</v>
      </c>
      <c r="AT15" s="11">
        <f>'в абс. значениях'!BF14*100/'в абс. значениях'!AT14-100</f>
        <v>24.261823378328799</v>
      </c>
      <c r="AU15" s="11">
        <f>'в абс. значениях'!BG14*100/'в абс. значениях'!AU14-100</f>
        <v>26.15664092348652</v>
      </c>
      <c r="AV15" s="11">
        <f>'в абс. значениях'!BH14*100/'в абс. значениях'!AV14-100</f>
        <v>26.24243370768437</v>
      </c>
      <c r="AW15" s="11">
        <f>'в абс. значениях'!BI14*100/'в абс. значениях'!AW14-100</f>
        <v>27.38768967628269</v>
      </c>
      <c r="AX15" s="11">
        <f>'в абс. значениях'!BJ14*100/'в абс. значениях'!AX14-100</f>
        <v>27.807113404902054</v>
      </c>
      <c r="AY15" s="11">
        <f>'в абс. значениях'!BK14*100/'в абс. значениях'!AY14-100</f>
        <v>27.786474995121992</v>
      </c>
      <c r="AZ15" s="11">
        <f>'в абс. значениях'!BL14*100/'в абс. значениях'!AZ14-100</f>
        <v>28.185963343763973</v>
      </c>
      <c r="BA15" s="11">
        <f>'в абс. значениях'!BM14*100/'в абс. значениях'!BA14-100</f>
        <v>27.748905366454707</v>
      </c>
      <c r="BB15" s="11">
        <f>'в абс. значениях'!BN14*100/'в абс. значениях'!BB14-100</f>
        <v>27.623444713983886</v>
      </c>
      <c r="BC15" s="11">
        <f>'в абс. значениях'!BO14*100/'в абс. значениях'!BC14-100</f>
        <v>25.552973504766427</v>
      </c>
      <c r="BD15" s="11">
        <f>'в абс. значениях'!BP14*100/'в абс. значениях'!BD14-100</f>
        <v>25.719780439921465</v>
      </c>
      <c r="BE15" s="11">
        <f>'в абс. значениях'!BQ14*100/'в абс. значениях'!BE14-100</f>
        <v>22.866782455930206</v>
      </c>
      <c r="BF15" s="11">
        <f>'в абс. значениях'!BR14*100/'в абс. значениях'!BF14-100</f>
        <v>22.586698577234188</v>
      </c>
      <c r="BG15" s="11">
        <f>'в абс. значениях'!BS14*100/'в абс. значениях'!BG14-100</f>
        <v>22.724259832081302</v>
      </c>
      <c r="BH15" s="11">
        <f>'в абс. значениях'!BT14*100/'в абс. значениях'!BH14-100</f>
        <v>23.68856115674285</v>
      </c>
      <c r="BI15" s="11">
        <f>'в абс. значениях'!BU14*100/'в абс. значениях'!BI14-100</f>
        <v>21.739034733737356</v>
      </c>
      <c r="BJ15" s="11">
        <f>'в абс. значениях'!BV14*100/'в абс. значениях'!BJ14-100</f>
        <v>22.087258304412501</v>
      </c>
      <c r="BK15" s="11">
        <f>'в абс. значениях'!BW14*100/'в абс. значениях'!BK14-100</f>
        <v>22.596693322727731</v>
      </c>
      <c r="BL15" s="11">
        <f>'в абс. значениях'!BX14*100/'в абс. значениях'!BL14-100</f>
        <v>21.600546813971661</v>
      </c>
      <c r="BM15" s="11">
        <f>'в абс. значениях'!BY14*100/'в абс. значениях'!BM14-100</f>
        <v>21.369741270327893</v>
      </c>
      <c r="BN15" s="11">
        <f>'в абс. значениях'!BZ14*100/'в абс. значениях'!BN14-100</f>
        <v>21.02111308684367</v>
      </c>
      <c r="BO15" s="11">
        <f>'в абс. значениях'!CA14*100/'в абс. значениях'!BO14-100</f>
        <v>20.459074420584045</v>
      </c>
      <c r="BP15" s="11">
        <f>'в абс. значениях'!CB14*100/'в абс. значениях'!BP14-100</f>
        <v>21.833171863447461</v>
      </c>
    </row>
    <row r="16" spans="1:68" x14ac:dyDescent="0.25">
      <c r="A16" s="5" t="s">
        <v>13</v>
      </c>
      <c r="B16" s="11">
        <f>'в абс. значениях'!N15*100/'в абс. значениях'!B15-100</f>
        <v>7.8499278499278518</v>
      </c>
      <c r="C16" s="11">
        <f>'в абс. значениях'!O15*100/'в абс. значениях'!C15-100</f>
        <v>8.3151123077757063</v>
      </c>
      <c r="D16" s="11">
        <f>'в абс. значениях'!P15*100/'в абс. значениях'!D15-100</f>
        <v>6.6481969623612542</v>
      </c>
      <c r="E16" s="11">
        <f>'в абс. значениях'!Q15*100/'в абс. значениях'!E15-100</f>
        <v>7.1998354527731578</v>
      </c>
      <c r="F16" s="11">
        <f>'в абс. значениях'!R15*100/'в абс. значениях'!F15-100</f>
        <v>5.8716103053843085</v>
      </c>
      <c r="G16" s="11">
        <f>'в абс. значениях'!S15*100/'в абс. значениях'!G15-100</f>
        <v>3.9254888145147078</v>
      </c>
      <c r="H16" s="11">
        <f>'в абс. значениях'!T15*100/'в абс. значениях'!H15-100</f>
        <v>3.9451275588405537</v>
      </c>
      <c r="I16" s="11">
        <f>'в абс. значениях'!U15*100/'в абс. значениях'!I15-100</f>
        <v>3.0143180105501131</v>
      </c>
      <c r="J16" s="11">
        <f>'в абс. значениях'!V15*100/'в абс. значениях'!J15-100</f>
        <v>1.900034234851077</v>
      </c>
      <c r="K16" s="11">
        <f>'в абс. значениях'!W15*100/'в абс. значениях'!K15-100</f>
        <v>1.0999246394973738</v>
      </c>
      <c r="L16" s="11">
        <f>'в абс. значениях'!X15*100/'в абс. значениях'!L15-100</f>
        <v>3.849922292046756</v>
      </c>
      <c r="M16" s="11">
        <f>'в абс. значениях'!Y15*100/'в абс. значениях'!M15-100</f>
        <v>3.326565404747825</v>
      </c>
      <c r="N16" s="11">
        <f>'в абс. значениях'!Z15*100/'в абс. значениях'!N15-100</f>
        <v>0.68403799839443025</v>
      </c>
      <c r="O16" s="11">
        <f>'в абс. значениях'!AA15*100/'в абс. значениях'!O15-100</f>
        <v>0.71570974549761956</v>
      </c>
      <c r="P16" s="11">
        <f>'в абс. значениях'!AB15*100/'в абс. значениях'!P15-100</f>
        <v>1.8201077772827006</v>
      </c>
      <c r="Q16" s="11">
        <f>'в абс. значениях'!AC15*100/'в абс. значениях'!Q15-100</f>
        <v>2.3683398263161877</v>
      </c>
      <c r="R16" s="11">
        <f>'в абс. значениях'!AD15*100/'в абс. значениях'!R15-100</f>
        <v>3.1528992031503691</v>
      </c>
      <c r="S16" s="11">
        <f>'в абс. значениях'!AE15*100/'в абс. значениях'!S15-100</f>
        <v>5.0560607473071286</v>
      </c>
      <c r="T16" s="11">
        <f>'в абс. значениях'!AF15*100/'в абс. значениях'!T15-100</f>
        <v>5.5779927745783056</v>
      </c>
      <c r="U16" s="11">
        <f>'в абс. значениях'!AG15*100/'в абс. значениях'!U15-100</f>
        <v>6.1187767491528575</v>
      </c>
      <c r="V16" s="11">
        <f>'в абс. значениях'!AH15*100/'в абс. значениях'!V15-100</f>
        <v>4.3112716277507133</v>
      </c>
      <c r="W16" s="11">
        <f>'в абс. значениях'!AI15*100/'в абс. значениях'!W15-100</f>
        <v>3.676778505502611</v>
      </c>
      <c r="X16" s="11">
        <f>'в абс. значениях'!AJ15*100/'в абс. значениях'!X15-100</f>
        <v>2.1781211874745878</v>
      </c>
      <c r="Y16" s="11">
        <f>'в абс. значениях'!AK15*100/'в абс. значениях'!Y15-100</f>
        <v>3.8039963518779558</v>
      </c>
      <c r="Z16" s="11">
        <f>'в абс. значениях'!AL15*100/'в абс. значениях'!Z15-100</f>
        <v>4.4608893539974446</v>
      </c>
      <c r="AA16" s="11">
        <f>'в абс. значениях'!AM15*100/'в абс. значениях'!AA15-100</f>
        <v>5.5201716098360976</v>
      </c>
      <c r="AB16" s="11">
        <f>'в абс. значениях'!AN15*100/'в абс. значениях'!AB15-100</f>
        <v>5.491520385752267</v>
      </c>
      <c r="AC16" s="11">
        <f>'в абс. значениях'!AO15*100/'в абс. значениях'!AC15-100</f>
        <v>3.3321924506160769</v>
      </c>
      <c r="AD16" s="11">
        <f>'в абс. значениях'!AP15*100/'в абс. значениях'!AD15-100</f>
        <v>3.0165592625825894</v>
      </c>
      <c r="AE16" s="11">
        <f>'в абс. значениях'!AQ15*100/'в абс. значениях'!AE15-100</f>
        <v>3.2396763550414249</v>
      </c>
      <c r="AF16" s="11">
        <f>'в абс. значениях'!AR15*100/'в абс. значениях'!AF15-100</f>
        <v>8.6989245643166413</v>
      </c>
      <c r="AG16" s="11">
        <f>'в абс. значениях'!AS15*100/'в абс. значениях'!AG15-100</f>
        <v>5.6391930653059319</v>
      </c>
      <c r="AH16" s="11">
        <f>'в абс. значениях'!AT15*100/'в абс. значениях'!AH15-100</f>
        <v>11.277608238789625</v>
      </c>
      <c r="AI16" s="11">
        <f>'в абс. значениях'!AU15*100/'в абс. значениях'!AI15-100</f>
        <v>12.001163279154682</v>
      </c>
      <c r="AJ16" s="11">
        <f>'в абс. значениях'!AV15*100/'в абс. значениях'!AJ15-100</f>
        <v>12.062597510109214</v>
      </c>
      <c r="AK16" s="11">
        <f>'в абс. значениях'!AW15*100/'в абс. значениях'!AK15-100</f>
        <v>14.254221313439515</v>
      </c>
      <c r="AL16" s="11">
        <f>'в абс. значениях'!AX15*100/'в абс. значениях'!AL15-100</f>
        <v>16.553632337624137</v>
      </c>
      <c r="AM16" s="11">
        <f>'в абс. значениях'!AY15*100/'в абс. значениях'!AM15-100</f>
        <v>16.236538884179467</v>
      </c>
      <c r="AN16" s="11">
        <f>'в абс. значениях'!AZ15*100/'в абс. значениях'!AN15-100</f>
        <v>17.206590224239818</v>
      </c>
      <c r="AO16" s="11">
        <f>'в абс. значениях'!BA15*100/'в абс. значениях'!AO15-100</f>
        <v>19.412307473915817</v>
      </c>
      <c r="AP16" s="11">
        <f>'в абс. значениях'!BB15*100/'в абс. значениях'!AP15-100</f>
        <v>21.66239072595971</v>
      </c>
      <c r="AQ16" s="11">
        <f>'в абс. значениях'!BC15*100/'в абс. значениях'!AQ15-100</f>
        <v>22.893599731205896</v>
      </c>
      <c r="AR16" s="11">
        <f>'в абс. значениях'!BD15*100/'в абс. значениях'!AR15-100</f>
        <v>19.545431832620693</v>
      </c>
      <c r="AS16" s="11">
        <f>'в абс. значениях'!BE15*100/'в абс. значениях'!AS15-100</f>
        <v>23.954606482002362</v>
      </c>
      <c r="AT16" s="11">
        <f>'в абс. значениях'!BF15*100/'в абс. значениях'!AT15-100</f>
        <v>23.413338736170303</v>
      </c>
      <c r="AU16" s="11">
        <f>'в абс. значениях'!BG15*100/'в абс. значениях'!AU15-100</f>
        <v>25.667897637113754</v>
      </c>
      <c r="AV16" s="11">
        <f>'в абс. значениях'!BH15*100/'в абс. значениях'!AV15-100</f>
        <v>26.143967268542852</v>
      </c>
      <c r="AW16" s="11">
        <f>'в абс. значениях'!BI15*100/'в абс. значениях'!AW15-100</f>
        <v>27.444702329353206</v>
      </c>
      <c r="AX16" s="11">
        <f>'в абс. значениях'!BJ15*100/'в абс. значениях'!AX15-100</f>
        <v>27.546335773195167</v>
      </c>
      <c r="AY16" s="11">
        <f>'в абс. значениях'!BK15*100/'в абс. значениях'!AY15-100</f>
        <v>26.956580457829702</v>
      </c>
      <c r="AZ16" s="11">
        <f>'в абс. значениях'!BL15*100/'в абс. значениях'!AZ15-100</f>
        <v>27.967465559035446</v>
      </c>
      <c r="BA16" s="11">
        <f>'в абс. значениях'!BM15*100/'в абс. значениях'!BA15-100</f>
        <v>28.31603001003856</v>
      </c>
      <c r="BB16" s="11">
        <f>'в абс. значениях'!BN15*100/'в абс. значениях'!BB15-100</f>
        <v>28.781932376582375</v>
      </c>
      <c r="BC16" s="11">
        <f>'в абс. значениях'!BO15*100/'в абс. значениях'!BC15-100</f>
        <v>26.261142690013855</v>
      </c>
      <c r="BD16" s="11">
        <f>'в абс. значениях'!BP15*100/'в абс. значениях'!BD15-100</f>
        <v>26.940347524929834</v>
      </c>
      <c r="BE16" s="11">
        <f>'в абс. значениях'!BQ15*100/'в абс. значениях'!BE15-100</f>
        <v>25.027834926782035</v>
      </c>
      <c r="BF16" s="11">
        <f>'в абс. значениях'!BR15*100/'в абс. значениях'!BF15-100</f>
        <v>24.445343464903019</v>
      </c>
      <c r="BG16" s="11">
        <f>'в абс. значениях'!BS15*100/'в абс. значениях'!BG15-100</f>
        <v>24.525486279709128</v>
      </c>
      <c r="BH16" s="11">
        <f>'в абс. значениях'!BT15*100/'в абс. значениях'!BH15-100</f>
        <v>26.210104286325659</v>
      </c>
      <c r="BI16" s="11">
        <f>'в абс. значениях'!BU15*100/'в абс. значениях'!BI15-100</f>
        <v>23.062281269541757</v>
      </c>
      <c r="BJ16" s="11">
        <f>'в абс. значениях'!BV15*100/'в абс. значениях'!BJ15-100</f>
        <v>22.68122840608855</v>
      </c>
      <c r="BK16" s="11">
        <f>'в абс. значениях'!BW15*100/'в абс. значениях'!BK15-100</f>
        <v>24.45029519706398</v>
      </c>
      <c r="BL16" s="11">
        <f>'в абс. значениях'!BX15*100/'в абс. значениях'!BL15-100</f>
        <v>22.446381046808952</v>
      </c>
      <c r="BM16" s="11">
        <f>'в абс. значениях'!BY15*100/'в абс. значениях'!BM15-100</f>
        <v>22.049914818493903</v>
      </c>
      <c r="BN16" s="11">
        <f>'в абс. значениях'!BZ15*100/'в абс. значениях'!BN15-100</f>
        <v>21.777759808356123</v>
      </c>
      <c r="BO16" s="11">
        <f>'в абс. значениях'!CA15*100/'в абс. значениях'!BO15-100</f>
        <v>22.026276431279925</v>
      </c>
      <c r="BP16" s="11">
        <f>'в абс. значениях'!CB15*100/'в абс. значениях'!BP15-100</f>
        <v>21.707818446095004</v>
      </c>
    </row>
    <row r="17" spans="1:68" x14ac:dyDescent="0.25">
      <c r="A17" s="5" t="s">
        <v>14</v>
      </c>
      <c r="B17" s="11">
        <f>'в абс. значениях'!N16*100/'в абс. значениях'!B16-100</f>
        <v>5.7317554639968478</v>
      </c>
      <c r="C17" s="11">
        <f>'в абс. значениях'!O16*100/'в абс. значениях'!C16-100</f>
        <v>6.3370466453024079</v>
      </c>
      <c r="D17" s="11">
        <f>'в абс. значениях'!P16*100/'в абс. значениях'!D16-100</f>
        <v>5.3269034403971176</v>
      </c>
      <c r="E17" s="11">
        <f>'в абс. значениях'!Q16*100/'в абс. значениях'!E16-100</f>
        <v>5.3772757957098634</v>
      </c>
      <c r="F17" s="11">
        <f>'в абс. значениях'!R16*100/'в абс. значениях'!F16-100</f>
        <v>5.1940956870997468</v>
      </c>
      <c r="G17" s="11">
        <f>'в абс. значениях'!S16*100/'в абс. значениях'!G16-100</f>
        <v>3.951526338493025</v>
      </c>
      <c r="H17" s="11">
        <f>'в абс. значениях'!T16*100/'в абс. значениях'!H16-100</f>
        <v>2.9439149173073815</v>
      </c>
      <c r="I17" s="11">
        <f>'в абс. значениях'!U16*100/'в абс. значениях'!I16-100</f>
        <v>2.4687712252310803</v>
      </c>
      <c r="J17" s="11">
        <f>'в абс. значениях'!V16*100/'в абс. значениях'!J16-100</f>
        <v>1.6529247044181687</v>
      </c>
      <c r="K17" s="11">
        <f>'в абс. значениях'!W16*100/'в абс. значениях'!K16-100</f>
        <v>-0.55383379247015796</v>
      </c>
      <c r="L17" s="11">
        <f>'в абс. значениях'!X16*100/'в абс. значениях'!L16-100</f>
        <v>4.2623965343853882</v>
      </c>
      <c r="M17" s="11">
        <f>'в абс. значениях'!Y16*100/'в абс. значениях'!M16-100</f>
        <v>3.4938898509886798</v>
      </c>
      <c r="N17" s="11">
        <f>'в абс. значениях'!Z16*100/'в абс. значениях'!N16-100</f>
        <v>1.4964814016946661</v>
      </c>
      <c r="O17" s="11">
        <f>'в абс. значениях'!AA16*100/'в абс. значениях'!O16-100</f>
        <v>1.4819562971183586</v>
      </c>
      <c r="P17" s="11">
        <f>'в абс. значениях'!AB16*100/'в абс. значениях'!P16-100</f>
        <v>2.2249524869939137</v>
      </c>
      <c r="Q17" s="11">
        <f>'в абс. значениях'!AC16*100/'в абс. значениях'!Q16-100</f>
        <v>3.6189620224117505</v>
      </c>
      <c r="R17" s="11">
        <f>'в абс. значениях'!AD16*100/'в абс. значениях'!R16-100</f>
        <v>4.8760783634842255</v>
      </c>
      <c r="S17" s="11">
        <f>'в абс. значениях'!AE16*100/'в абс. значениях'!S16-100</f>
        <v>5.321263824284415</v>
      </c>
      <c r="T17" s="11">
        <f>'в абс. значениях'!AF16*100/'в абс. значениях'!T16-100</f>
        <v>7.2560793674474127</v>
      </c>
      <c r="U17" s="11">
        <f>'в абс. значениях'!AG16*100/'в абс. значениях'!U16-100</f>
        <v>7.6342257701951013</v>
      </c>
      <c r="V17" s="11">
        <f>'в абс. значениях'!AH16*100/'в абс. значениях'!V16-100</f>
        <v>5.6548188391934815</v>
      </c>
      <c r="W17" s="11">
        <f>'в абс. значениях'!AI16*100/'в абс. значениях'!W16-100</f>
        <v>7.5246477179820062</v>
      </c>
      <c r="X17" s="11">
        <f>'в абс. значениях'!AJ16*100/'в абс. значениях'!X16-100</f>
        <v>6.4076643418904951</v>
      </c>
      <c r="Y17" s="11">
        <f>'в абс. значениях'!AK16*100/'в абс. значениях'!Y16-100</f>
        <v>8.8014520977897064</v>
      </c>
      <c r="Z17" s="11">
        <f>'в абс. значениях'!AL16*100/'в абс. значениях'!Z16-100</f>
        <v>9.9303826126330108</v>
      </c>
      <c r="AA17" s="11">
        <f>'в абс. значениях'!AM16*100/'в абс. значениях'!AA16-100</f>
        <v>10.985830512948624</v>
      </c>
      <c r="AB17" s="11">
        <f>'в абс. значениях'!AN16*100/'в абс. значениях'!AB16-100</f>
        <v>10.630985915492957</v>
      </c>
      <c r="AC17" s="11">
        <f>'в абс. значениях'!AO16*100/'в абс. значениях'!AC16-100</f>
        <v>9.575263211316468</v>
      </c>
      <c r="AD17" s="11">
        <f>'в абс. значениях'!AP16*100/'в абс. значениях'!AD16-100</f>
        <v>8.4266417232936277</v>
      </c>
      <c r="AE17" s="11">
        <f>'в абс. значениях'!AQ16*100/'в абс. значениях'!AE16-100</f>
        <v>9.7538850608415117</v>
      </c>
      <c r="AF17" s="11">
        <f>'в абс. значениях'!AR16*100/'в абс. значениях'!AF16-100</f>
        <v>11.585673302616712</v>
      </c>
      <c r="AG17" s="11">
        <f>'в абс. значениях'!AS16*100/'в абс. значениях'!AG16-100</f>
        <v>10.752025989789729</v>
      </c>
      <c r="AH17" s="11">
        <f>'в абс. значениях'!AT16*100/'в абс. значениях'!AH16-100</f>
        <v>15.272496831432193</v>
      </c>
      <c r="AI17" s="11">
        <f>'в абс. значениях'!AU16*100/'в абс. значениях'!AI16-100</f>
        <v>14.927362507603675</v>
      </c>
      <c r="AJ17" s="11">
        <f>'в абс. значениях'!AV16*100/'в абс. значениях'!AJ16-100</f>
        <v>14.099692329146805</v>
      </c>
      <c r="AK17" s="11">
        <f>'в абс. значениях'!AW16*100/'в абс. значениях'!AK16-100</f>
        <v>14.412449603781454</v>
      </c>
      <c r="AL17" s="11">
        <f>'в абс. значениях'!AX16*100/'в абс. значениях'!AL16-100</f>
        <v>15.489767022782857</v>
      </c>
      <c r="AM17" s="11">
        <f>'в абс. значениях'!AY16*100/'в абс. значениях'!AM16-100</f>
        <v>15.27699913358137</v>
      </c>
      <c r="AN17" s="11">
        <f>'в абс. значениях'!AZ16*100/'в абс. значениях'!AN16-100</f>
        <v>16.52068374327375</v>
      </c>
      <c r="AO17" s="11">
        <f>'в абс. значениях'!BA16*100/'в абс. значениях'!AO16-100</f>
        <v>17.138526315789477</v>
      </c>
      <c r="AP17" s="11">
        <f>'в абс. значениях'!BB16*100/'в абс. значениях'!AP16-100</f>
        <v>19.770628235055312</v>
      </c>
      <c r="AQ17" s="11">
        <f>'в абс. значениях'!BC16*100/'в абс. значениях'!AQ16-100</f>
        <v>20.337115235304424</v>
      </c>
      <c r="AR17" s="11">
        <f>'в абс. значениях'!BD16*100/'в абс. значениях'!AR16-100</f>
        <v>20.379098919420059</v>
      </c>
      <c r="AS17" s="11">
        <f>'в абс. значениях'!BE16*100/'в абс. значениях'!AS16-100</f>
        <v>23.744671249325094</v>
      </c>
      <c r="AT17" s="11">
        <f>'в абс. значениях'!BF16*100/'в абс. значениях'!AT16-100</f>
        <v>23.488572999293169</v>
      </c>
      <c r="AU17" s="11">
        <f>'в абс. значениях'!BG16*100/'в абс. значениях'!AU16-100</f>
        <v>24.81183109554388</v>
      </c>
      <c r="AV17" s="11">
        <f>'в абс. значениях'!BH16*100/'в абс. значениях'!AV16-100</f>
        <v>24.574134901840964</v>
      </c>
      <c r="AW17" s="11">
        <f>'в абс. значениях'!BI16*100/'в абс. значениях'!AW16-100</f>
        <v>27.811657490032275</v>
      </c>
      <c r="AX17" s="11">
        <f>'в абс. значениях'!BJ16*100/'в абс. значениях'!AX16-100</f>
        <v>27.598710118437282</v>
      </c>
      <c r="AY17" s="11">
        <f>'в абс. значениях'!BK16*100/'в абс. значениях'!AY16-100</f>
        <v>26.938862730360839</v>
      </c>
      <c r="AZ17" s="11">
        <f>'в абс. значениях'!BL16*100/'в абс. значениях'!AZ16-100</f>
        <v>27.645734847436387</v>
      </c>
      <c r="BA17" s="11">
        <f>'в абс. значениях'!BM16*100/'в абс. значениях'!BA16-100</f>
        <v>27.625771016951589</v>
      </c>
      <c r="BB17" s="11">
        <f>'в абс. значениях'!BN16*100/'в абс. значениях'!BB16-100</f>
        <v>27.511792785922097</v>
      </c>
      <c r="BC17" s="11">
        <f>'в абс. значениях'!BO16*100/'в абс. значениях'!BC16-100</f>
        <v>26.241666146342823</v>
      </c>
      <c r="BD17" s="11">
        <f>'в абс. значениях'!BP16*100/'в абс. значениях'!BD16-100</f>
        <v>25.43442384234541</v>
      </c>
      <c r="BE17" s="11">
        <f>'в абс. значениях'!BQ16*100/'в абс. значениях'!BE16-100</f>
        <v>23.515199666571149</v>
      </c>
      <c r="BF17" s="11">
        <f>'в абс. значениях'!BR16*100/'в абс. значениях'!BF16-100</f>
        <v>23.88226764522571</v>
      </c>
      <c r="BG17" s="11">
        <f>'в абс. значениях'!BS16*100/'в абс. значениях'!BG16-100</f>
        <v>23.888071243264818</v>
      </c>
      <c r="BH17" s="11">
        <f>'в абс. значениях'!BT16*100/'в абс. значениях'!BH16-100</f>
        <v>24.977924944812358</v>
      </c>
      <c r="BI17" s="11">
        <f>'в абс. значениях'!BU16*100/'в абс. значениях'!BI16-100</f>
        <v>21.92684318106194</v>
      </c>
      <c r="BJ17" s="11">
        <f>'в абс. значениях'!BV16*100/'в абс. значениях'!BJ16-100</f>
        <v>21.935596576020501</v>
      </c>
      <c r="BK17" s="11">
        <f>'в абс. значениях'!BW16*100/'в абс. значениях'!BK16-100</f>
        <v>24.013467231671214</v>
      </c>
      <c r="BL17" s="11">
        <f>'в абс. значениях'!BX16*100/'в абс. значениях'!BL16-100</f>
        <v>22.746959900936432</v>
      </c>
      <c r="BM17" s="11">
        <f>'в абс. значениях'!BY16*100/'в абс. значениях'!BM16-100</f>
        <v>22.832197375091539</v>
      </c>
      <c r="BN17" s="11">
        <f>'в абс. значениях'!BZ16*100/'в абс. значениях'!BN16-100</f>
        <v>23.407283521254683</v>
      </c>
      <c r="BO17" s="11">
        <f>'в абс. значениях'!CA16*100/'в абс. значениях'!BO16-100</f>
        <v>23.377444137915873</v>
      </c>
      <c r="BP17" s="11">
        <f>'в абс. значениях'!CB16*100/'в абс. значениях'!BP16-100</f>
        <v>23.836648350230888</v>
      </c>
    </row>
    <row r="18" spans="1:68" x14ac:dyDescent="0.25">
      <c r="A18" s="5" t="s">
        <v>15</v>
      </c>
      <c r="B18" s="11">
        <f>'в абс. значениях'!N17*100/'в абс. значениях'!B17-100</f>
        <v>6.9314156647351552</v>
      </c>
      <c r="C18" s="11">
        <f>'в абс. значениях'!O17*100/'в абс. значениях'!C17-100</f>
        <v>7.6154287262667708</v>
      </c>
      <c r="D18" s="11">
        <f>'в абс. значениях'!P17*100/'в абс. значениях'!D17-100</f>
        <v>6.5688172245087202</v>
      </c>
      <c r="E18" s="11">
        <f>'в абс. значениях'!Q17*100/'в абс. значениях'!E17-100</f>
        <v>6.7628207128547331</v>
      </c>
      <c r="F18" s="11">
        <f>'в абс. значениях'!R17*100/'в абс. значениях'!F17-100</f>
        <v>5.9654209286486406</v>
      </c>
      <c r="G18" s="11">
        <f>'в абс. значениях'!S17*100/'в абс. значениях'!G17-100</f>
        <v>4.1755802345120969</v>
      </c>
      <c r="H18" s="11">
        <f>'в абс. значениях'!T17*100/'в абс. значениях'!H17-100</f>
        <v>3.31795863710758</v>
      </c>
      <c r="I18" s="11">
        <f>'в абс. значениях'!U17*100/'в абс. значениях'!I17-100</f>
        <v>4.1083077073564453</v>
      </c>
      <c r="J18" s="11">
        <f>'в абс. значениях'!V17*100/'в абс. значениях'!J17-100</f>
        <v>3.0908804803059979</v>
      </c>
      <c r="K18" s="11">
        <f>'в абс. значениях'!W17*100/'в абс. значениях'!K17-100</f>
        <v>1.3503304443003543</v>
      </c>
      <c r="L18" s="11">
        <f>'в абс. значениях'!X17*100/'в абс. значениях'!L17-100</f>
        <v>5.8592281949258194</v>
      </c>
      <c r="M18" s="11">
        <f>'в абс. значениях'!Y17*100/'в абс. значениях'!M17-100</f>
        <v>3.7306740971215078</v>
      </c>
      <c r="N18" s="11">
        <f>'в абс. значениях'!Z17*100/'в абс. значениях'!N17-100</f>
        <v>1.4032713579665739</v>
      </c>
      <c r="O18" s="11">
        <f>'в абс. значениях'!AA17*100/'в абс. значениях'!O17-100</f>
        <v>1.2829671616620573</v>
      </c>
      <c r="P18" s="11">
        <f>'в абс. значениях'!AB17*100/'в абс. значениях'!P17-100</f>
        <v>2.184941129444681</v>
      </c>
      <c r="Q18" s="11">
        <f>'в абс. значениях'!AC17*100/'в абс. значениях'!Q17-100</f>
        <v>2.8410253412445599</v>
      </c>
      <c r="R18" s="11">
        <f>'в абс. значениях'!AD17*100/'в абс. значениях'!R17-100</f>
        <v>4.1907940513957556</v>
      </c>
      <c r="S18" s="11">
        <f>'в абс. значениях'!AE17*100/'в абс. значениях'!S17-100</f>
        <v>6.0343442159459499</v>
      </c>
      <c r="T18" s="11">
        <f>'в абс. значениях'!AF17*100/'в абс. значениях'!T17-100</f>
        <v>6.4919354838709609</v>
      </c>
      <c r="U18" s="11">
        <f>'в абс. значениях'!AG17*100/'в абс. значениях'!U17-100</f>
        <v>6.9903870433551987</v>
      </c>
      <c r="V18" s="11">
        <f>'в абс. значениях'!AH17*100/'в абс. значениях'!V17-100</f>
        <v>5.4979892564652033</v>
      </c>
      <c r="W18" s="11">
        <f>'в абс. значениях'!AI17*100/'в абс. значениях'!W17-100</f>
        <v>6.6030039265863394</v>
      </c>
      <c r="X18" s="11">
        <f>'в абс. значениях'!AJ17*100/'в абс. значениях'!X17-100</f>
        <v>5.2311853709391158</v>
      </c>
      <c r="Y18" s="11">
        <f>'в абс. значениях'!AK17*100/'в абс. значениях'!Y17-100</f>
        <v>8.4119469488634451</v>
      </c>
      <c r="Z18" s="11">
        <f>'в абс. значениях'!AL17*100/'в абс. значениях'!Z17-100</f>
        <v>9.5094142562882524</v>
      </c>
      <c r="AA18" s="11">
        <f>'в абс. значениях'!AM17*100/'в абс. значениях'!AA17-100</f>
        <v>10.565599218348012</v>
      </c>
      <c r="AB18" s="11">
        <f>'в абс. значениях'!AN17*100/'в абс. значениях'!AB17-100</f>
        <v>10.19869302100831</v>
      </c>
      <c r="AC18" s="11">
        <f>'в абс. значениях'!AO17*100/'в абс. значениях'!AC17-100</f>
        <v>8.3575387238880268</v>
      </c>
      <c r="AD18" s="11">
        <f>'в абс. значениях'!AP17*100/'в абс. значениях'!AD17-100</f>
        <v>7.6941361570633831</v>
      </c>
      <c r="AE18" s="11">
        <f>'в абс. значениях'!AQ17*100/'в абс. значениях'!AE17-100</f>
        <v>8.0497128711203914</v>
      </c>
      <c r="AF18" s="11">
        <f>'в абс. значениях'!AR17*100/'в абс. значениях'!AF17-100</f>
        <v>13.4040136312003</v>
      </c>
      <c r="AG18" s="11">
        <f>'в абс. значениях'!AS17*100/'в абс. значениях'!AG17-100</f>
        <v>9.7165125277861648</v>
      </c>
      <c r="AH18" s="11">
        <f>'в абс. значениях'!AT17*100/'в абс. значениях'!AH17-100</f>
        <v>15.249304396215919</v>
      </c>
      <c r="AI18" s="11">
        <f>'в абс. значениях'!AU17*100/'в абс. значениях'!AI17-100</f>
        <v>14.464809747449436</v>
      </c>
      <c r="AJ18" s="11">
        <f>'в абс. значениях'!AV17*100/'в абс. значениях'!AJ17-100</f>
        <v>13.502340177146593</v>
      </c>
      <c r="AK18" s="11">
        <f>'в абс. значениях'!AW17*100/'в абс. значениях'!AK17-100</f>
        <v>15.190970828583815</v>
      </c>
      <c r="AL18" s="11">
        <f>'в абс. значениях'!AX17*100/'в абс. значениях'!AL17-100</f>
        <v>16.433181090847441</v>
      </c>
      <c r="AM18" s="11">
        <f>'в абс. значениях'!AY17*100/'в абс. значениях'!AM17-100</f>
        <v>16.371926668827982</v>
      </c>
      <c r="AN18" s="11">
        <f>'в абс. значениях'!AZ17*100/'в абс. значениях'!AN17-100</f>
        <v>17.596638216793252</v>
      </c>
      <c r="AO18" s="11">
        <f>'в абс. значениях'!BA17*100/'в абс. значениях'!AO17-100</f>
        <v>19.56742975848249</v>
      </c>
      <c r="AP18" s="11">
        <f>'в абс. значениях'!BB17*100/'в абс. значениях'!AP17-100</f>
        <v>21.552068443622304</v>
      </c>
      <c r="AQ18" s="11">
        <f>'в абс. значениях'!BC17*100/'в абс. значениях'!AQ17-100</f>
        <v>23.024890509811257</v>
      </c>
      <c r="AR18" s="11">
        <f>'в абс. значениях'!BD17*100/'в абс. значениях'!AR17-100</f>
        <v>19.831624135463869</v>
      </c>
      <c r="AS18" s="11">
        <f>'в абс. значениях'!BE17*100/'в абс. значениях'!AS17-100</f>
        <v>24.799647820388401</v>
      </c>
      <c r="AT18" s="11">
        <f>'в абс. значениях'!BF17*100/'в абс. значениях'!AT17-100</f>
        <v>26.247809061191774</v>
      </c>
      <c r="AU18" s="11">
        <f>'в абс. значениях'!BG17*100/'в абс. значениях'!AU17-100</f>
        <v>26.665832928489309</v>
      </c>
      <c r="AV18" s="11">
        <f>'в абс. значениях'!BH17*100/'в абс. значениях'!AV17-100</f>
        <v>26.321053823507214</v>
      </c>
      <c r="AW18" s="11">
        <f>'в абс. значениях'!BI17*100/'в абс. значениях'!AW17-100</f>
        <v>27.75787815858061</v>
      </c>
      <c r="AX18" s="11">
        <f>'в абс. значениях'!BJ17*100/'в абс. значениях'!AX17-100</f>
        <v>27.378509117220105</v>
      </c>
      <c r="AY18" s="11">
        <f>'в абс. значениях'!BK17*100/'в абс. значениях'!AY17-100</f>
        <v>26.69758079010748</v>
      </c>
      <c r="AZ18" s="11">
        <f>'в абс. значениях'!BL17*100/'в абс. значениях'!AZ17-100</f>
        <v>27.263243871907093</v>
      </c>
      <c r="BA18" s="11">
        <f>'в абс. значениях'!BM17*100/'в абс. значениях'!BA17-100</f>
        <v>26.780269294385533</v>
      </c>
      <c r="BB18" s="11">
        <f>'в абс. значениях'!BN17*100/'в абс. значениях'!BB17-100</f>
        <v>26.217147501718557</v>
      </c>
      <c r="BC18" s="11">
        <f>'в абс. значениях'!BO17*100/'в абс. значениях'!BC17-100</f>
        <v>24.476566920887493</v>
      </c>
      <c r="BD18" s="11">
        <f>'в абс. значениях'!BP17*100/'в абс. значениях'!BD17-100</f>
        <v>24.479852882054871</v>
      </c>
      <c r="BE18" s="11">
        <f>'в абс. значениях'!BQ17*100/'в абс. значениях'!BE17-100</f>
        <v>22.940049384299641</v>
      </c>
      <c r="BF18" s="11">
        <f>'в абс. значениях'!BR17*100/'в абс. значениях'!BF17-100</f>
        <v>20.894352164551009</v>
      </c>
      <c r="BG18" s="11">
        <f>'в абс. значениях'!BS17*100/'в абс. значениях'!BG17-100</f>
        <v>22.399434944576726</v>
      </c>
      <c r="BH18" s="11">
        <f>'в абс. значениях'!BT17*100/'в абс. значениях'!BH17-100</f>
        <v>23.526555613655034</v>
      </c>
      <c r="BI18" s="11">
        <f>'в абс. значениях'!BU17*100/'в абс. значениях'!BI17-100</f>
        <v>20.986927035036999</v>
      </c>
      <c r="BJ18" s="11">
        <f>'в абс. значениях'!BV17*100/'в абс. значениях'!BJ17-100</f>
        <v>21.814992515531614</v>
      </c>
      <c r="BK18" s="11">
        <f>'в абс. значениях'!BW17*100/'в абс. значениях'!BK17-100</f>
        <v>23.493800714974753</v>
      </c>
      <c r="BL18" s="11">
        <f>'в абс. значениях'!BX17*100/'в абс. значениях'!BL17-100</f>
        <v>22.717141451946517</v>
      </c>
      <c r="BM18" s="11">
        <f>'в абс. значениях'!BY17*100/'в абс. значениях'!BM17-100</f>
        <v>22.735656765950679</v>
      </c>
      <c r="BN18" s="11">
        <f>'в абс. значениях'!BZ17*100/'в абс. значениях'!BN17-100</f>
        <v>23.585406540407419</v>
      </c>
      <c r="BO18" s="11">
        <f>'в абс. значениях'!CA17*100/'в абс. значениях'!BO17-100</f>
        <v>23.293968374592467</v>
      </c>
      <c r="BP18" s="11">
        <f>'в абс. значениях'!CB17*100/'в абс. значениях'!BP17-100</f>
        <v>23.310747073325942</v>
      </c>
    </row>
    <row r="19" spans="1:68" x14ac:dyDescent="0.25">
      <c r="A19" s="5" t="s">
        <v>16</v>
      </c>
      <c r="B19" s="11">
        <f>'в абс. значениях'!N18*100/'в абс. значениях'!B18-100</f>
        <v>6.1943179940205226</v>
      </c>
      <c r="C19" s="11">
        <f>'в абс. значениях'!O18*100/'в абс. значениях'!C18-100</f>
        <v>6.6146495858331917</v>
      </c>
      <c r="D19" s="11">
        <f>'в абс. значениях'!P18*100/'в абс. значениях'!D18-100</f>
        <v>6.8082867085999652</v>
      </c>
      <c r="E19" s="11">
        <f>'в абс. значениях'!Q18*100/'в абс. значениях'!E18-100</f>
        <v>6.9948071326577548</v>
      </c>
      <c r="F19" s="11">
        <f>'в абс. значениях'!R18*100/'в абс. значениях'!F18-100</f>
        <v>5.1351938535679693</v>
      </c>
      <c r="G19" s="11">
        <f>'в абс. значениях'!S18*100/'в абс. значениях'!G18-100</f>
        <v>4.0631965321616406</v>
      </c>
      <c r="H19" s="11">
        <f>'в абс. значениях'!T18*100/'в абс. значениях'!H18-100</f>
        <v>4.5600406145829311</v>
      </c>
      <c r="I19" s="11">
        <f>'в абс. значениях'!U18*100/'в абс. значениях'!I18-100</f>
        <v>4.6500665753078465</v>
      </c>
      <c r="J19" s="11">
        <f>'в абс. значениях'!V18*100/'в абс. значениях'!J18-100</f>
        <v>3.7205185858489216</v>
      </c>
      <c r="K19" s="11">
        <f>'в абс. значениях'!W18*100/'в абс. значениях'!K18-100</f>
        <v>2.6008994163765919</v>
      </c>
      <c r="L19" s="11">
        <f>'в абс. значениях'!X18*100/'в абс. значениях'!L18-100</f>
        <v>5.1451439037652449</v>
      </c>
      <c r="M19" s="11">
        <f>'в абс. значениях'!Y18*100/'в абс. значениях'!M18-100</f>
        <v>3.8724155126778896</v>
      </c>
      <c r="N19" s="11">
        <f>'в абс. значениях'!Z18*100/'в абс. значениях'!N18-100</f>
        <v>2.0763774923132132</v>
      </c>
      <c r="O19" s="11">
        <f>'в абс. значениях'!AA18*100/'в абс. значениях'!O18-100</f>
        <v>2.5497214471595129</v>
      </c>
      <c r="P19" s="11">
        <f>'в абс. значениях'!AB18*100/'в абс. значениях'!P18-100</f>
        <v>1.4669176601826734</v>
      </c>
      <c r="Q19" s="11">
        <f>'в абс. значениях'!AC18*100/'в абс. значениях'!Q18-100</f>
        <v>1.6859847610251677</v>
      </c>
      <c r="R19" s="11">
        <f>'в абс. значениях'!AD18*100/'в абс. значениях'!R18-100</f>
        <v>3.6759594972854188</v>
      </c>
      <c r="S19" s="11">
        <f>'в абс. значениях'!AE18*100/'в абс. значениях'!S18-100</f>
        <v>5.1594112446039446</v>
      </c>
      <c r="T19" s="11">
        <f>'в абс. значениях'!AF18*100/'в абс. значениях'!T18-100</f>
        <v>5.3588196763362674</v>
      </c>
      <c r="U19" s="11">
        <f>'в абс. значениях'!AG18*100/'в абс. значениях'!U18-100</f>
        <v>5.8406972802540906</v>
      </c>
      <c r="V19" s="11">
        <f>'в абс. значениях'!AH18*100/'в абс. значениях'!V18-100</f>
        <v>3.3126236698999634</v>
      </c>
      <c r="W19" s="11">
        <f>'в абс. значениях'!AI18*100/'в абс. значениях'!W18-100</f>
        <v>4.6867044960149542</v>
      </c>
      <c r="X19" s="11">
        <f>'в абс. значениях'!AJ18*100/'в абс. значениях'!X18-100</f>
        <v>5.0049673155175327</v>
      </c>
      <c r="Y19" s="11">
        <f>'в абс. значениях'!AK18*100/'в абс. значениях'!Y18-100</f>
        <v>7.01709843602859</v>
      </c>
      <c r="Z19" s="11">
        <f>'в абс. значениях'!AL18*100/'в абс. значениях'!Z18-100</f>
        <v>8.9168649372848847</v>
      </c>
      <c r="AA19" s="11">
        <f>'в абс. значениях'!AM18*100/'в абс. значениях'!AA18-100</f>
        <v>10.156471870791606</v>
      </c>
      <c r="AB19" s="11">
        <f>'в абс. значениях'!AN18*100/'в абс. значениях'!AB18-100</f>
        <v>10.586758649754245</v>
      </c>
      <c r="AC19" s="11">
        <f>'в абс. значениях'!AO18*100/'в абс. значениях'!AC18-100</f>
        <v>8.7152192769333539</v>
      </c>
      <c r="AD19" s="11">
        <f>'в абс. значениях'!AP18*100/'в абс. значениях'!AD18-100</f>
        <v>8.7143433098830769</v>
      </c>
      <c r="AE19" s="11">
        <f>'в абс. значениях'!AQ18*100/'в абс. значениях'!AE18-100</f>
        <v>9.6079744974349097</v>
      </c>
      <c r="AF19" s="11">
        <f>'в абс. значениях'!AR18*100/'в абс. значениях'!AF18-100</f>
        <v>15.11529833226092</v>
      </c>
      <c r="AG19" s="11">
        <f>'в абс. значениях'!AS18*100/'в абс. значениях'!AG18-100</f>
        <v>12.028745793646266</v>
      </c>
      <c r="AH19" s="11">
        <f>'в абс. значениях'!AT18*100/'в абс. значениях'!AH18-100</f>
        <v>17.88078878873516</v>
      </c>
      <c r="AI19" s="11">
        <f>'в абс. значениях'!AU18*100/'в абс. значениях'!AI18-100</f>
        <v>17.501237930180736</v>
      </c>
      <c r="AJ19" s="11">
        <f>'в абс. значениях'!AV18*100/'в абс. значениях'!AJ18-100</f>
        <v>17.134537788261312</v>
      </c>
      <c r="AK19" s="11">
        <f>'в абс. значениях'!AW18*100/'в абс. значениях'!AK18-100</f>
        <v>19.022210336066664</v>
      </c>
      <c r="AL19" s="11">
        <f>'в абс. значениях'!AX18*100/'в абс. значениях'!AL18-100</f>
        <v>19.388265834167527</v>
      </c>
      <c r="AM19" s="11">
        <f>'в абс. значениях'!AY18*100/'в абс. значениях'!AM18-100</f>
        <v>18.499960496825196</v>
      </c>
      <c r="AN19" s="11">
        <f>'в абс. значениях'!AZ18*100/'в абс. значениях'!AN18-100</f>
        <v>19.816744817987512</v>
      </c>
      <c r="AO19" s="11">
        <f>'в абс. значениях'!BA18*100/'в абс. значениях'!AO18-100</f>
        <v>22.334079668493516</v>
      </c>
      <c r="AP19" s="11">
        <f>'в абс. значениях'!BB18*100/'в абс. значениях'!AP18-100</f>
        <v>23.230328183075827</v>
      </c>
      <c r="AQ19" s="11">
        <f>'в абс. значениях'!BC18*100/'в абс. значениях'!AQ18-100</f>
        <v>23.379468204678034</v>
      </c>
      <c r="AR19" s="11">
        <f>'в абс. значениях'!BD18*100/'в абс. значениях'!AR18-100</f>
        <v>19.579347304733375</v>
      </c>
      <c r="AS19" s="11">
        <f>'в абс. значениях'!BE18*100/'в абс. значениях'!AS18-100</f>
        <v>23.605617475895457</v>
      </c>
      <c r="AT19" s="11">
        <f>'в абс. значениях'!BF18*100/'в абс. значениях'!AT18-100</f>
        <v>23.138539615209822</v>
      </c>
      <c r="AU19" s="11">
        <f>'в абс. значениях'!BG18*100/'в абс. значениях'!AU18-100</f>
        <v>24.896808882902064</v>
      </c>
      <c r="AV19" s="11">
        <f>'в абс. значениях'!BH18*100/'в абс. значениях'!AV18-100</f>
        <v>25.588634486014399</v>
      </c>
      <c r="AW19" s="11">
        <f>'в абс. значениях'!BI18*100/'в абс. значениях'!AW18-100</f>
        <v>25.596170015366326</v>
      </c>
      <c r="AX19" s="11">
        <f>'в абс. значениях'!BJ18*100/'в абс. значениях'!AX18-100</f>
        <v>26.859112145382198</v>
      </c>
      <c r="AY19" s="11">
        <f>'в абс. значениях'!BK18*100/'в абс. значениях'!AY18-100</f>
        <v>26.596532351733643</v>
      </c>
      <c r="AZ19" s="11">
        <f>'в абс. значениях'!BL18*100/'в абс. значениях'!AZ18-100</f>
        <v>26.63559802525134</v>
      </c>
      <c r="BA19" s="11">
        <f>'в абс. значениях'!BM18*100/'в абс. значениях'!BA18-100</f>
        <v>26.766555805202515</v>
      </c>
      <c r="BB19" s="11">
        <f>'в абс. значениях'!BN18*100/'в абс. значениях'!BB18-100</f>
        <v>27.635271760815314</v>
      </c>
      <c r="BC19" s="11">
        <f>'в абс. значениях'!BO18*100/'в абс. значениях'!BC18-100</f>
        <v>25.840836248054998</v>
      </c>
      <c r="BD19" s="11">
        <f>'в абс. значениях'!BP18*100/'в абс. значениях'!BD18-100</f>
        <v>27.286566589076529</v>
      </c>
      <c r="BE19" s="11">
        <f>'в абс. значениях'!BQ18*100/'в абс. значениях'!BE18-100</f>
        <v>21.519095627047548</v>
      </c>
      <c r="BF19" s="11">
        <f>'в абс. значениях'!BR18*100/'в абс. значениях'!BF18-100</f>
        <v>22.535254586556348</v>
      </c>
      <c r="BG19" s="11">
        <f>'в абс. значениях'!BS18*100/'в абс. значениях'!BG18-100</f>
        <v>22.400937527301863</v>
      </c>
      <c r="BH19" s="11">
        <f>'в абс. значениях'!BT18*100/'в абс. значениях'!BH18-100</f>
        <v>23.128722292050881</v>
      </c>
      <c r="BI19" s="11">
        <f>'в абс. значениях'!BU18*100/'в абс. значениях'!BI18-100</f>
        <v>20.933185208697026</v>
      </c>
      <c r="BJ19" s="11">
        <f>'в абс. значениях'!BV18*100/'в абс. значениях'!BJ18-100</f>
        <v>20.297481683955823</v>
      </c>
      <c r="BK19" s="11">
        <f>'в абс. значениях'!BW18*100/'в абс. значениях'!BK18-100</f>
        <v>20.477810023532939</v>
      </c>
      <c r="BL19" s="11">
        <f>'в абс. значениях'!BX18*100/'в абс. значениях'!BL18-100</f>
        <v>19.54457597134558</v>
      </c>
      <c r="BM19" s="11">
        <f>'в абс. значениях'!BY18*100/'в абс. значениях'!BM18-100</f>
        <v>19.094077781309423</v>
      </c>
      <c r="BN19" s="11">
        <f>'в абс. значениях'!BZ18*100/'в абс. значениях'!BN18-100</f>
        <v>18.462325083583693</v>
      </c>
      <c r="BO19" s="11">
        <f>'в абс. значениях'!CA18*100/'в абс. значениях'!BO18-100</f>
        <v>18.82645431631677</v>
      </c>
      <c r="BP19" s="11">
        <f>'в абс. значениях'!CB18*100/'в абс. значениях'!BP18-100</f>
        <v>19.611876451555275</v>
      </c>
    </row>
    <row r="20" spans="1:68" x14ac:dyDescent="0.25">
      <c r="A20" s="5" t="s">
        <v>17</v>
      </c>
      <c r="B20" s="11">
        <f>'в абс. значениях'!N19*100/'в абс. значениях'!B19-100</f>
        <v>6.6145887614048746</v>
      </c>
      <c r="C20" s="11">
        <f>'в абс. значениях'!O19*100/'в абс. значениях'!C19-100</f>
        <v>8.0605620913173226</v>
      </c>
      <c r="D20" s="11">
        <f>'в абс. значениях'!P19*100/'в абс. значениях'!D19-100</f>
        <v>7.4913655403781689</v>
      </c>
      <c r="E20" s="11">
        <f>'в абс. значениях'!Q19*100/'в абс. значениях'!E19-100</f>
        <v>8.0505511729730443</v>
      </c>
      <c r="F20" s="11">
        <f>'в абс. значениях'!R19*100/'в абс. значениях'!F19-100</f>
        <v>6.9193827299725541</v>
      </c>
      <c r="G20" s="11">
        <f>'в абс. значениях'!S19*100/'в абс. значениях'!G19-100</f>
        <v>5.9847584095568891</v>
      </c>
      <c r="H20" s="11">
        <f>'в абс. значениях'!T19*100/'в абс. значениях'!H19-100</f>
        <v>5.1413730271686404</v>
      </c>
      <c r="I20" s="11">
        <f>'в абс. значениях'!U19*100/'в абс. значениях'!I19-100</f>
        <v>5.6688194217481964</v>
      </c>
      <c r="J20" s="11">
        <f>'в абс. значениях'!V19*100/'в абс. значениях'!J19-100</f>
        <v>4.1560151656185411</v>
      </c>
      <c r="K20" s="11">
        <f>'в абс. значениях'!W19*100/'в абс. значениях'!K19-100</f>
        <v>-0.4191744530284609</v>
      </c>
      <c r="L20" s="11">
        <f>'в абс. значениях'!X19*100/'в абс. значениях'!L19-100</f>
        <v>2.413612307361376</v>
      </c>
      <c r="M20" s="11">
        <f>'в абс. значениях'!Y19*100/'в абс. значениях'!M19-100</f>
        <v>1.4792886077204201</v>
      </c>
      <c r="N20" s="11">
        <f>'в абс. значениях'!Z19*100/'в абс. значениях'!N19-100</f>
        <v>0.16395846385582047</v>
      </c>
      <c r="O20" s="11">
        <f>'в абс. значениях'!AA19*100/'в абс. значениях'!O19-100</f>
        <v>-0.5015577690991222</v>
      </c>
      <c r="P20" s="11">
        <f>'в абс. значениях'!AB19*100/'в абс. значениях'!P19-100</f>
        <v>-0.1784070486126268</v>
      </c>
      <c r="Q20" s="11">
        <f>'в абс. значениях'!AC19*100/'в абс. значениях'!Q19-100</f>
        <v>0.59979326459526305</v>
      </c>
      <c r="R20" s="11">
        <f>'в абс. значениях'!AD19*100/'в абс. значениях'!R19-100</f>
        <v>4.5382428043404701</v>
      </c>
      <c r="S20" s="11">
        <f>'в абс. значениях'!AE19*100/'в абс. значениях'!S19-100</f>
        <v>6.478925493902679</v>
      </c>
      <c r="T20" s="11">
        <f>'в абс. значениях'!AF19*100/'в абс. значениях'!T19-100</f>
        <v>7.9106761795960665</v>
      </c>
      <c r="U20" s="11">
        <f>'в абс. значениях'!AG19*100/'в абс. значениях'!U19-100</f>
        <v>8.8104863301329459</v>
      </c>
      <c r="V20" s="11">
        <f>'в абс. значениях'!AH19*100/'в абс. значениях'!V19-100</f>
        <v>7.0587824995204613</v>
      </c>
      <c r="W20" s="11">
        <f>'в абс. значениях'!AI19*100/'в абс. значениях'!W19-100</f>
        <v>10.49401177557661</v>
      </c>
      <c r="X20" s="11">
        <f>'в абс. значениях'!AJ19*100/'в абс. значениях'!X19-100</f>
        <v>9.7003986225425223</v>
      </c>
      <c r="Y20" s="11">
        <f>'в абс. значениях'!AK19*100/'в абс. значениях'!Y19-100</f>
        <v>11.428241583560521</v>
      </c>
      <c r="Z20" s="11">
        <f>'в абс. значениях'!AL19*100/'в абс. значениях'!Z19-100</f>
        <v>11.696521253094147</v>
      </c>
      <c r="AA20" s="11">
        <f>'в абс. значениях'!AM19*100/'в абс. значениях'!AA19-100</f>
        <v>13.419361667409049</v>
      </c>
      <c r="AB20" s="11">
        <f>'в абс. значениях'!AN19*100/'в абс. значениях'!AB19-100</f>
        <v>13.264360648682825</v>
      </c>
      <c r="AC20" s="11">
        <f>'в абс. значениях'!AO19*100/'в абс. значениях'!AC19-100</f>
        <v>10.574760282695891</v>
      </c>
      <c r="AD20" s="11">
        <f>'в абс. значениях'!AP19*100/'в абс. значениях'!AD19-100</f>
        <v>8.244800491047215</v>
      </c>
      <c r="AE20" s="11">
        <f>'в абс. значениях'!AQ19*100/'в абс. значениях'!AE19-100</f>
        <v>7.6621868259498882</v>
      </c>
      <c r="AF20" s="11">
        <f>'в абс. значениях'!AR19*100/'в абс. значениях'!AF19-100</f>
        <v>11.722829235163687</v>
      </c>
      <c r="AG20" s="11">
        <f>'в абс. значениях'!AS19*100/'в абс. значениях'!AG19-100</f>
        <v>9.0263070449713894</v>
      </c>
      <c r="AH20" s="11">
        <f>'в абс. значениях'!AT19*100/'в абс. значениях'!AH19-100</f>
        <v>14.521540842088115</v>
      </c>
      <c r="AI20" s="11">
        <f>'в абс. значениях'!AU19*100/'в абс. значениях'!AI19-100</f>
        <v>14.377939013945678</v>
      </c>
      <c r="AJ20" s="11">
        <f>'в абс. значениях'!AV19*100/'в абс. значениях'!AJ19-100</f>
        <v>14.676952286742235</v>
      </c>
      <c r="AK20" s="11">
        <f>'в абс. значениях'!AW19*100/'в абс. значениях'!AK19-100</f>
        <v>16.112643055245627</v>
      </c>
      <c r="AL20" s="11">
        <f>'в абс. значениях'!AX19*100/'в абс. значениях'!AL19-100</f>
        <v>18.026712418534274</v>
      </c>
      <c r="AM20" s="11">
        <f>'в абс. значениях'!AY19*100/'в абс. значениях'!AM19-100</f>
        <v>16.811898512685914</v>
      </c>
      <c r="AN20" s="11">
        <f>'в абс. значениях'!AZ19*100/'в абс. значениях'!AN19-100</f>
        <v>17.752172109378932</v>
      </c>
      <c r="AO20" s="11">
        <f>'в абс. значениях'!BA19*100/'в абс. значениях'!AO19-100</f>
        <v>19.887865501071758</v>
      </c>
      <c r="AP20" s="11">
        <f>'в абс. значениях'!BB19*100/'в абс. значениях'!AP19-100</f>
        <v>20.537926748747424</v>
      </c>
      <c r="AQ20" s="11">
        <f>'в абс. значениях'!BC19*100/'в абс. значениях'!AQ19-100</f>
        <v>21.892722845518435</v>
      </c>
      <c r="AR20" s="11">
        <f>'в абс. значениях'!BD19*100/'в абс. значениях'!AR19-100</f>
        <v>17.979753914588841</v>
      </c>
      <c r="AS20" s="11">
        <f>'в абс. значениях'!BE19*100/'в абс. значениях'!AS19-100</f>
        <v>22.050329199822272</v>
      </c>
      <c r="AT20" s="11">
        <f>'в абс. значениях'!BF19*100/'в абс. значениях'!AT19-100</f>
        <v>21.103533611622737</v>
      </c>
      <c r="AU20" s="11">
        <f>'в абс. значениях'!BG19*100/'в абс. значениях'!AU19-100</f>
        <v>22.373040597339667</v>
      </c>
      <c r="AV20" s="11">
        <f>'в абс. значениях'!BH19*100/'в абс. значениях'!AV19-100</f>
        <v>22.711842004577363</v>
      </c>
      <c r="AW20" s="11">
        <f>'в абс. значениях'!BI19*100/'в абс. значениях'!AW19-100</f>
        <v>23.706960159512946</v>
      </c>
      <c r="AX20" s="11">
        <f>'в абс. значениях'!BJ19*100/'в абс. значениях'!AX19-100</f>
        <v>23.825387051076277</v>
      </c>
      <c r="AY20" s="11">
        <f>'в абс. значениях'!BK19*100/'в абс. значениях'!AY19-100</f>
        <v>23.625300005658914</v>
      </c>
      <c r="AZ20" s="11">
        <f>'в абс. значениях'!BL19*100/'в абс. значениях'!AZ19-100</f>
        <v>23.935439899643413</v>
      </c>
      <c r="BA20" s="11">
        <f>'в абс. значениях'!BM19*100/'в абс. значениях'!BA19-100</f>
        <v>24.507422050557224</v>
      </c>
      <c r="BB20" s="11">
        <f>'в абс. значениях'!BN19*100/'в абс. значениях'!BB19-100</f>
        <v>25.009585982232906</v>
      </c>
      <c r="BC20" s="11">
        <f>'в абс. значениях'!BO19*100/'в абс. значениях'!BC19-100</f>
        <v>23.268589490320025</v>
      </c>
      <c r="BD20" s="11">
        <f>'в абс. значениях'!BP19*100/'в абс. значениях'!BD19-100</f>
        <v>23.850324755031963</v>
      </c>
      <c r="BE20" s="11">
        <f>'в абс. значениях'!BQ19*100/'в абс. значениях'!BE19-100</f>
        <v>19.688545502683709</v>
      </c>
      <c r="BF20" s="11">
        <f>'в абс. значениях'!BR19*100/'в абс. значениях'!BF19-100</f>
        <v>20.44075937920222</v>
      </c>
      <c r="BG20" s="11">
        <f>'в абс. значениях'!BS19*100/'в абс. значениях'!BG19-100</f>
        <v>20.293247514178915</v>
      </c>
      <c r="BH20" s="11">
        <f>'в абс. значениях'!BT19*100/'в абс. значениях'!BH19-100</f>
        <v>21.013948452234843</v>
      </c>
      <c r="BI20" s="11">
        <f>'в абс. значениях'!BU19*100/'в абс. значениях'!BI19-100</f>
        <v>18.918011684874585</v>
      </c>
      <c r="BJ20" s="11">
        <f>'в абс. значениях'!BV19*100/'в абс. значениях'!BJ19-100</f>
        <v>19.033501092426931</v>
      </c>
      <c r="BK20" s="11">
        <f>'в абс. значениях'!BW19*100/'в абс. значениях'!BK19-100</f>
        <v>19.588889128233845</v>
      </c>
      <c r="BL20" s="11">
        <f>'в абс. значениях'!BX19*100/'в абс. значениях'!BL19-100</f>
        <v>18.429756676841663</v>
      </c>
      <c r="BM20" s="11">
        <f>'в абс. значениях'!BY19*100/'в абс. значениях'!BM19-100</f>
        <v>18.086631267819314</v>
      </c>
      <c r="BN20" s="11">
        <f>'в абс. значениях'!BZ19*100/'в абс. значениях'!BN19-100</f>
        <v>17.577571230468649</v>
      </c>
      <c r="BO20" s="11">
        <f>'в абс. значениях'!CA19*100/'в абс. значениях'!BO19-100</f>
        <v>17.170396239913231</v>
      </c>
      <c r="BP20" s="11">
        <f>'в абс. значениях'!CB19*100/'в абс. значениях'!BP19-100</f>
        <v>17.988512919906128</v>
      </c>
    </row>
    <row r="21" spans="1:68" x14ac:dyDescent="0.25">
      <c r="A21" s="5" t="s">
        <v>18</v>
      </c>
      <c r="B21" s="11">
        <f>'в абс. значениях'!N20*100/'в абс. значениях'!B20-100</f>
        <v>8.7660580568309996</v>
      </c>
      <c r="C21" s="11">
        <f>'в абс. значениях'!O20*100/'в абс. значениях'!C20-100</f>
        <v>10.47083562420238</v>
      </c>
      <c r="D21" s="11">
        <f>'в абс. значениях'!P20*100/'в абс. значениях'!D20-100</f>
        <v>8.5662628167090986</v>
      </c>
      <c r="E21" s="11">
        <f>'в абс. значениях'!Q20*100/'в абс. значениях'!E20-100</f>
        <v>12.43952297491434</v>
      </c>
      <c r="F21" s="11">
        <f>'в абс. значениях'!R20*100/'в абс. значениях'!F20-100</f>
        <v>11.468783091672591</v>
      </c>
      <c r="G21" s="11">
        <f>'в абс. значениях'!S20*100/'в абс. значениях'!G20-100</f>
        <v>9.5253689875213894</v>
      </c>
      <c r="H21" s="11">
        <f>'в абс. значениях'!T20*100/'в абс. значениях'!H20-100</f>
        <v>11.924345132702015</v>
      </c>
      <c r="I21" s="11">
        <f>'в абс. значениях'!U20*100/'в абс. значениях'!I20-100</f>
        <v>11.181343469785205</v>
      </c>
      <c r="J21" s="11">
        <f>'в абс. значениях'!V20*100/'в абс. значениях'!J20-100</f>
        <v>7.9511073774035452</v>
      </c>
      <c r="K21" s="11">
        <f>'в абс. значениях'!W20*100/'в абс. значениях'!K20-100</f>
        <v>3.6402304653861677</v>
      </c>
      <c r="L21" s="11">
        <f>'в абс. значениях'!X20*100/'в абс. значениях'!L20-100</f>
        <v>6.2291892946282559</v>
      </c>
      <c r="M21" s="11">
        <f>'в абс. значениях'!Y20*100/'в абс. значениях'!M20-100</f>
        <v>6.3147244978246846</v>
      </c>
      <c r="N21" s="11">
        <f>'в абс. значениях'!Z20*100/'в абс. значениях'!N20-100</f>
        <v>5.7577128658962096</v>
      </c>
      <c r="O21" s="11">
        <f>'в абс. значениях'!AA20*100/'в абс. значениях'!O20-100</f>
        <v>4.7798996259294881</v>
      </c>
      <c r="P21" s="11">
        <f>'в абс. значениях'!AB20*100/'в абс. значениях'!P20-100</f>
        <v>4.6077851915677428</v>
      </c>
      <c r="Q21" s="11">
        <f>'в абс. значениях'!AC20*100/'в абс. значениях'!Q20-100</f>
        <v>2.242743995279568</v>
      </c>
      <c r="R21" s="11">
        <f>'в абс. значениях'!AD20*100/'в абс. значениях'!R20-100</f>
        <v>2.8948812630621461</v>
      </c>
      <c r="S21" s="11">
        <f>'в абс. значениях'!AE20*100/'в абс. значениях'!S20-100</f>
        <v>6.0210417770950073</v>
      </c>
      <c r="T21" s="11">
        <f>'в абс. значениях'!AF20*100/'в абс. значениях'!T20-100</f>
        <v>5.4512408171831481</v>
      </c>
      <c r="U21" s="11">
        <f>'в абс. значениях'!AG20*100/'в абс. значениях'!U20-100</f>
        <v>6.6811646783162075</v>
      </c>
      <c r="V21" s="11">
        <f>'в абс. значениях'!AH20*100/'в абс. значениях'!V20-100</f>
        <v>4.8561212222356147</v>
      </c>
      <c r="W21" s="11">
        <f>'в абс. значениях'!AI20*100/'в абс. значениях'!W20-100</f>
        <v>1.9566709513703842</v>
      </c>
      <c r="X21" s="11">
        <f>'в абс. значениях'!AJ20*100/'в абс. значениях'!X20-100</f>
        <v>-1.9993646610309668</v>
      </c>
      <c r="Y21" s="11">
        <f>'в абс. значениях'!AK20*100/'в абс. значениях'!Y20-100</f>
        <v>-2.9694688059272067</v>
      </c>
      <c r="Z21" s="11">
        <f>'в абс. значениях'!AL20*100/'в абс. значениях'!Z20-100</f>
        <v>-5.9521186272590398</v>
      </c>
      <c r="AA21" s="11">
        <f>'в абс. значениях'!AM20*100/'в абс. значениях'!AA20-100</f>
        <v>-3.127177957157258</v>
      </c>
      <c r="AB21" s="11">
        <f>'в абс. значениях'!AN20*100/'в абс. значениях'!AB20-100</f>
        <v>-3.9362299269855185</v>
      </c>
      <c r="AC21" s="11">
        <f>'в абс. значениях'!AO20*100/'в абс. значениях'!AC20-100</f>
        <v>-7.0120230443856002</v>
      </c>
      <c r="AD21" s="11">
        <f>'в абс. значениях'!AP20*100/'в абс. значениях'!AD20-100</f>
        <v>-5.7874684846410105</v>
      </c>
      <c r="AE21" s="11">
        <f>'в абс. значениях'!AQ20*100/'в абс. значениях'!AE20-100</f>
        <v>-6.9717930230130776</v>
      </c>
      <c r="AF21" s="11">
        <f>'в абс. значениях'!AR20*100/'в абс. значениях'!AF20-100</f>
        <v>-1.5519702337364123</v>
      </c>
      <c r="AG21" s="11">
        <f>'в абс. значениях'!AS20*100/'в абс. значениях'!AG20-100</f>
        <v>-2.7030423293573591</v>
      </c>
      <c r="AH21" s="11">
        <f>'в абс. значениях'!AT20*100/'в абс. значениях'!AH20-100</f>
        <v>2.4604264667161857</v>
      </c>
      <c r="AI21" s="11">
        <f>'в абс. значениях'!AU20*100/'в абс. значениях'!AI20-100</f>
        <v>5.3176674198805784</v>
      </c>
      <c r="AJ21" s="11">
        <f>'в абс. значениях'!AV20*100/'в абс. значениях'!AJ20-100</f>
        <v>9.7237209471869903</v>
      </c>
      <c r="AK21" s="11">
        <f>'в абс. значениях'!AW20*100/'в абс. значениях'!AK20-100</f>
        <v>13.973355159097025</v>
      </c>
      <c r="AL21" s="11">
        <f>'в абс. значениях'!AX20*100/'в абс. значениях'!AL20-100</f>
        <v>21.291188930136855</v>
      </c>
      <c r="AM21" s="11">
        <f>'в абс. значениях'!AY20*100/'в абс. значениях'!AM20-100</f>
        <v>18.492143584934894</v>
      </c>
      <c r="AN21" s="11">
        <f>'в абс. значениях'!AZ20*100/'в абс. значениях'!AN20-100</f>
        <v>21.579937056154819</v>
      </c>
      <c r="AO21" s="11">
        <f>'в абс. значениях'!BA20*100/'в абс. значениях'!AO20-100</f>
        <v>26.616711352723939</v>
      </c>
      <c r="AP21" s="11">
        <f>'в абс. значениях'!BB20*100/'в абс. значениях'!AP20-100</f>
        <v>26.155390646384632</v>
      </c>
      <c r="AQ21" s="11">
        <f>'в абс. значениях'!BC20*100/'в абс. значениях'!AQ20-100</f>
        <v>27.234015466004465</v>
      </c>
      <c r="AR21" s="11">
        <f>'в абс. значениях'!BD20*100/'в абс. значениях'!AR20-100</f>
        <v>23.966104385363153</v>
      </c>
      <c r="AS21" s="11">
        <f>'в абс. значениях'!BE20*100/'в абс. значениях'!AS20-100</f>
        <v>25.620686047234003</v>
      </c>
      <c r="AT21" s="11">
        <f>'в абс. значениях'!BF20*100/'в абс. значениях'!AT20-100</f>
        <v>25.870600969448361</v>
      </c>
      <c r="AU21" s="11">
        <f>'в абс. значениях'!BG20*100/'в абс. значениях'!AU20-100</f>
        <v>27.807728942702497</v>
      </c>
      <c r="AV21" s="11">
        <f>'в абс. значениях'!BH20*100/'в абс. значениях'!AV20-100</f>
        <v>27.879289637510766</v>
      </c>
      <c r="AW21" s="11">
        <f>'в абс. значениях'!BI20*100/'в абс. значениях'!AW20-100</f>
        <v>29.007697268650617</v>
      </c>
      <c r="AX21" s="11">
        <f>'в абс. значениях'!BJ20*100/'в абс. значениях'!AX20-100</f>
        <v>26.023646826513854</v>
      </c>
      <c r="AY21" s="11">
        <f>'в абс. значениях'!BK20*100/'в абс. значениях'!AY20-100</f>
        <v>26.174445966070593</v>
      </c>
      <c r="AZ21" s="11">
        <f>'в абс. значениях'!BL20*100/'в абс. значениях'!AZ20-100</f>
        <v>26.250989227903574</v>
      </c>
      <c r="BA21" s="11">
        <f>'в абс. значениях'!BM20*100/'в абс. значениях'!BA20-100</f>
        <v>27.665654562043912</v>
      </c>
      <c r="BB21" s="11">
        <f>'в абс. значениях'!BN20*100/'в абс. значениях'!BB20-100</f>
        <v>29.329297335771258</v>
      </c>
      <c r="BC21" s="11">
        <f>'в абс. значениях'!BO20*100/'в абс. значениях'!BC20-100</f>
        <v>33.958875526343263</v>
      </c>
      <c r="BD21" s="11">
        <f>'в абс. значениях'!BP20*100/'в абс. значениях'!BD20-100</f>
        <v>31.52075004359088</v>
      </c>
      <c r="BE21" s="11">
        <f>'в абс. значениях'!BQ20*100/'в абс. значениях'!BE20-100</f>
        <v>35.015358655148447</v>
      </c>
      <c r="BF21" s="11">
        <f>'в абс. значениях'!BR20*100/'в абс. значениях'!BF20-100</f>
        <v>29.419130536796132</v>
      </c>
      <c r="BG21" s="11">
        <f>'в абс. значениях'!BS20*100/'в абс. значениях'!BG20-100</f>
        <v>24.551297737006351</v>
      </c>
      <c r="BH21" s="11">
        <f>'в абс. значениях'!BT20*100/'в абс. значениях'!BH20-100</f>
        <v>23.72221266222779</v>
      </c>
      <c r="BI21" s="11">
        <f>'в абс. значениях'!BU20*100/'в абс. значениях'!BI20-100</f>
        <v>20.794735646058697</v>
      </c>
      <c r="BJ21" s="11">
        <f>'в абс. значениях'!BV20*100/'в абс. значениях'!BJ20-100</f>
        <v>20.594357151576219</v>
      </c>
      <c r="BK21" s="11">
        <f>'в абс. значениях'!BW20*100/'в абс. значениях'!BK20-100</f>
        <v>19.511655373152408</v>
      </c>
      <c r="BL21" s="11">
        <f>'в абс. значениях'!BX20*100/'в абс. значениях'!BL20-100</f>
        <v>16.003078877571866</v>
      </c>
      <c r="BM21" s="11">
        <f>'в абс. значениях'!BY20*100/'в абс. значениях'!BM20-100</f>
        <v>13.118060085186812</v>
      </c>
      <c r="BN21" s="11">
        <f>'в абс. значениях'!BZ20*100/'в абс. значениях'!BN20-100</f>
        <v>12.877195826778902</v>
      </c>
      <c r="BO21" s="11">
        <f>'в абс. значениях'!CA20*100/'в абс. значениях'!BO20-100</f>
        <v>6.849830959974696</v>
      </c>
      <c r="BP21" s="11">
        <f>'в абс. значениях'!CB20*100/'в абс. значениях'!BP20-100</f>
        <v>5.546249497480261</v>
      </c>
    </row>
    <row r="22" spans="1:68" x14ac:dyDescent="0.25">
      <c r="A22" s="5" t="s">
        <v>19</v>
      </c>
      <c r="B22" s="11">
        <f>'в абс. значениях'!N21*100/'в абс. значениях'!B21-100</f>
        <v>8.7829858878275218</v>
      </c>
      <c r="C22" s="11">
        <f>'в абс. значениях'!O21*100/'в абс. значениях'!C21-100</f>
        <v>9.7082948176403789</v>
      </c>
      <c r="D22" s="11">
        <f>'в абс. значениях'!P21*100/'в абс. значениях'!D21-100</f>
        <v>9.4363447171201074</v>
      </c>
      <c r="E22" s="11">
        <f>'в абс. значениях'!Q21*100/'в абс. значениях'!E21-100</f>
        <v>9.9242609903254788</v>
      </c>
      <c r="F22" s="11">
        <f>'в абс. значениях'!R21*100/'в абс. значениях'!F21-100</f>
        <v>9.292485359952309</v>
      </c>
      <c r="G22" s="11">
        <f>'в абс. значениях'!S21*100/'в абс. значениях'!G21-100</f>
        <v>8.5391377145249123</v>
      </c>
      <c r="H22" s="11">
        <f>'в абс. значениях'!T21*100/'в абс. значениях'!H21-100</f>
        <v>8.8618670495591516</v>
      </c>
      <c r="I22" s="11">
        <f>'в абс. значениях'!U21*100/'в абс. значениях'!I21-100</f>
        <v>8.2923048869438389</v>
      </c>
      <c r="J22" s="11">
        <f>'в абс. значениях'!V21*100/'в абс. значениях'!J21-100</f>
        <v>7.4955076370170701</v>
      </c>
      <c r="K22" s="11">
        <f>'в абс. значениях'!W21*100/'в абс. значениях'!K21-100</f>
        <v>4.3562418442801203</v>
      </c>
      <c r="L22" s="11">
        <f>'в абс. значениях'!X21*100/'в абс. значениях'!L21-100</f>
        <v>10.963239023529667</v>
      </c>
      <c r="M22" s="11">
        <f>'в абс. значениях'!Y21*100/'в абс. значениях'!M21-100</f>
        <v>7.6667960734290972</v>
      </c>
      <c r="N22" s="11">
        <f>'в абс. значениях'!Z21*100/'в абс. значениях'!N21-100</f>
        <v>4.2465149772680917</v>
      </c>
      <c r="O22" s="11">
        <f>'в абс. значениях'!AA21*100/'в абс. значениях'!O21-100</f>
        <v>3.5921501706484662</v>
      </c>
      <c r="P22" s="11">
        <f>'в абс. значениях'!AB21*100/'в абс. значениях'!P21-100</f>
        <v>3.1345484070853189</v>
      </c>
      <c r="Q22" s="11">
        <f>'в абс. значениях'!AC21*100/'в абс. значениях'!Q21-100</f>
        <v>3.7890289087299465</v>
      </c>
      <c r="R22" s="11">
        <f>'в абс. значениях'!AD21*100/'в абс. значениях'!R21-100</f>
        <v>5.1484979091579959</v>
      </c>
      <c r="S22" s="11">
        <f>'в абс. значениях'!AE21*100/'в абс. значениях'!S21-100</f>
        <v>6.5646826927197139</v>
      </c>
      <c r="T22" s="11">
        <f>'в абс. значениях'!AF21*100/'в абс. значениях'!T21-100</f>
        <v>6.2197308492879699</v>
      </c>
      <c r="U22" s="11">
        <f>'в абс. значениях'!AG21*100/'в абс. значениях'!U21-100</f>
        <v>6.2576299726373463</v>
      </c>
      <c r="V22" s="11">
        <f>'в абс. значениях'!AH21*100/'в абс. значениях'!V21-100</f>
        <v>4.6837453246129144</v>
      </c>
      <c r="W22" s="11">
        <f>'в абс. значениях'!AI21*100/'в абс. значениях'!W21-100</f>
        <v>3.4856094866932068</v>
      </c>
      <c r="X22" s="11">
        <f>'в абс. значениях'!AJ21*100/'в абс. значениях'!X21-100</f>
        <v>0.68265150988204937</v>
      </c>
      <c r="Y22" s="11">
        <f>'в абс. значениях'!AK21*100/'в абс. значениях'!Y21-100</f>
        <v>4.4484737346369059</v>
      </c>
      <c r="Z22" s="11">
        <f>'в абс. значениях'!AL21*100/'в абс. значениях'!Z21-100</f>
        <v>6.2974265918838626</v>
      </c>
      <c r="AA22" s="11">
        <f>'в абс. значениях'!AM21*100/'в абс. значениях'!AA21-100</f>
        <v>7.4479037970513104</v>
      </c>
      <c r="AB22" s="11">
        <f>'в абс. значениях'!AN21*100/'в абс. значениях'!AB21-100</f>
        <v>8.369934532195245</v>
      </c>
      <c r="AC22" s="11">
        <f>'в абс. значениях'!AO21*100/'в абс. значениях'!AC21-100</f>
        <v>6.8564472903582185</v>
      </c>
      <c r="AD22" s="11">
        <f>'в абс. значениях'!AP21*100/'в абс. значениях'!AD21-100</f>
        <v>5.7080667636319191</v>
      </c>
      <c r="AE22" s="11">
        <f>'в абс. значениях'!AQ21*100/'в абс. значениях'!AE21-100</f>
        <v>5.8164783465358454</v>
      </c>
      <c r="AF22" s="11">
        <f>'в абс. значениях'!AR21*100/'в абс. значениях'!AF21-100</f>
        <v>10.559554529403769</v>
      </c>
      <c r="AG22" s="11">
        <f>'в абс. значениях'!AS21*100/'в абс. значениях'!AG21-100</f>
        <v>7.6699086821306253</v>
      </c>
      <c r="AH22" s="11">
        <f>'в абс. значениях'!AT21*100/'в абс. значениях'!AH21-100</f>
        <v>12.030300308392469</v>
      </c>
      <c r="AI22" s="11">
        <f>'в абс. значениях'!AU21*100/'в абс. значениях'!AI21-100</f>
        <v>14.32167635005186</v>
      </c>
      <c r="AJ22" s="11">
        <f>'в абс. значениях'!AV21*100/'в абс. значениях'!AJ21-100</f>
        <v>13.696656270972326</v>
      </c>
      <c r="AK22" s="11">
        <f>'в абс. значениях'!AW21*100/'в абс. значениях'!AK21-100</f>
        <v>15.164965231543121</v>
      </c>
      <c r="AL22" s="11">
        <f>'в абс. значениях'!AX21*100/'в абс. значениях'!AL21-100</f>
        <v>16.532492725509215</v>
      </c>
      <c r="AM22" s="11">
        <f>'в абс. значениях'!AY21*100/'в абс. значениях'!AM21-100</f>
        <v>16.220463387056597</v>
      </c>
      <c r="AN22" s="11">
        <f>'в абс. значениях'!AZ21*100/'в абс. значениях'!AN21-100</f>
        <v>16.462109046417368</v>
      </c>
      <c r="AO22" s="11">
        <f>'в абс. значениях'!BA21*100/'в абс. значениях'!AO21-100</f>
        <v>17.252668357823197</v>
      </c>
      <c r="AP22" s="11">
        <f>'в абс. значениях'!BB21*100/'в абс. значениях'!AP21-100</f>
        <v>18.658892128279888</v>
      </c>
      <c r="AQ22" s="11">
        <f>'в абс. значениях'!BC21*100/'в абс. значениях'!AQ21-100</f>
        <v>18.826357089927996</v>
      </c>
      <c r="AR22" s="11">
        <f>'в абс. значениях'!BD21*100/'в абс. значениях'!AR21-100</f>
        <v>16.725016890854377</v>
      </c>
      <c r="AS22" s="11">
        <f>'в абс. значениях'!BE21*100/'в абс. значениях'!AS21-100</f>
        <v>21.923466102474478</v>
      </c>
      <c r="AT22" s="11">
        <f>'в абс. значениях'!BF21*100/'в абс. значениях'!AT21-100</f>
        <v>21.398473064827925</v>
      </c>
      <c r="AU22" s="11">
        <f>'в абс. значениях'!BG21*100/'в абс. значениях'!AU21-100</f>
        <v>21.981961350784786</v>
      </c>
      <c r="AV22" s="11">
        <f>'в абс. значениях'!BH21*100/'в абс. значениях'!AV21-100</f>
        <v>22.244405479071546</v>
      </c>
      <c r="AW22" s="11">
        <f>'в абс. значениях'!BI21*100/'в абс. значениях'!AW21-100</f>
        <v>24.435594381637543</v>
      </c>
      <c r="AX22" s="11">
        <f>'в абс. значениях'!BJ21*100/'в абс. значениях'!AX21-100</f>
        <v>22.386283241083689</v>
      </c>
      <c r="AY22" s="11">
        <f>'в абс. значениях'!BK21*100/'в абс. значениях'!AY21-100</f>
        <v>21.941627504328466</v>
      </c>
      <c r="AZ22" s="11">
        <f>'в абс. значениях'!BL21*100/'в абс. значениях'!AZ21-100</f>
        <v>23.63137937260953</v>
      </c>
      <c r="BA22" s="11">
        <f>'в абс. значениях'!BM21*100/'в абс. значениях'!BA21-100</f>
        <v>24.503624844882765</v>
      </c>
      <c r="BB22" s="11">
        <f>'в абс. значениях'!BN21*100/'в абс. значениях'!BB21-100</f>
        <v>25.017636898825018</v>
      </c>
      <c r="BC22" s="11">
        <f>'в абс. значениях'!BO21*100/'в абс. значениях'!BC21-100</f>
        <v>23.226920586189522</v>
      </c>
      <c r="BD22" s="11">
        <f>'в абс. значениях'!BP21*100/'в абс. значениях'!BD21-100</f>
        <v>21.678894668791528</v>
      </c>
      <c r="BE22" s="11">
        <f>'в абс. значениях'!BQ21*100/'в абс. значениях'!BE21-100</f>
        <v>20.532204643021515</v>
      </c>
      <c r="BF22" s="11">
        <f>'в абс. значениях'!BR21*100/'в абс. значениях'!BF21-100</f>
        <v>21.165912042914485</v>
      </c>
      <c r="BG22" s="11">
        <f>'в абс. значениях'!BS21*100/'в абс. значениях'!BG21-100</f>
        <v>21.428829310207888</v>
      </c>
      <c r="BH22" s="11">
        <f>'в абс. значениях'!BT21*100/'в абс. значениях'!BH21-100</f>
        <v>22.94714119351265</v>
      </c>
      <c r="BI22" s="11">
        <f>'в абс. значениях'!BU21*100/'в абс. значениях'!BI21-100</f>
        <v>19.699086660563978</v>
      </c>
      <c r="BJ22" s="11">
        <f>'в абс. значениях'!BV21*100/'в абс. значениях'!BJ21-100</f>
        <v>21.039710012853561</v>
      </c>
      <c r="BK22" s="11">
        <f>'в абс. значениях'!BW21*100/'в абс. значениях'!BK21-100</f>
        <v>22.642542747611614</v>
      </c>
      <c r="BL22" s="11">
        <f>'в абс. значениях'!BX21*100/'в абс. значениях'!BL21-100</f>
        <v>21.02701984996348</v>
      </c>
      <c r="BM22" s="11">
        <f>'в абс. значениях'!BY21*100/'в абс. значениях'!BM21-100</f>
        <v>20.584648070189246</v>
      </c>
      <c r="BN22" s="11">
        <f>'в абс. значениях'!BZ21*100/'в абс. значениях'!BN21-100</f>
        <v>20.826603880056823</v>
      </c>
      <c r="BO22" s="11">
        <f>'в абс. значениях'!CA21*100/'в абс. значениях'!BO21-100</f>
        <v>21.569314414361813</v>
      </c>
      <c r="BP22" s="11">
        <f>'в абс. значениях'!CB21*100/'в абс. значениях'!BP21-100</f>
        <v>23.252423285784005</v>
      </c>
    </row>
    <row r="23" spans="1:68" x14ac:dyDescent="0.25">
      <c r="A23" s="5" t="s">
        <v>20</v>
      </c>
      <c r="B23" s="11">
        <f>'в абс. значениях'!N22*100/'в абс. значениях'!B22-100</f>
        <v>8.9741960086437018</v>
      </c>
      <c r="C23" s="11">
        <f>'в абс. значениях'!O22*100/'в абс. значениях'!C22-100</f>
        <v>10.21019654249065</v>
      </c>
      <c r="D23" s="11">
        <f>'в абс. значениях'!P22*100/'в абс. значениях'!D22-100</f>
        <v>9.5746219242097936</v>
      </c>
      <c r="E23" s="11">
        <f>'в абс. значениях'!Q22*100/'в абс. значениях'!E22-100</f>
        <v>9.8915305060889835</v>
      </c>
      <c r="F23" s="11">
        <f>'в абс. значениях'!R22*100/'в абс. значениях'!F22-100</f>
        <v>8.8936206324592462</v>
      </c>
      <c r="G23" s="11">
        <f>'в абс. значениях'!S22*100/'в абс. значениях'!G22-100</f>
        <v>7.9594856735391772</v>
      </c>
      <c r="H23" s="11">
        <f>'в абс. значениях'!T22*100/'в абс. значениях'!H22-100</f>
        <v>6.8889036260877958</v>
      </c>
      <c r="I23" s="11">
        <f>'в абс. значениях'!U22*100/'в абс. значениях'!I22-100</f>
        <v>7.1455403293665114</v>
      </c>
      <c r="J23" s="11">
        <f>'в абс. значениях'!V22*100/'в абс. значениях'!J22-100</f>
        <v>6.2352030091824275</v>
      </c>
      <c r="K23" s="11">
        <f>'в абс. значениях'!W22*100/'в абс. значениях'!K22-100</f>
        <v>4.9282286197027219</v>
      </c>
      <c r="L23" s="11">
        <f>'в абс. значениях'!X22*100/'в абс. значениях'!L22-100</f>
        <v>5.8991204451624526</v>
      </c>
      <c r="M23" s="11">
        <f>'в абс. значениях'!Y22*100/'в абс. значениях'!M22-100</f>
        <v>4.5212185243880896</v>
      </c>
      <c r="N23" s="11">
        <f>'в абс. значениях'!Z22*100/'в абс. значениях'!N22-100</f>
        <v>1.7448761844642178</v>
      </c>
      <c r="O23" s="11">
        <f>'в абс. значениях'!AA22*100/'в абс. значениях'!O22-100</f>
        <v>1.5568969433336264</v>
      </c>
      <c r="P23" s="11">
        <f>'в абс. значениях'!AB22*100/'в абс. значениях'!P22-100</f>
        <v>1.7899686738117282</v>
      </c>
      <c r="Q23" s="11">
        <f>'в абс. значениях'!AC22*100/'в абс. значениях'!Q22-100</f>
        <v>2.38342185313833</v>
      </c>
      <c r="R23" s="11">
        <f>'в абс. значениях'!AD22*100/'в абс. значениях'!R22-100</f>
        <v>3.3524856711701858</v>
      </c>
      <c r="S23" s="11">
        <f>'в абс. значениях'!AE22*100/'в абс. значениях'!S22-100</f>
        <v>4.8933268941223247</v>
      </c>
      <c r="T23" s="11">
        <f>'в абс. значениях'!AF22*100/'в абс. значениях'!T22-100</f>
        <v>6.0836895077898845</v>
      </c>
      <c r="U23" s="11">
        <f>'в абс. значениях'!AG22*100/'в абс. значениях'!U22-100</f>
        <v>5.5807593871612369</v>
      </c>
      <c r="V23" s="11">
        <f>'в абс. значениях'!AH22*100/'в абс. значениях'!V22-100</f>
        <v>4.3495164504057868</v>
      </c>
      <c r="W23" s="11">
        <f>'в абс. значениях'!AI22*100/'в абс. значениях'!W22-100</f>
        <v>4.1720456974694287</v>
      </c>
      <c r="X23" s="11">
        <f>'в абс. значениях'!AJ22*100/'в абс. значениях'!X22-100</f>
        <v>4.1643218908272388</v>
      </c>
      <c r="Y23" s="11">
        <f>'в абс. значениях'!AK22*100/'в абс. значениях'!Y22-100</f>
        <v>4.4469452942841343</v>
      </c>
      <c r="Z23" s="11">
        <f>'в абс. значениях'!AL22*100/'в абс. значениях'!Z22-100</f>
        <v>6.0674111839443299</v>
      </c>
      <c r="AA23" s="11">
        <f>'в абс. значениях'!AM22*100/'в абс. значениях'!AA22-100</f>
        <v>6.4479400342932252</v>
      </c>
      <c r="AB23" s="11">
        <f>'в абс. значениях'!AN22*100/'в абс. значениях'!AB22-100</f>
        <v>6.3611425763923961</v>
      </c>
      <c r="AC23" s="11">
        <f>'в абс. значениях'!AO22*100/'в абс. значениях'!AC22-100</f>
        <v>5.5954801030710541</v>
      </c>
      <c r="AD23" s="11">
        <f>'в абс. значениях'!AP22*100/'в абс. значениях'!AD22-100</f>
        <v>6.2434449996915333</v>
      </c>
      <c r="AE23" s="11">
        <f>'в абс. значениях'!AQ22*100/'в абс. значениях'!AE22-100</f>
        <v>6.178991699053455</v>
      </c>
      <c r="AF23" s="11">
        <f>'в абс. значениях'!AR22*100/'в абс. значениях'!AF22-100</f>
        <v>9.0710595574617372</v>
      </c>
      <c r="AG23" s="11">
        <f>'в абс. значениях'!AS22*100/'в абс. значениях'!AG22-100</f>
        <v>8.3952076719752426</v>
      </c>
      <c r="AH23" s="11">
        <f>'в абс. значениях'!AT22*100/'в абс. значениях'!AH22-100</f>
        <v>12.475383223334049</v>
      </c>
      <c r="AI23" s="11">
        <f>'в абс. значениях'!AU22*100/'в абс. значениях'!AI22-100</f>
        <v>13.741180233061712</v>
      </c>
      <c r="AJ23" s="11">
        <f>'в абс. значениях'!AV22*100/'в абс. значениях'!AJ22-100</f>
        <v>12.694538282790802</v>
      </c>
      <c r="AK23" s="11">
        <f>'в абс. значениях'!AW22*100/'в абс. значениях'!AK22-100</f>
        <v>14.000632286619393</v>
      </c>
      <c r="AL23" s="11">
        <f>'в абс. значениях'!AX22*100/'в абс. значениях'!AL22-100</f>
        <v>15.197004088224261</v>
      </c>
      <c r="AM23" s="11">
        <f>'в абс. значениях'!AY22*100/'в абс. значениях'!AM22-100</f>
        <v>15.746983732849458</v>
      </c>
      <c r="AN23" s="11">
        <f>'в абс. значениях'!AZ22*100/'в абс. значениях'!AN22-100</f>
        <v>16.547334924423225</v>
      </c>
      <c r="AO23" s="11">
        <f>'в абс. значениях'!BA22*100/'в абс. значениях'!AO22-100</f>
        <v>16.733950152273152</v>
      </c>
      <c r="AP23" s="11">
        <f>'в абс. значениях'!BB22*100/'в абс. значениях'!AP22-100</f>
        <v>16.979269496544916</v>
      </c>
      <c r="AQ23" s="11">
        <f>'в абс. значениях'!BC22*100/'в абс. значениях'!AQ22-100</f>
        <v>16.829486034944523</v>
      </c>
      <c r="AR23" s="11">
        <f>'в абс. значениях'!BD22*100/'в абс. значениях'!AR22-100</f>
        <v>15.020495221753535</v>
      </c>
      <c r="AS23" s="11">
        <f>'в абс. значениях'!BE22*100/'в абс. значениях'!AS22-100</f>
        <v>18.032043623441467</v>
      </c>
      <c r="AT23" s="11">
        <f>'в абс. значениях'!BF22*100/'в абс. значениях'!AT22-100</f>
        <v>17.529797994735446</v>
      </c>
      <c r="AU23" s="11">
        <f>'в абс. значениях'!BG22*100/'в абс. значениях'!AU22-100</f>
        <v>18.501812984365571</v>
      </c>
      <c r="AV23" s="11">
        <f>'в абс. значениях'!BH22*100/'в абс. значениях'!AV22-100</f>
        <v>19.25827095462526</v>
      </c>
      <c r="AW23" s="11">
        <f>'в абс. значениях'!BI22*100/'в абс. значениях'!AW22-100</f>
        <v>22.156508746809436</v>
      </c>
      <c r="AX23" s="11">
        <f>'в абс. значениях'!BJ22*100/'в абс. значениях'!AX22-100</f>
        <v>19.833538466633186</v>
      </c>
      <c r="AY23" s="11">
        <f>'в абс. значениях'!BK22*100/'в абс. значениях'!AY22-100</f>
        <v>18.42814552415318</v>
      </c>
      <c r="AZ23" s="11">
        <f>'в абс. значениях'!BL22*100/'в абс. значениях'!AZ22-100</f>
        <v>18.600682593856661</v>
      </c>
      <c r="BA23" s="11">
        <f>'в абс. значениях'!BM22*100/'в абс. значениях'!BA22-100</f>
        <v>18.581600966338115</v>
      </c>
      <c r="BB23" s="11">
        <f>'в абс. значениях'!BN22*100/'в абс. значениях'!BB22-100</f>
        <v>18.950939025399194</v>
      </c>
      <c r="BC23" s="11">
        <f>'в абс. значениях'!BO22*100/'в абс. значениях'!BC22-100</f>
        <v>17.732462939108785</v>
      </c>
      <c r="BD23" s="11">
        <f>'в абс. значениях'!BP22*100/'в абс. значениях'!BD22-100</f>
        <v>18.719535883556503</v>
      </c>
      <c r="BE23" s="11">
        <f>'в абс. значениях'!BQ22*100/'в абс. значениях'!BE22-100</f>
        <v>18.26199350103299</v>
      </c>
      <c r="BF23" s="11">
        <f>'в абс. значениях'!BR22*100/'в абс. значениях'!BF22-100</f>
        <v>18.258090492727362</v>
      </c>
      <c r="BG23" s="11">
        <f>'в абс. значениях'!BS22*100/'в абс. значениях'!BG22-100</f>
        <v>18.121780739305379</v>
      </c>
      <c r="BH23" s="11">
        <f>'в абс. значениях'!BT22*100/'в абс. значениях'!BH22-100</f>
        <v>19.191297904387369</v>
      </c>
      <c r="BI23" s="11">
        <f>'в абс. значениях'!BU22*100/'в абс. значениях'!BI22-100</f>
        <v>15.729098136599916</v>
      </c>
      <c r="BJ23" s="11">
        <f>'в абс. значениях'!BV22*100/'в абс. значениях'!BJ22-100</f>
        <v>17.785720207444797</v>
      </c>
      <c r="BK23" s="11">
        <f>'в абс. значениях'!BW22*100/'в абс. значениях'!BK22-100</f>
        <v>20.491871806781234</v>
      </c>
      <c r="BL23" s="11">
        <f>'в абс. значениях'!BX22*100/'в абс. значениях'!BL22-100</f>
        <v>20.270132281271756</v>
      </c>
      <c r="BM23" s="11">
        <f>'в абс. значениях'!BY22*100/'в абс. значениях'!BM22-100</f>
        <v>21.085900870730072</v>
      </c>
      <c r="BN23" s="11">
        <f>'в абс. значениях'!BZ22*100/'в абс. значениях'!BN22-100</f>
        <v>22.089453965427708</v>
      </c>
      <c r="BO23" s="11">
        <f>'в абс. значениях'!CA22*100/'в абс. значениях'!BO22-100</f>
        <v>22.107556791840523</v>
      </c>
      <c r="BP23" s="11">
        <f>'в абс. значениях'!CB22*100/'в абс. значениях'!BP22-100</f>
        <v>21.983996090648091</v>
      </c>
    </row>
    <row r="24" spans="1:68" x14ac:dyDescent="0.25">
      <c r="A24" s="5" t="s">
        <v>21</v>
      </c>
      <c r="B24" s="11">
        <f>'в абс. значениях'!N23*100/'в абс. значениях'!B23-100</f>
        <v>9.2488813588774548</v>
      </c>
      <c r="C24" s="11">
        <f>'в абс. значениях'!O23*100/'в абс. значениях'!C23-100</f>
        <v>9.5998343540899214</v>
      </c>
      <c r="D24" s="11">
        <f>'в абс. значениях'!P23*100/'в абс. значениях'!D23-100</f>
        <v>8.2718685652652368</v>
      </c>
      <c r="E24" s="11">
        <f>'в абс. значениях'!Q23*100/'в абс. значениях'!E23-100</f>
        <v>7.8870501878515427</v>
      </c>
      <c r="F24" s="11">
        <f>'в абс. значениях'!R23*100/'в абс. значениях'!F23-100</f>
        <v>6.4018129027689241</v>
      </c>
      <c r="G24" s="11">
        <f>'в абс. значениях'!S23*100/'в абс. значениях'!G23-100</f>
        <v>6.102933158870357</v>
      </c>
      <c r="H24" s="11">
        <f>'в абс. значениях'!T23*100/'в абс. значениях'!H23-100</f>
        <v>6.3932934482470074</v>
      </c>
      <c r="I24" s="11">
        <f>'в абс. значениях'!U23*100/'в абс. значениях'!I23-100</f>
        <v>5.4496202828054834</v>
      </c>
      <c r="J24" s="11">
        <f>'в абс. значениях'!V23*100/'в абс. значениях'!J23-100</f>
        <v>5.065367207582284</v>
      </c>
      <c r="K24" s="11">
        <f>'в абс. значениях'!W23*100/'в абс. значениях'!K23-100</f>
        <v>3.8197338247550192</v>
      </c>
      <c r="L24" s="11">
        <f>'в абс. значениях'!X23*100/'в абс. значениях'!L23-100</f>
        <v>5.8772407976879748</v>
      </c>
      <c r="M24" s="11">
        <f>'в абс. значениях'!Y23*100/'в абс. значениях'!M23-100</f>
        <v>4.2000081652649612</v>
      </c>
      <c r="N24" s="11">
        <f>'в абс. значениях'!Z23*100/'в абс. значениях'!N23-100</f>
        <v>1.9887267377127387</v>
      </c>
      <c r="O24" s="11">
        <f>'в абс. значениях'!AA23*100/'в абс. значениях'!O23-100</f>
        <v>1.8022093844149936</v>
      </c>
      <c r="P24" s="11">
        <f>'в абс. значениях'!AB23*100/'в абс. значениях'!P23-100</f>
        <v>2.7244049326068307</v>
      </c>
      <c r="Q24" s="11">
        <f>'в абс. значениях'!AC23*100/'в абс. значениях'!Q23-100</f>
        <v>4.0117756586065525</v>
      </c>
      <c r="R24" s="11">
        <f>'в абс. значениях'!AD23*100/'в абс. значениях'!R23-100</f>
        <v>5.8799436836042531</v>
      </c>
      <c r="S24" s="11">
        <f>'в абс. значениях'!AE23*100/'в абс. значениях'!S23-100</f>
        <v>7.4321477386005057</v>
      </c>
      <c r="T24" s="11">
        <f>'в абс. значениях'!AF23*100/'в абс. значениях'!T23-100</f>
        <v>7.1671885214878017</v>
      </c>
      <c r="U24" s="11">
        <f>'в абс. значениях'!AG23*100/'в абс. значениях'!U23-100</f>
        <v>7.3734626002432577</v>
      </c>
      <c r="V24" s="11">
        <f>'в абс. значениях'!AH23*100/'в абс. значениях'!V23-100</f>
        <v>6.2220754594259233</v>
      </c>
      <c r="W24" s="11">
        <f>'в абс. значениях'!AI23*100/'в абс. значениях'!W23-100</f>
        <v>5.122157957718386</v>
      </c>
      <c r="X24" s="11">
        <f>'в абс. значениях'!AJ23*100/'в абс. значениях'!X23-100</f>
        <v>5.0385883792880719</v>
      </c>
      <c r="Y24" s="11">
        <f>'в абс. значениях'!AK23*100/'в абс. значениях'!Y23-100</f>
        <v>6.7640634336033543</v>
      </c>
      <c r="Z24" s="11">
        <f>'в абс. значениях'!AL23*100/'в абс. значениях'!Z23-100</f>
        <v>8.2739966371810851</v>
      </c>
      <c r="AA24" s="11">
        <f>'в абс. значениях'!AM23*100/'в абс. значениях'!AA23-100</f>
        <v>9.5391347238568756</v>
      </c>
      <c r="AB24" s="11">
        <f>'в абс. значениях'!AN23*100/'в абс. значениях'!AB23-100</f>
        <v>9.4507625848540897</v>
      </c>
      <c r="AC24" s="11">
        <f>'в абс. значениях'!AO23*100/'в абс. значениях'!AC23-100</f>
        <v>7.9729252444517584</v>
      </c>
      <c r="AD24" s="11">
        <f>'в абс. значениях'!AP23*100/'в абс. значениях'!AD23-100</f>
        <v>8.1519268894154067</v>
      </c>
      <c r="AE24" s="11">
        <f>'в абс. значениях'!AQ23*100/'в абс. значениях'!AE23-100</f>
        <v>8.0969781612603953</v>
      </c>
      <c r="AF24" s="11">
        <f>'в абс. значениях'!AR23*100/'в абс. значениях'!AF23-100</f>
        <v>10.987881956866744</v>
      </c>
      <c r="AG24" s="11">
        <f>'в абс. значениях'!AS23*100/'в абс. значениях'!AG23-100</f>
        <v>9.6017447462550507</v>
      </c>
      <c r="AH24" s="11">
        <f>'в абс. значениях'!AT23*100/'в абс. значениях'!AH23-100</f>
        <v>13.137702833188101</v>
      </c>
      <c r="AI24" s="11">
        <f>'в абс. значениях'!AU23*100/'в абс. значениях'!AI23-100</f>
        <v>15.220103114787534</v>
      </c>
      <c r="AJ24" s="11">
        <f>'в абс. значениях'!AV23*100/'в абс. значениях'!AJ23-100</f>
        <v>13.985619494601536</v>
      </c>
      <c r="AK24" s="11">
        <f>'в абс. значениях'!AW23*100/'в абс. значениях'!AK23-100</f>
        <v>14.406425894409452</v>
      </c>
      <c r="AL24" s="11">
        <f>'в абс. значениях'!AX23*100/'в абс. значениях'!AL23-100</f>
        <v>15.785777945823313</v>
      </c>
      <c r="AM24" s="11">
        <f>'в абс. значениях'!AY23*100/'в абс. значениях'!AM23-100</f>
        <v>15.509139545251898</v>
      </c>
      <c r="AN24" s="11">
        <f>'в абс. значениях'!AZ23*100/'в абс. значениях'!AN23-100</f>
        <v>16.021837383093924</v>
      </c>
      <c r="AO24" s="11">
        <f>'в абс. значениях'!BA23*100/'в абс. значениях'!AO23-100</f>
        <v>16.881155731607862</v>
      </c>
      <c r="AP24" s="11">
        <f>'в абс. значениях'!BB23*100/'в абс. значениях'!AP23-100</f>
        <v>17.737817936325555</v>
      </c>
      <c r="AQ24" s="11">
        <f>'в абс. значениях'!BC23*100/'в абс. значениях'!AQ23-100</f>
        <v>17.97245218068467</v>
      </c>
      <c r="AR24" s="11">
        <f>'в абс. значениях'!BD23*100/'в абс. значениях'!AR23-100</f>
        <v>17.068907090727251</v>
      </c>
      <c r="AS24" s="11">
        <f>'в абс. значениях'!BE23*100/'в абс. значениях'!AS23-100</f>
        <v>20.195470471436352</v>
      </c>
      <c r="AT24" s="11">
        <f>'в абс. значениях'!BF23*100/'в абс. значениях'!AT23-100</f>
        <v>20.095588204681988</v>
      </c>
      <c r="AU24" s="11">
        <f>'в абс. значениях'!BG23*100/'в абс. значениях'!AU23-100</f>
        <v>20.584796766040128</v>
      </c>
      <c r="AV24" s="11">
        <f>'в абс. значениях'!BH23*100/'в абс. значениях'!AV23-100</f>
        <v>20.891968309730601</v>
      </c>
      <c r="AW24" s="11">
        <f>'в абс. значениях'!BI23*100/'в абс. значениях'!AW23-100</f>
        <v>23.427613693774603</v>
      </c>
      <c r="AX24" s="11">
        <f>'в абс. значениях'!BJ23*100/'в абс. значениях'!AX23-100</f>
        <v>21.634166822168311</v>
      </c>
      <c r="AY24" s="11">
        <f>'в абс. значениях'!BK23*100/'в абс. значениях'!AY23-100</f>
        <v>21.446849899840601</v>
      </c>
      <c r="AZ24" s="11">
        <f>'в абс. значениях'!BL23*100/'в абс. значениях'!AZ23-100</f>
        <v>21.024861729290251</v>
      </c>
      <c r="BA24" s="11">
        <f>'в абс. значениях'!BM23*100/'в абс. значениях'!BA23-100</f>
        <v>20.836224644320822</v>
      </c>
      <c r="BB24" s="11">
        <f>'в абс. значениях'!BN23*100/'в абс. значениях'!BB23-100</f>
        <v>20.535955009246493</v>
      </c>
      <c r="BC24" s="11">
        <f>'в абс. значениях'!BO23*100/'в абс. значениях'!BC23-100</f>
        <v>18.374802157328986</v>
      </c>
      <c r="BD24" s="11">
        <f>'в абс. значениях'!BP23*100/'в абс. значениях'!BD23-100</f>
        <v>17.968730694963654</v>
      </c>
      <c r="BE24" s="11">
        <f>'в абс. значениях'!BQ23*100/'в абс. значениях'!BE23-100</f>
        <v>14.630735033342489</v>
      </c>
      <c r="BF24" s="11">
        <f>'в абс. значениях'!BR23*100/'в абс. значениях'!BF23-100</f>
        <v>14.199593712950573</v>
      </c>
      <c r="BG24" s="11">
        <f>'в абс. значениях'!BS23*100/'в абс. значениях'!BG23-100</f>
        <v>15.012272682272382</v>
      </c>
      <c r="BH24" s="11">
        <f>'в абс. значениях'!BT23*100/'в абс. значениях'!BH23-100</f>
        <v>16.345650510717689</v>
      </c>
      <c r="BI24" s="11">
        <f>'в абс. значениях'!BU23*100/'в абс. значениях'!BI23-100</f>
        <v>13.851656455270188</v>
      </c>
      <c r="BJ24" s="11">
        <f>'в абс. значениях'!BV23*100/'в абс. значениях'!BJ23-100</f>
        <v>14.98807857275267</v>
      </c>
      <c r="BK24" s="11">
        <f>'в абс. значениях'!BW23*100/'в абс. значениях'!BK23-100</f>
        <v>16.23470934648644</v>
      </c>
      <c r="BL24" s="11">
        <f>'в абс. значениях'!BX23*100/'в абс. значениях'!BL23-100</f>
        <v>17.033583397602186</v>
      </c>
      <c r="BM24" s="11">
        <f>'в абс. значениях'!BY23*100/'в абс. значениях'!BM23-100</f>
        <v>16.151947409165317</v>
      </c>
      <c r="BN24" s="11">
        <f>'в абс. значениях'!BZ23*100/'в абс. значениях'!BN23-100</f>
        <v>16.732876949685433</v>
      </c>
      <c r="BO24" s="11">
        <f>'в абс. значениях'!CA23*100/'в абс. значениях'!BO23-100</f>
        <v>18.171333700866242</v>
      </c>
      <c r="BP24" s="11">
        <f>'в абс. значениях'!CB23*100/'в абс. значениях'!BP23-100</f>
        <v>18.085899043338529</v>
      </c>
    </row>
    <row r="25" spans="1:68" ht="47.25" x14ac:dyDescent="0.25">
      <c r="A25" s="7" t="s">
        <v>22</v>
      </c>
      <c r="B25" s="15">
        <f>'в абс. значениях'!N24*100/'в абс. значениях'!B24-100</f>
        <v>10.331660484398867</v>
      </c>
      <c r="C25" s="15">
        <f>'в абс. значениях'!O24*100/'в абс. значениях'!C24-100</f>
        <v>10.15940727436012</v>
      </c>
      <c r="D25" s="15">
        <f>'в абс. значениях'!P24*100/'в абс. значениях'!D24-100</f>
        <v>10.042809209765124</v>
      </c>
      <c r="E25" s="15">
        <f>'в абс. значениях'!Q24*100/'в абс. значениях'!E24-100</f>
        <v>10.253712147784398</v>
      </c>
      <c r="F25" s="15">
        <f>'в абс. значениях'!R24*100/'в абс. значениях'!F24-100</f>
        <v>9.5232503522780689</v>
      </c>
      <c r="G25" s="15">
        <f>'в абс. значениях'!S24*100/'в абс. значениях'!G24-100</f>
        <v>13.585079438176379</v>
      </c>
      <c r="H25" s="15">
        <f>'в абс. значениях'!T24*100/'в абс. значениях'!H24-100</f>
        <v>16.06239913932221</v>
      </c>
      <c r="I25" s="15">
        <f>'в абс. значениях'!U24*100/'в абс. значениях'!I24-100</f>
        <v>17.089232795521895</v>
      </c>
      <c r="J25" s="15">
        <f>'в абс. значениях'!V24*100/'в абс. значениях'!J24-100</f>
        <v>18.180830254292545</v>
      </c>
      <c r="K25" s="15">
        <f>'в абс. значениях'!W24*100/'в абс. значениях'!K24-100</f>
        <v>20.161907887539655</v>
      </c>
      <c r="L25" s="15">
        <f>'в абс. значениях'!X24*100/'в абс. значениях'!L24-100</f>
        <v>19.989412387506619</v>
      </c>
      <c r="M25" s="15">
        <f>'в абс. значениях'!Y24*100/'в абс. значениях'!M24-100</f>
        <v>19.284974093264253</v>
      </c>
      <c r="N25" s="15">
        <f>'в абс. значениях'!Z24*100/'в абс. значениях'!N24-100</f>
        <v>16.454069020073177</v>
      </c>
      <c r="O25" s="15">
        <f>'в абс. значениях'!AA24*100/'в абс. значениях'!O24-100</f>
        <v>18.434729440538064</v>
      </c>
      <c r="P25" s="15">
        <f>'в абс. значениях'!AB24*100/'в абс. значениях'!P24-100</f>
        <v>20.103038586899373</v>
      </c>
      <c r="Q25" s="15">
        <f>'в абс. значениях'!AC24*100/'в абс. значениях'!Q24-100</f>
        <v>22.852598091198303</v>
      </c>
      <c r="R25" s="15">
        <f>'в абс. значениях'!AD24*100/'в абс. значениях'!R24-100</f>
        <v>26.954004503055643</v>
      </c>
      <c r="S25" s="15">
        <f>'в абс. значениях'!AE24*100/'в абс. значениях'!S24-100</f>
        <v>22.420433813095485</v>
      </c>
      <c r="T25" s="15">
        <f>'в абс. значениях'!AF24*100/'в абс. значениях'!T24-100</f>
        <v>18.743047830923246</v>
      </c>
      <c r="U25" s="15">
        <f>'в абс. значениях'!AG24*100/'в абс. значениях'!U24-100</f>
        <v>17.416572928383957</v>
      </c>
      <c r="V25" s="15">
        <f>'в абс. значениях'!AH24*100/'в абс. значениях'!V24-100</f>
        <v>15.632183908045974</v>
      </c>
      <c r="W25" s="15">
        <f>'в абс. значениях'!AI24*100/'в абс. значениях'!W24-100</f>
        <v>9.5593590677348885</v>
      </c>
      <c r="X25" s="15">
        <f>'в абс. значениях'!AJ24*100/'в абс. значениях'!X24-100</f>
        <v>10.226771375628701</v>
      </c>
      <c r="Y25" s="15">
        <f>'в абс. значениях'!AK24*100/'в абс. значениях'!Y24-100</f>
        <v>14.386239249413606</v>
      </c>
      <c r="Z25" s="15">
        <f>'в абс. значениях'!AL24*100/'в абс. значениях'!Z24-100</f>
        <v>32.792731595482707</v>
      </c>
      <c r="AA25" s="15">
        <f>'в абс. значениях'!AM24*100/'в абс. значениях'!AA24-100</f>
        <v>38.943383238685243</v>
      </c>
      <c r="AB25" s="15">
        <f>'в абс. значениях'!AN24*100/'в абс. значениях'!AB24-100</f>
        <v>42.983454434036588</v>
      </c>
      <c r="AC25" s="15">
        <f>'в абс. значениях'!AO24*100/'в абс. значениях'!AC24-100</f>
        <v>45.947345705653873</v>
      </c>
      <c r="AD25" s="15">
        <f>'в абс. значениях'!AP24*100/'в абс. значениях'!AD24-100</f>
        <v>48.272949919770298</v>
      </c>
      <c r="AE25" s="15">
        <f>'в абс. значениях'!AQ24*100/'в абс. значениях'!AE24-100</f>
        <v>49.643980791521784</v>
      </c>
      <c r="AF25" s="15">
        <f>'в абс. значениях'!AR24*100/'в абс. значениях'!AF24-100</f>
        <v>55.542544886807178</v>
      </c>
      <c r="AG25" s="15">
        <f>'в абс. значениях'!AS24*100/'в абс. значениях'!AG24-100</f>
        <v>58.414497844483463</v>
      </c>
      <c r="AH25" s="15">
        <f>'в абс. значениях'!AT24*100/'в абс. значениях'!AH24-100</f>
        <v>67.045725646123259</v>
      </c>
      <c r="AI25" s="15">
        <f>'в абс. значениях'!AU24*100/'в абс. значениях'!AI24-100</f>
        <v>80.280870865880019</v>
      </c>
      <c r="AJ25" s="15">
        <f>'в абс. значениях'!AV24*100/'в абс. значениях'!AJ24-100</f>
        <v>78.2500800512328</v>
      </c>
      <c r="AK25" s="15">
        <f>'в абс. значениях'!AW24*100/'в абс. значениях'!AK24-100</f>
        <v>74.132300448089921</v>
      </c>
      <c r="AL25" s="15">
        <f>'в абс. значениях'!AX24*100/'в абс. значениях'!AL24-100</f>
        <v>53.750239785152502</v>
      </c>
      <c r="AM25" s="15">
        <f>'в абс. значениях'!AY24*100/'в абс. значениях'!AM24-100</f>
        <v>49.6346296755016</v>
      </c>
      <c r="AN25" s="15">
        <f>'в абс. значениях'!AZ24*100/'в абс. значениях'!AN24-100</f>
        <v>41.755954203147013</v>
      </c>
      <c r="AO25" s="15">
        <f>'в абс. значениях'!BA24*100/'в абс. значениях'!AO24-100</f>
        <v>32.735982966643007</v>
      </c>
      <c r="AP25" s="15">
        <f>'в абс. значениях'!BB24*100/'в абс. значениях'!AP24-100</f>
        <v>24.275217861821503</v>
      </c>
      <c r="AQ25" s="15">
        <f>'в абс. значениях'!BC24*100/'в абс. значениях'!AQ24-100</f>
        <v>17.090848732986615</v>
      </c>
      <c r="AR25" s="15">
        <f>'в абс. значениях'!BD24*100/'в абс. значениях'!AR24-100</f>
        <v>11.899623588456706</v>
      </c>
      <c r="AS25" s="15">
        <f>'в абс. значениях'!BE24*100/'в абс. значениях'!AS24-100</f>
        <v>11.520435418031553</v>
      </c>
      <c r="AT25" s="15">
        <f>'в абс. значениях'!BF24*100/'в абс. значениях'!AT24-100</f>
        <v>6.5743121013043861</v>
      </c>
      <c r="AU25" s="15">
        <f>'в абс. значениях'!BG24*100/'в абс. значениях'!AU24-100</f>
        <v>2.8716294076976254</v>
      </c>
      <c r="AV25" s="15">
        <f>'в абс. значениях'!BH24*100/'в абс. значениях'!AV24-100</f>
        <v>-0.72304306821753528</v>
      </c>
      <c r="AW25" s="15">
        <f>'в абс. значениях'!BI24*100/'в абс. значениях'!AW24-100</f>
        <v>-1.9364968597348167</v>
      </c>
      <c r="AX25" s="15">
        <f>'в абс. значениях'!BJ24*100/'в абс. значениях'!AX24-100</f>
        <v>-7.2405905593678455</v>
      </c>
      <c r="AY25" s="15">
        <f>'в абс. значениях'!BK24*100/'в абс. значениях'!AY24-100</f>
        <v>-10.553325332119357</v>
      </c>
      <c r="AZ25" s="15">
        <f>'в абс. значениях'!BL24*100/'в абс. значениях'!AZ24-100</f>
        <v>-9.7697922515440752</v>
      </c>
      <c r="BA25" s="15">
        <f>'в абс. значениях'!BM24*100/'в абс. значениях'!BA24-100</f>
        <v>-9.8649913113220151</v>
      </c>
      <c r="BB25" s="15">
        <f>'в абс. значениях'!BN24*100/'в абс. значениях'!BB24-100</f>
        <v>-9.3267335808240546</v>
      </c>
      <c r="BC25" s="15">
        <f>'в абс. значениях'!BO24*100/'в абс. значениях'!BC24-100</f>
        <v>-9.2472711808344741</v>
      </c>
      <c r="BD25" s="15">
        <f>'в абс. значениях'!BP24*100/'в абс. значениях'!BD24-100</f>
        <v>-8.2436311445999308</v>
      </c>
      <c r="BE25" s="15">
        <f>'в абс. значениях'!BQ24*100/'в абс. значениях'!BE24-100</f>
        <v>-8.3962221519273328</v>
      </c>
      <c r="BF25" s="15">
        <f>'в абс. значениях'!BR24*100/'в абс. значениях'!BF24-100</f>
        <v>-7.9778442846294695</v>
      </c>
      <c r="BG25" s="15">
        <f>'в абс. значениях'!BS24*100/'в абс. значениях'!BG24-100</f>
        <v>-8.1906980912268068</v>
      </c>
      <c r="BH25" s="15">
        <f>'в абс. значениях'!BT24*100/'в абс. значениях'!BH24-100</f>
        <v>-4.410567266805387</v>
      </c>
      <c r="BI25" s="15">
        <f>'в абс. значениях'!BU24*100/'в абс. значениях'!BI24-100</f>
        <v>-5.9108699519658359</v>
      </c>
      <c r="BJ25" s="15">
        <f>'в абс. значениях'!BV24*100/'в абс. значениях'!BJ24-100</f>
        <v>-3.819942611190811</v>
      </c>
      <c r="BK25" s="15">
        <f>'в абс. значениях'!BW24*100/'в абс. значениях'!BK24-100</f>
        <v>-1.4343219358719352</v>
      </c>
      <c r="BL25" s="15">
        <f>'в абс. значениях'!BX24*100/'в абс. значениях'!BL24-100</f>
        <v>-0.45952802642285917</v>
      </c>
      <c r="BM25" s="15">
        <f>'в абс. значениях'!BY24*100/'в абс. значениях'!BM24-100</f>
        <v>2.5903406001285276</v>
      </c>
      <c r="BN25" s="15">
        <f>'в абс. значениях'!BZ24*100/'в абс. значениях'!BN24-100</f>
        <v>6.186817630408413</v>
      </c>
      <c r="BO25" s="15">
        <f>'в абс. значениях'!CA24*100/'в абс. значениях'!BO24-100</f>
        <v>9.9552223263563491</v>
      </c>
      <c r="BP25" s="15">
        <f>'в абс. значениях'!CB24*100/'в абс. значениях'!BP24-100</f>
        <v>9.3899696940072346</v>
      </c>
    </row>
    <row r="26" spans="1:68" ht="31.5" customHeight="1" x14ac:dyDescent="0.25">
      <c r="A26" s="7" t="s">
        <v>23</v>
      </c>
      <c r="B26" s="15">
        <f>'в абс. значениях'!N25*100/'в абс. значениях'!B25-100</f>
        <v>9.1921639445441343</v>
      </c>
      <c r="C26" s="15">
        <f>'в абс. значениях'!O25*100/'в абс. значениях'!C25-100</f>
        <v>9.5700876776029844</v>
      </c>
      <c r="D26" s="15">
        <f>'в абс. значениях'!P25*100/'в абс. значениях'!D25-100</f>
        <v>8.1843698372501166</v>
      </c>
      <c r="E26" s="15">
        <f>'в абс. значениях'!Q25*100/'в абс. значениях'!E25-100</f>
        <v>7.7717552210253018</v>
      </c>
      <c r="F26" s="15">
        <f>'в абс. значениях'!R25*100/'в абс. значениях'!F25-100</f>
        <v>6.2499642973431548</v>
      </c>
      <c r="G26" s="15">
        <f>'в абс. значениях'!S25*100/'в абс. значениях'!G25-100</f>
        <v>5.7309968294665055</v>
      </c>
      <c r="H26" s="15">
        <f>'в абс. значениях'!T25*100/'в абс. значениях'!H25-100</f>
        <v>5.899263966227096</v>
      </c>
      <c r="I26" s="15">
        <f>'в абс. значениях'!U25*100/'в абс. значениях'!I25-100</f>
        <v>4.8570405834713029</v>
      </c>
      <c r="J26" s="15">
        <f>'в абс. значениях'!V25*100/'в абс. значениях'!J25-100</f>
        <v>4.3986941463064397</v>
      </c>
      <c r="K26" s="15">
        <f>'в абс. значениях'!W25*100/'в абс. значениях'!K25-100</f>
        <v>3.0080417300586788</v>
      </c>
      <c r="L26" s="15">
        <f>'в абс. значениях'!X25*100/'в абс. значениях'!L25-100</f>
        <v>5.1573917931422102</v>
      </c>
      <c r="M26" s="15">
        <f>'в абс. значениях'!Y25*100/'в абс. значениях'!M25-100</f>
        <v>3.4186428487080178</v>
      </c>
      <c r="N26" s="15">
        <f>'в абс. значениях'!Z25*100/'в абс. значениях'!N25-100</f>
        <v>1.2231055471526275</v>
      </c>
      <c r="O26" s="15">
        <f>'в абс. значениях'!AA25*100/'в абс. значениях'!O25-100</f>
        <v>0.94967803980598831</v>
      </c>
      <c r="P26" s="15">
        <f>'в абс. значениях'!AB25*100/'в абс. значениях'!P25-100</f>
        <v>1.8510103145079455</v>
      </c>
      <c r="Q26" s="15">
        <f>'в абс. значениях'!AC25*100/'в абс. значениях'!Q25-100</f>
        <v>3.07259913569942</v>
      </c>
      <c r="R26" s="15">
        <f>'в абс. значениях'!AD25*100/'в абс. значениях'!R25-100</f>
        <v>4.8231701416144261</v>
      </c>
      <c r="S26" s="15">
        <f>'в абс. значениях'!AE25*100/'в абс. значениях'!S25-100</f>
        <v>6.6311949249788853</v>
      </c>
      <c r="T26" s="15">
        <f>'в абс. значениях'!AF25*100/'в абс. значениях'!T25-100</f>
        <v>6.5184554613735628</v>
      </c>
      <c r="U26" s="15">
        <f>'в абс. значениях'!AG25*100/'в абс. значениях'!U25-100</f>
        <v>6.801403913034207</v>
      </c>
      <c r="V26" s="15">
        <f>'в абс. значениях'!AH25*100/'в абс. значениях'!V25-100</f>
        <v>5.6806036170460459</v>
      </c>
      <c r="W26" s="15">
        <f>'в абс. значениях'!AI25*100/'в абс. значениях'!W25-100</f>
        <v>4.8650673080980766</v>
      </c>
      <c r="X26" s="15">
        <f>'в абс. значениях'!AJ25*100/'в абс. значениях'!X25-100</f>
        <v>4.7363768130840214</v>
      </c>
      <c r="Y26" s="15">
        <f>'в абс. значениях'!AK25*100/'в абс. значениях'!Y25-100</f>
        <v>6.3086816386482667</v>
      </c>
      <c r="Z26" s="15">
        <f>'в абс. значениях'!AL25*100/'в абс. значениях'!Z25-100</f>
        <v>6.7810018199867699</v>
      </c>
      <c r="AA26" s="15">
        <f>'в абс. значениях'!AM25*100/'в абс. значениях'!AA25-100</f>
        <v>7.7698102461881007</v>
      </c>
      <c r="AB26" s="15">
        <f>'в абс. значениях'!AN25*100/'в абс. значениях'!AB25-100</f>
        <v>7.4635151049800044</v>
      </c>
      <c r="AC26" s="15">
        <f>'в абс. значениях'!AO25*100/'в абс. значениях'!AC25-100</f>
        <v>5.7180346690449113</v>
      </c>
      <c r="AD26" s="15">
        <f>'в абс. значениях'!AP25*100/'в абс. значениях'!AD25-100</f>
        <v>5.7152675553549557</v>
      </c>
      <c r="AE26" s="15">
        <f>'в абс. значениях'!AQ25*100/'в абс. значениях'!AE25-100</f>
        <v>5.5502819811268012</v>
      </c>
      <c r="AF26" s="15">
        <f>'в абс. значениях'!AR25*100/'в абс. значениях'!AF25-100</f>
        <v>8.2076496873949196</v>
      </c>
      <c r="AG26" s="15">
        <f>'в абс. значениях'!AS25*100/'в абс. значениях'!AG25-100</f>
        <v>6.5480679428848276</v>
      </c>
      <c r="AH26" s="15">
        <f>'в абс. значениях'!AT25*100/'в абс. значениях'!AH25-100</f>
        <v>9.7436539328092948</v>
      </c>
      <c r="AI26" s="15">
        <f>'в абс. значениях'!AU25*100/'в абс. значениях'!AI25-100</f>
        <v>11.281746890074899</v>
      </c>
      <c r="AJ26" s="15">
        <f>'в абс. значениях'!AV25*100/'в абс. значениях'!AJ25-100</f>
        <v>10.045982539394331</v>
      </c>
      <c r="AK26" s="15">
        <f>'в абс. значениях'!AW25*100/'в абс. значениях'!AK25-100</f>
        <v>10.567506078329899</v>
      </c>
      <c r="AL26" s="15">
        <f>'в абс. значениях'!AX25*100/'в абс. значениях'!AL25-100</f>
        <v>12.910910649177083</v>
      </c>
      <c r="AM26" s="15">
        <f>'в абс. значениях'!AY25*100/'в абс. значениях'!AM25-100</f>
        <v>12.862235289596057</v>
      </c>
      <c r="AN26" s="15">
        <f>'в абс. значениях'!AZ25*100/'в абс. значениях'!AN25-100</f>
        <v>13.992671516918747</v>
      </c>
      <c r="AO26" s="15">
        <f>'в абс. значениях'!BA25*100/'в абс. значениях'!AO25-100</f>
        <v>15.581456234424849</v>
      </c>
      <c r="AP26" s="15">
        <f>'в абс. значениях'!BB25*100/'в абс. значениях'!AP25-100</f>
        <v>17.180950163018167</v>
      </c>
      <c r="AQ26" s="15">
        <f>'в абс. значениях'!BC25*100/'в абс. значениях'!AQ25-100</f>
        <v>18.049083118119782</v>
      </c>
      <c r="AR26" s="15">
        <f>'в абс. значениях'!BD25*100/'в абс. значениях'!AR25-100</f>
        <v>17.532221891972227</v>
      </c>
      <c r="AS26" s="15">
        <f>'в абс. значениях'!BE25*100/'в абс. значениях'!AS25-100</f>
        <v>21.002353073526521</v>
      </c>
      <c r="AT26" s="15">
        <f>'в абс. значениях'!BF25*100/'в абс. значениях'!AT25-100</f>
        <v>21.391389244996375</v>
      </c>
      <c r="AU26" s="15">
        <f>'в абс. значениях'!BG25*100/'в абс. значениях'!AU25-100</f>
        <v>22.321868488023611</v>
      </c>
      <c r="AV26" s="15">
        <f>'в абс. значениях'!BH25*100/'в абс. значениях'!AV25-100</f>
        <v>23.038297568719784</v>
      </c>
      <c r="AW26" s="15">
        <f>'в абс. значениях'!BI25*100/'в абс. значениях'!AW25-100</f>
        <v>25.994939749460201</v>
      </c>
      <c r="AX26" s="15">
        <f>'в абс. значениях'!BJ25*100/'в абс. значениях'!AX25-100</f>
        <v>24.611577832383446</v>
      </c>
      <c r="AY26" s="15">
        <f>'в абс. значениях'!BK25*100/'в абс. значениях'!AY25-100</f>
        <v>24.737682239012457</v>
      </c>
      <c r="AZ26" s="15">
        <f>'в абс. значениях'!BL25*100/'в абс. значениях'!AZ25-100</f>
        <v>24.044875296987556</v>
      </c>
      <c r="BA26" s="15">
        <f>'в абс. значениях'!BM25*100/'в абс. значениях'!BA25-100</f>
        <v>23.726488699474828</v>
      </c>
      <c r="BB26" s="15">
        <f>'в абс. значениях'!BN25*100/'в абс. значениях'!BB25-100</f>
        <v>23.233301866481185</v>
      </c>
      <c r="BC26" s="15">
        <f>'в абс. значениях'!BO25*100/'в абс. значениях'!BC25-100</f>
        <v>20.756285061292331</v>
      </c>
      <c r="BD26" s="15">
        <f>'в абс. значениях'!BP25*100/'в абс. значениях'!BD25-100</f>
        <v>20.208057934364049</v>
      </c>
      <c r="BE26" s="15">
        <f>'в абс. значениях'!BQ25*100/'в абс. значениях'!BE25-100</f>
        <v>16.604685756786907</v>
      </c>
      <c r="BF26" s="15">
        <f>'в абс. значениях'!BR25*100/'в абс. значениях'!BF25-100</f>
        <v>16.065529410438259</v>
      </c>
      <c r="BG26" s="15">
        <f>'в абс. значениях'!BS25*100/'в абс. значениях'!BG25-100</f>
        <v>16.925527236714231</v>
      </c>
      <c r="BH26" s="15">
        <f>'в абс. значениях'!BT25*100/'в абс. значениях'!BH25-100</f>
        <v>18.008307177082045</v>
      </c>
      <c r="BI26" s="15">
        <f>'в абс. значениях'!BU25*100/'в абс. значениях'!BI25-100</f>
        <v>15.408877767731354</v>
      </c>
      <c r="BJ26" s="15">
        <f>'в абс. значениях'!BV25*100/'в абс. значениях'!BJ25-100</f>
        <v>16.431732615683231</v>
      </c>
      <c r="BK26" s="15">
        <f>'в абс. значениях'!BW25*100/'в абс. значениях'!BK25-100</f>
        <v>17.537878787878782</v>
      </c>
      <c r="BL26" s="15">
        <f>'в абс. значениях'!BX25*100/'в абс. значениях'!BL25-100</f>
        <v>18.280550092865724</v>
      </c>
      <c r="BM26" s="15">
        <f>'в абс. значениях'!BY25*100/'в абс. значениях'!BM25-100</f>
        <v>17.081696100135957</v>
      </c>
      <c r="BN26" s="15">
        <f>'в абс. значениях'!BZ25*100/'в абс. значениях'!BN25-100</f>
        <v>17.43426578595475</v>
      </c>
      <c r="BO26" s="15">
        <f>'в абс. значениях'!CA25*100/'в абс. значениях'!BO25-100</f>
        <v>18.703696206631307</v>
      </c>
      <c r="BP26" s="15">
        <f>'в абс. значениях'!CB25*100/'в абс. значениях'!BP25-100</f>
        <v>18.652960395250616</v>
      </c>
    </row>
    <row r="27" spans="1:68" x14ac:dyDescent="0.25">
      <c r="A27" s="5" t="s">
        <v>24</v>
      </c>
      <c r="B27" s="11">
        <f>'в абс. значениях'!N26*100/'в абс. значениях'!B26-100</f>
        <v>6.7597892740996741</v>
      </c>
      <c r="C27" s="11">
        <f>'в абс. значениях'!O26*100/'в абс. значениях'!C26-100</f>
        <v>8.5856094332811921</v>
      </c>
      <c r="D27" s="11">
        <f>'в абс. значениях'!P26*100/'в абс. значениях'!D26-100</f>
        <v>5.6066280785381934</v>
      </c>
      <c r="E27" s="11">
        <f>'в абс. значениях'!Q26*100/'в абс. значениях'!E26-100</f>
        <v>5.4092793376829604</v>
      </c>
      <c r="F27" s="11">
        <f>'в абс. значениях'!R26*100/'в абс. значениях'!F26-100</f>
        <v>4.7346135496183166</v>
      </c>
      <c r="G27" s="11">
        <f>'в абс. значениях'!S26*100/'в абс. значениях'!G26-100</f>
        <v>3.3100724003974022</v>
      </c>
      <c r="H27" s="11">
        <f>'в абс. значениях'!T26*100/'в абс. значениях'!H26-100</f>
        <v>3.1874391627644485</v>
      </c>
      <c r="I27" s="11">
        <f>'в абс. значениях'!U26*100/'в абс. значениях'!I26-100</f>
        <v>3.4418406878956773</v>
      </c>
      <c r="J27" s="11">
        <f>'в абс. значениях'!V26*100/'в абс. значениях'!J26-100</f>
        <v>2.8965485215412627</v>
      </c>
      <c r="K27" s="11">
        <f>'в абс. значениях'!W26*100/'в абс. значениях'!K26-100</f>
        <v>1.7239988940601876</v>
      </c>
      <c r="L27" s="11">
        <f>'в абс. значениях'!X26*100/'в абс. значениях'!L26-100</f>
        <v>2.5853605323442821</v>
      </c>
      <c r="M27" s="11">
        <f>'в абс. значениях'!Y26*100/'в абс. значениях'!M26-100</f>
        <v>2.5703865116843616</v>
      </c>
      <c r="N27" s="11">
        <f>'в абс. значениях'!Z26*100/'в абс. значениях'!N26-100</f>
        <v>0.77615664763274594</v>
      </c>
      <c r="O27" s="11">
        <f>'в абс. значениях'!AA26*100/'в абс. значениях'!O26-100</f>
        <v>-0.18172651267930462</v>
      </c>
      <c r="P27" s="11">
        <f>'в абс. значениях'!AB26*100/'в абс. значениях'!P26-100</f>
        <v>2.0430442037387877</v>
      </c>
      <c r="Q27" s="11">
        <f>'в абс. значениях'!AC26*100/'в абс. значениях'!Q26-100</f>
        <v>3.5693328518551937</v>
      </c>
      <c r="R27" s="11">
        <f>'в абс. значениях'!AD26*100/'в абс. значениях'!R26-100</f>
        <v>4.3474794868436817</v>
      </c>
      <c r="S27" s="11">
        <f>'в абс. значениях'!AE26*100/'в абс. значениях'!S26-100</f>
        <v>5.8108800681803814</v>
      </c>
      <c r="T27" s="11">
        <f>'в абс. значениях'!AF26*100/'в абс. значениях'!T26-100</f>
        <v>5.6789448125345388</v>
      </c>
      <c r="U27" s="11">
        <f>'в абс. значениях'!AG26*100/'в абс. значениях'!U26-100</f>
        <v>6.8595994427824394</v>
      </c>
      <c r="V27" s="11">
        <f>'в абс. значениях'!AH26*100/'в абс. значениях'!V26-100</f>
        <v>6.5078075638595578</v>
      </c>
      <c r="W27" s="11">
        <f>'в абс. значениях'!AI26*100/'в абс. значениях'!W26-100</f>
        <v>8.3317761507579178</v>
      </c>
      <c r="X27" s="11">
        <f>'в абс. значениях'!AJ26*100/'в абс. значениях'!X26-100</f>
        <v>9.7494906982471008</v>
      </c>
      <c r="Y27" s="11">
        <f>'в абс. значениях'!AK26*100/'в абс. значениях'!Y26-100</f>
        <v>11.349855738887385</v>
      </c>
      <c r="Z27" s="11">
        <f>'в абс. значениях'!AL26*100/'в абс. значениях'!Z26-100</f>
        <v>9.7312460612685356</v>
      </c>
      <c r="AA27" s="11">
        <f>'в абс. значениях'!AM26*100/'в абс. значениях'!AA26-100</f>
        <v>10.641474664609277</v>
      </c>
      <c r="AB27" s="11">
        <f>'в абс. значениях'!AN26*100/'в абс. значениях'!AB26-100</f>
        <v>9.8942945672839784</v>
      </c>
      <c r="AC27" s="11">
        <f>'в абс. значениях'!AO26*100/'в абс. значениях'!AC26-100</f>
        <v>6.8256354939583161</v>
      </c>
      <c r="AD27" s="11">
        <f>'в абс. значениях'!AP26*100/'в абс. значениях'!AD26-100</f>
        <v>6.6388728213299544</v>
      </c>
      <c r="AE27" s="11">
        <f>'в абс. значениях'!AQ26*100/'в абс. значениях'!AE26-100</f>
        <v>7.0934105405228962</v>
      </c>
      <c r="AF27" s="11">
        <f>'в абс. значениях'!AR26*100/'в абс. значениях'!AF26-100</f>
        <v>10.846313521050874</v>
      </c>
      <c r="AG27" s="11">
        <f>'в абс. значениях'!AS26*100/'в абс. значениях'!AG26-100</f>
        <v>8.72036800572738</v>
      </c>
      <c r="AH27" s="11">
        <f>'в абс. значениях'!AT26*100/'в абс. значениях'!AH26-100</f>
        <v>11.866525423728817</v>
      </c>
      <c r="AI27" s="11">
        <f>'в абс. значениях'!AU26*100/'в абс. значениях'!AI26-100</f>
        <v>12.438125604369759</v>
      </c>
      <c r="AJ27" s="11">
        <f>'в абс. значениях'!AV26*100/'в абс. значениях'!AJ26-100</f>
        <v>10.121573107049613</v>
      </c>
      <c r="AK27" s="11">
        <f>'в абс. значениях'!AW26*100/'в абс. значениях'!AK26-100</f>
        <v>10.406028431605748</v>
      </c>
      <c r="AL27" s="11">
        <f>'в абс. значениях'!AX26*100/'в абс. значениях'!AL26-100</f>
        <v>13.945049248315186</v>
      </c>
      <c r="AM27" s="11">
        <f>'в абс. значениях'!AY26*100/'в абс. значениях'!AM26-100</f>
        <v>13.877141495472443</v>
      </c>
      <c r="AN27" s="11">
        <f>'в абс. значениях'!AZ26*100/'в абс. значениях'!AN26-100</f>
        <v>14.758116989564044</v>
      </c>
      <c r="AO27" s="11">
        <f>'в абс. значениях'!BA26*100/'в абс. значениях'!AO26-100</f>
        <v>18.143987107763394</v>
      </c>
      <c r="AP27" s="11">
        <f>'в абс. значениях'!BB26*100/'в абс. значениях'!AP26-100</f>
        <v>18.690512741786918</v>
      </c>
      <c r="AQ27" s="11">
        <f>'в абс. значениях'!BC26*100/'в абс. значениях'!AQ26-100</f>
        <v>19.89358782815502</v>
      </c>
      <c r="AR27" s="11">
        <f>'в абс. значениях'!BD26*100/'в абс. значениях'!AR26-100</f>
        <v>19.155445006718708</v>
      </c>
      <c r="AS27" s="11">
        <f>'в абс. значениях'!BE26*100/'в абс. значениях'!AS26-100</f>
        <v>23.958072267842141</v>
      </c>
      <c r="AT27" s="11">
        <f>'в абс. значениях'!BF26*100/'в абс. значениях'!AT26-100</f>
        <v>23.057801935569401</v>
      </c>
      <c r="AU27" s="11">
        <f>'в абс. значениях'!BG26*100/'в абс. значениях'!AU26-100</f>
        <v>24.130797588221895</v>
      </c>
      <c r="AV27" s="11">
        <f>'в абс. значениях'!BH26*100/'в абс. значениях'!AV26-100</f>
        <v>25.837717185937095</v>
      </c>
      <c r="AW27" s="11">
        <f>'в абс. значениях'!BI26*100/'в абс. значениях'!AW26-100</f>
        <v>28.921566380483966</v>
      </c>
      <c r="AX27" s="11">
        <f>'в абс. значениях'!BJ26*100/'в абс. значениях'!AX26-100</f>
        <v>29.735142464629178</v>
      </c>
      <c r="AY27" s="11">
        <f>'в абс. значениях'!BK26*100/'в абс. значениях'!AY26-100</f>
        <v>30.021542134918093</v>
      </c>
      <c r="AZ27" s="11">
        <f>'в абс. значениях'!BL26*100/'в абс. значениях'!AZ26-100</f>
        <v>32.063239508430172</v>
      </c>
      <c r="BA27" s="11">
        <f>'в абс. значениях'!BM26*100/'в абс. значениях'!BA26-100</f>
        <v>31.094899963309075</v>
      </c>
      <c r="BB27" s="11">
        <f>'в абс. значениях'!BN26*100/'в абс. значениях'!BB26-100</f>
        <v>32.656879863760793</v>
      </c>
      <c r="BC27" s="11">
        <f>'в абс. значениях'!BO26*100/'в абс. значениях'!BC26-100</f>
        <v>30.348537059878197</v>
      </c>
      <c r="BD27" s="11">
        <f>'в абс. значениях'!BP26*100/'в абс. значениях'!BD26-100</f>
        <v>29.527877086482562</v>
      </c>
      <c r="BE27" s="11">
        <f>'в абс. значениях'!BQ26*100/'в абс. значениях'!BE26-100</f>
        <v>24.046367434964282</v>
      </c>
      <c r="BF27" s="11">
        <f>'в абс. значениях'!BR26*100/'в абс. значениях'!BF26-100</f>
        <v>25.655725405247338</v>
      </c>
      <c r="BG27" s="11">
        <f>'в абс. значениях'!BS26*100/'в абс. значениях'!BG26-100</f>
        <v>25.659971762309056</v>
      </c>
      <c r="BH27" s="11">
        <f>'в абс. значениях'!BT26*100/'в абс. значениях'!BH26-100</f>
        <v>26.439340690883526</v>
      </c>
      <c r="BI27" s="11">
        <f>'в абс. значениях'!BU26*100/'в абс. значениях'!BI26-100</f>
        <v>23.320912769240621</v>
      </c>
      <c r="BJ27" s="11">
        <f>'в абс. значениях'!BV26*100/'в абс. значениях'!BJ26-100</f>
        <v>21.751283259013761</v>
      </c>
      <c r="BK27" s="11">
        <f>'в абс. значениях'!BW26*100/'в абс. значениях'!BK26-100</f>
        <v>22.244320588185474</v>
      </c>
      <c r="BL27" s="11">
        <f>'в абс. значениях'!BX26*100/'в абс. значениях'!BL26-100</f>
        <v>21.170186211372368</v>
      </c>
      <c r="BM27" s="11">
        <f>'в абс. значениях'!BY26*100/'в абс. значениях'!BM26-100</f>
        <v>20.848466090003001</v>
      </c>
      <c r="BN27" s="11">
        <f>'в абс. значениях'!BZ26*100/'в абс. значениях'!BN26-100</f>
        <v>19.354482256549588</v>
      </c>
      <c r="BO27" s="11">
        <f>'в абс. значениях'!CA26*100/'в абс. значениях'!BO26-100</f>
        <v>19.249829284947808</v>
      </c>
      <c r="BP27" s="11">
        <f>'в абс. значениях'!CB26*100/'в абс. значениях'!BP26-100</f>
        <v>19.14047545538746</v>
      </c>
    </row>
    <row r="28" spans="1:68" ht="31.5" x14ac:dyDescent="0.25">
      <c r="A28" s="5" t="s">
        <v>25</v>
      </c>
      <c r="B28" s="11">
        <f>'в абс. значениях'!N27*100/'в абс. значениях'!B27-100</f>
        <v>10.878441989627376</v>
      </c>
      <c r="C28" s="11">
        <f>'в абс. значениях'!O27*100/'в абс. значениях'!C27-100</f>
        <v>12.283477635473432</v>
      </c>
      <c r="D28" s="11">
        <f>'в абс. значениях'!P27*100/'в абс. значениях'!D27-100</f>
        <v>11.151270157794343</v>
      </c>
      <c r="E28" s="11">
        <f>'в абс. значениях'!Q27*100/'в абс. значениях'!E27-100</f>
        <v>12.542958124989823</v>
      </c>
      <c r="F28" s="11">
        <f>'в абс. значениях'!R27*100/'в абс. значениях'!F27-100</f>
        <v>12.529810349396229</v>
      </c>
      <c r="G28" s="11">
        <f>'в абс. значениях'!S27*100/'в абс. значениях'!G27-100</f>
        <v>9.588177653009879</v>
      </c>
      <c r="H28" s="11">
        <f>'в абс. значениях'!T27*100/'в абс. значениях'!H27-100</f>
        <v>10.891734575087312</v>
      </c>
      <c r="I28" s="11">
        <f>'в абс. значениях'!U27*100/'в абс. значениях'!I27-100</f>
        <v>10.38751850539002</v>
      </c>
      <c r="J28" s="11">
        <f>'в абс. значениях'!V27*100/'в абс. значениях'!J27-100</f>
        <v>8.7145195663588311</v>
      </c>
      <c r="K28" s="11">
        <f>'в абс. значениях'!W27*100/'в абс. значениях'!K27-100</f>
        <v>7.031807665632229</v>
      </c>
      <c r="L28" s="11">
        <f>'в абс. значениях'!X27*100/'в абс. значениях'!L27-100</f>
        <v>8.2556706051858555</v>
      </c>
      <c r="M28" s="11">
        <f>'в абс. значениях'!Y27*100/'в абс. значениях'!M27-100</f>
        <v>8.3163218202148101</v>
      </c>
      <c r="N28" s="11">
        <f>'в абс. значениях'!Z27*100/'в абс. значениях'!N27-100</f>
        <v>6.3243886876441309</v>
      </c>
      <c r="O28" s="11">
        <f>'в абс. значениях'!AA27*100/'в абс. значениях'!O27-100</f>
        <v>5.4400417820435791</v>
      </c>
      <c r="P28" s="11">
        <f>'в абс. значениях'!AB27*100/'в абс. значениях'!P27-100</f>
        <v>4.7717710836912488</v>
      </c>
      <c r="Q28" s="11">
        <f>'в абс. значениях'!AC27*100/'в абс. значениях'!Q27-100</f>
        <v>4.8727893716171167</v>
      </c>
      <c r="R28" s="11">
        <f>'в абс. значениях'!AD27*100/'в абс. значениях'!R27-100</f>
        <v>4.7441239085199101</v>
      </c>
      <c r="S28" s="11">
        <f>'в абс. значениях'!AE27*100/'в абс. значениях'!S27-100</f>
        <v>7.8855662479397921</v>
      </c>
      <c r="T28" s="11">
        <f>'в абс. значениях'!AF27*100/'в абс. значениях'!T27-100</f>
        <v>8.507133992142812</v>
      </c>
      <c r="U28" s="11">
        <f>'в абс. значениях'!AG27*100/'в абс. значениях'!U27-100</f>
        <v>7.4781713519358846</v>
      </c>
      <c r="V28" s="11">
        <f>'в абс. значениях'!AH27*100/'в абс. значениях'!V27-100</f>
        <v>5.382331633450292</v>
      </c>
      <c r="W28" s="11">
        <f>'в абс. значениях'!AI27*100/'в абс. значениях'!W27-100</f>
        <v>5.0978852621073543</v>
      </c>
      <c r="X28" s="11">
        <f>'в абс. значениях'!AJ27*100/'в абс. значениях'!X27-100</f>
        <v>6.2548620809237718</v>
      </c>
      <c r="Y28" s="11">
        <f>'в абс. значениях'!AK27*100/'в абс. значениях'!Y27-100</f>
        <v>5.8997064115920068</v>
      </c>
      <c r="Z28" s="11">
        <f>'в абс. значениях'!AL27*100/'в абс. значениях'!Z27-100</f>
        <v>4.3652274993266502</v>
      </c>
      <c r="AA28" s="11">
        <f>'в абс. значениях'!AM27*100/'в абс. значениях'!AA27-100</f>
        <v>5.543016556152125</v>
      </c>
      <c r="AB28" s="11">
        <f>'в абс. значениях'!AN27*100/'в абс. значениях'!AB27-100</f>
        <v>5.1602756489895825</v>
      </c>
      <c r="AC28" s="11">
        <f>'в абс. значениях'!AO27*100/'в абс. значениях'!AC27-100</f>
        <v>1.9853262494537631</v>
      </c>
      <c r="AD28" s="11">
        <f>'в абс. значениях'!AP27*100/'в абс. значениях'!AD27-100</f>
        <v>1.7764645968774175</v>
      </c>
      <c r="AE28" s="11">
        <f>'в абс. значениях'!AQ27*100/'в абс. значениях'!AE27-100</f>
        <v>0.38214791319462904</v>
      </c>
      <c r="AF28" s="11">
        <f>'в абс. значениях'!AR27*100/'в абс. значениях'!AF27-100</f>
        <v>5.3814300887086688</v>
      </c>
      <c r="AG28" s="11">
        <f>'в абс. значениях'!AS27*100/'в абс. значениях'!AG27-100</f>
        <v>3.9125830957078023</v>
      </c>
      <c r="AH28" s="11">
        <f>'в абс. значениях'!AT27*100/'в абс. значениях'!AH27-100</f>
        <v>9.2888146011376875</v>
      </c>
      <c r="AI28" s="11">
        <f>'в абс. значениях'!AU27*100/'в абс. значениях'!AI27-100</f>
        <v>11.672419767865748</v>
      </c>
      <c r="AJ28" s="11">
        <f>'в абс. значениях'!AV27*100/'в абс. значениях'!AJ27-100</f>
        <v>12.610868290015134</v>
      </c>
      <c r="AK28" s="11">
        <f>'в абс. значениях'!AW27*100/'в абс. значениях'!AK27-100</f>
        <v>15.694489780405021</v>
      </c>
      <c r="AL28" s="11">
        <f>'в абс. значениях'!AX27*100/'в абс. значениях'!AL27-100</f>
        <v>21.179453512326532</v>
      </c>
      <c r="AM28" s="11">
        <f>'в абс. значениях'!AY27*100/'в абс. значениях'!AM27-100</f>
        <v>20.706540748513461</v>
      </c>
      <c r="AN28" s="11">
        <f>'в абс. значениях'!AZ27*100/'в абс. значениях'!AN27-100</f>
        <v>23.544586085902282</v>
      </c>
      <c r="AO28" s="11">
        <f>'в абс. значениях'!BA27*100/'в абс. значениях'!AO27-100</f>
        <v>27.371217485826136</v>
      </c>
      <c r="AP28" s="11">
        <f>'в абс. значениях'!BB27*100/'в абс. значениях'!AP27-100</f>
        <v>28.893807503842993</v>
      </c>
      <c r="AQ28" s="11">
        <f>'в абс. значениях'!BC27*100/'в абс. значениях'!AQ27-100</f>
        <v>29.349072813692459</v>
      </c>
      <c r="AR28" s="11">
        <f>'в абс. значениях'!BD27*100/'в абс. значениях'!AR27-100</f>
        <v>24.806793050262371</v>
      </c>
      <c r="AS28" s="11">
        <f>'в абс. значениях'!BE27*100/'в абс. значениях'!AS27-100</f>
        <v>27.003771606399894</v>
      </c>
      <c r="AT28" s="11">
        <f>'в абс. значениях'!BF27*100/'в абс. значениях'!AT27-100</f>
        <v>26.718222594981725</v>
      </c>
      <c r="AU28" s="11">
        <f>'в абс. значениях'!BG27*100/'в абс. значениях'!AU27-100</f>
        <v>26.446087815100654</v>
      </c>
      <c r="AV28" s="11">
        <f>'в абс. значениях'!BH27*100/'в абс. значениях'!AV27-100</f>
        <v>25.055811002404766</v>
      </c>
      <c r="AW28" s="11">
        <f>'в абс. значениях'!BI27*100/'в абс. значениях'!AW27-100</f>
        <v>26.469633374301424</v>
      </c>
      <c r="AX28" s="11">
        <f>'в абс. значениях'!BJ27*100/'в абс. значениях'!AX27-100</f>
        <v>24.176234760483183</v>
      </c>
      <c r="AY28" s="11">
        <f>'в абс. значениях'!BK27*100/'в абс. значениях'!AY27-100</f>
        <v>23.514006213572287</v>
      </c>
      <c r="AZ28" s="11">
        <f>'в абс. значениях'!BL27*100/'в абс. значениях'!AZ27-100</f>
        <v>24.021173875048348</v>
      </c>
      <c r="BA28" s="11">
        <f>'в абс. значениях'!BM27*100/'в абс. значениях'!BA27-100</f>
        <v>25.250357653791127</v>
      </c>
      <c r="BB28" s="11">
        <f>'в абс. значениях'!BN27*100/'в абс. значениях'!BB27-100</f>
        <v>25.869009439406284</v>
      </c>
      <c r="BC28" s="11">
        <f>'в абс. значениях'!BO27*100/'в абс. значениях'!BC27-100</f>
        <v>24.811438587290311</v>
      </c>
      <c r="BD28" s="11">
        <f>'в абс. значениях'!BP27*100/'в абс. значениях'!BD27-100</f>
        <v>26.891250829603521</v>
      </c>
      <c r="BE28" s="11">
        <f>'в абс. значениях'!BQ27*100/'в абс. значениях'!BE27-100</f>
        <v>22.852890944138707</v>
      </c>
      <c r="BF28" s="11">
        <f>'в абс. значениях'!BR27*100/'в абс. значениях'!BF27-100</f>
        <v>22.314076400469801</v>
      </c>
      <c r="BG28" s="11">
        <f>'в абс. значениях'!BS27*100/'в абс. значениях'!BG27-100</f>
        <v>24.066395331418903</v>
      </c>
      <c r="BH28" s="11">
        <f>'в абс. значениях'!BT27*100/'в абс. значениях'!BH27-100</f>
        <v>24.98246163482618</v>
      </c>
      <c r="BI28" s="11">
        <f>'в абс. значениях'!BU27*100/'в абс. значениях'!BI27-100</f>
        <v>22.272442508977008</v>
      </c>
      <c r="BJ28" s="11">
        <f>'в абс. значениях'!BV27*100/'в абс. значениях'!BJ27-100</f>
        <v>25.045358944964477</v>
      </c>
      <c r="BK28" s="11">
        <f>'в абс. значениях'!BW27*100/'в абс. значениях'!BK27-100</f>
        <v>26.058473280175804</v>
      </c>
      <c r="BL28" s="11">
        <f>'в абс. значениях'!BX27*100/'в абс. значениях'!BL27-100</f>
        <v>23.246660236454687</v>
      </c>
      <c r="BM28" s="11">
        <f>'в абс. значениях'!BY27*100/'в абс. значениях'!BM27-100</f>
        <v>21.74994769608314</v>
      </c>
      <c r="BN28" s="11">
        <f>'в абс. значениях'!BZ27*100/'в абс. значениях'!BN27-100</f>
        <v>20.702925289528082</v>
      </c>
      <c r="BO28" s="11">
        <f>'в абс. значениях'!CA27*100/'в абс. значениях'!BO27-100</f>
        <v>20.275007187562196</v>
      </c>
      <c r="BP28" s="11">
        <f>'в абс. значениях'!CB27*100/'в абс. значениях'!BP27-100</f>
        <v>18.361026587069503</v>
      </c>
    </row>
    <row r="29" spans="1:68" x14ac:dyDescent="0.25">
      <c r="A29" s="5" t="s">
        <v>26</v>
      </c>
      <c r="B29" s="11">
        <f>'в абс. значениях'!N28*100/'в абс. значениях'!B28-100</f>
        <v>10.936463444516832</v>
      </c>
      <c r="C29" s="11">
        <f>'в абс. значениях'!O28*100/'в абс. значениях'!C28-100</f>
        <v>10.63101898012431</v>
      </c>
      <c r="D29" s="11">
        <f>'в абс. значениях'!P28*100/'в абс. значениях'!D28-100</f>
        <v>10.418161654380583</v>
      </c>
      <c r="E29" s="11">
        <f>'в абс. значениях'!Q28*100/'в абс. значениях'!E28-100</f>
        <v>10.417512817343294</v>
      </c>
      <c r="F29" s="11">
        <f>'в абс. значениях'!R28*100/'в абс. значениях'!F28-100</f>
        <v>9.0058376602423067</v>
      </c>
      <c r="G29" s="11">
        <f>'в абс. значениях'!S28*100/'в абс. значениях'!G28-100</f>
        <v>8.5750594599636258</v>
      </c>
      <c r="H29" s="11">
        <f>'в абс. значениях'!T28*100/'в абс. значениях'!H28-100</f>
        <v>9.6527840960786051</v>
      </c>
      <c r="I29" s="11">
        <f>'в абс. значениях'!U28*100/'в абс. значениях'!I28-100</f>
        <v>9.0124524386025655</v>
      </c>
      <c r="J29" s="11">
        <f>'в абс. значениях'!V28*100/'в абс. значениях'!J28-100</f>
        <v>8.2963173610123704</v>
      </c>
      <c r="K29" s="11">
        <f>'в абс. значениях'!W28*100/'в абс. значениях'!K28-100</f>
        <v>8.2867984368805594</v>
      </c>
      <c r="L29" s="11">
        <f>'в абс. значениях'!X28*100/'в абс. значениях'!L28-100</f>
        <v>8.4947451188854615</v>
      </c>
      <c r="M29" s="11">
        <f>'в абс. значениях'!Y28*100/'в абс. значениях'!M28-100</f>
        <v>7.6321958843448812</v>
      </c>
      <c r="N29" s="11">
        <f>'в абс. значениях'!Z28*100/'в абс. значениях'!N28-100</f>
        <v>5.362029953668781</v>
      </c>
      <c r="O29" s="11">
        <f>'в абс. значениях'!AA28*100/'в абс. значениях'!O28-100</f>
        <v>5.9984781189118053</v>
      </c>
      <c r="P29" s="11">
        <f>'в абс. значениях'!AB28*100/'в абс. значениях'!P28-100</f>
        <v>5.9021623537752532</v>
      </c>
      <c r="Q29" s="11">
        <f>'в абс. значениях'!AC28*100/'в абс. значениях'!Q28-100</f>
        <v>6.513847056001282</v>
      </c>
      <c r="R29" s="11">
        <f>'в абс. значениях'!AD28*100/'в абс. значениях'!R28-100</f>
        <v>7.9829920073198934</v>
      </c>
      <c r="S29" s="11">
        <f>'в абс. значениях'!AE28*100/'в абс. значениях'!S28-100</f>
        <v>8.9281304025685415</v>
      </c>
      <c r="T29" s="11">
        <f>'в абс. значениях'!AF28*100/'в абс. значениях'!T28-100</f>
        <v>8.6075371698534013</v>
      </c>
      <c r="U29" s="11">
        <f>'в абс. значениях'!AG28*100/'в абс. значениях'!U28-100</f>
        <v>9.1473507744866254</v>
      </c>
      <c r="V29" s="11">
        <f>'в абс. значениях'!AH28*100/'в абс. значениях'!V28-100</f>
        <v>8.2977963573724338</v>
      </c>
      <c r="W29" s="11">
        <f>'в абс. значениях'!AI28*100/'в абс. значениях'!W28-100</f>
        <v>8.6458300645390693</v>
      </c>
      <c r="X29" s="11">
        <f>'в абс. значениях'!AJ28*100/'в абс. значениях'!X28-100</f>
        <v>8.9075458698037551</v>
      </c>
      <c r="Y29" s="11">
        <f>'в абс. значениях'!AK28*100/'в абс. значениях'!Y28-100</f>
        <v>9.4617000679697583</v>
      </c>
      <c r="Z29" s="11">
        <f>'в абс. значениях'!AL28*100/'в абс. значениях'!Z28-100</f>
        <v>9.3663235722722504</v>
      </c>
      <c r="AA29" s="11">
        <f>'в абс. значениях'!AM28*100/'в абс. значениях'!AA28-100</f>
        <v>10.04826589006781</v>
      </c>
      <c r="AB29" s="11">
        <f>'в абс. значениях'!AN28*100/'в абс. значениях'!AB28-100</f>
        <v>9.5757575757575779</v>
      </c>
      <c r="AC29" s="11">
        <f>'в абс. значениях'!AO28*100/'в абс. значениях'!AC28-100</f>
        <v>8.2160517306960799</v>
      </c>
      <c r="AD29" s="11">
        <f>'в абс. значениях'!AP28*100/'в абс. значениях'!AD28-100</f>
        <v>7.7033499977570301</v>
      </c>
      <c r="AE29" s="11">
        <f>'в абс. значениях'!AQ28*100/'в абс. значениях'!AE28-100</f>
        <v>7.1933084585697173</v>
      </c>
      <c r="AF29" s="11">
        <f>'в абс. значениях'!AR28*100/'в абс. значениях'!AF28-100</f>
        <v>9.7918626360246179</v>
      </c>
      <c r="AG29" s="11">
        <f>'в абс. значениях'!AS28*100/'в абс. значениях'!AG28-100</f>
        <v>8.7528465526430494</v>
      </c>
      <c r="AH29" s="11">
        <f>'в абс. значениях'!AT28*100/'в абс. значениях'!AH28-100</f>
        <v>11.926076077046929</v>
      </c>
      <c r="AI29" s="11">
        <f>'в абс. значениях'!AU28*100/'в абс. значениях'!AI28-100</f>
        <v>12.637857249450022</v>
      </c>
      <c r="AJ29" s="11">
        <f>'в абс. значениях'!AV28*100/'в абс. значениях'!AJ28-100</f>
        <v>13.298311057791437</v>
      </c>
      <c r="AK29" s="11">
        <f>'в абс. значениях'!AW28*100/'в абс. значениях'!AK28-100</f>
        <v>14.990191881606364</v>
      </c>
      <c r="AL29" s="11">
        <f>'в абс. значениях'!AX28*100/'в абс. значениях'!AL28-100</f>
        <v>17.508918093795444</v>
      </c>
      <c r="AM29" s="11">
        <f>'в абс. значениях'!AY28*100/'в абс. значениях'!AM28-100</f>
        <v>17.571756389140774</v>
      </c>
      <c r="AN29" s="11">
        <f>'в абс. значениях'!AZ28*100/'в абс. значениях'!AN28-100</f>
        <v>18.633594993890469</v>
      </c>
      <c r="AO29" s="11">
        <f>'в абс. значениях'!BA28*100/'в абс. значениях'!AO28-100</f>
        <v>19.688742946998431</v>
      </c>
      <c r="AP29" s="11">
        <f>'в абс. значениях'!BB28*100/'в абс. значениях'!AP28-100</f>
        <v>20.789792763858159</v>
      </c>
      <c r="AQ29" s="11">
        <f>'в абс. значениях'!BC28*100/'в абс. значениях'!AQ28-100</f>
        <v>22.010143601392329</v>
      </c>
      <c r="AR29" s="11">
        <f>'в абс. значениях'!BD28*100/'в абс. значениях'!AR28-100</f>
        <v>22.715886159627033</v>
      </c>
      <c r="AS29" s="11">
        <f>'в абс. значениях'!BE28*100/'в абс. значениях'!AS28-100</f>
        <v>24.823238511060126</v>
      </c>
      <c r="AT29" s="11">
        <f>'в абс. значениях'!BF28*100/'в абс. значениях'!AT28-100</f>
        <v>25.051017092350691</v>
      </c>
      <c r="AU29" s="11">
        <f>'в абс. значениях'!BG28*100/'в абс. значениях'!AU28-100</f>
        <v>25.842571777798668</v>
      </c>
      <c r="AV29" s="11">
        <f>'в абс. значениях'!BH28*100/'в абс. значениях'!AV28-100</f>
        <v>24.625979773747233</v>
      </c>
      <c r="AW29" s="11">
        <f>'в абс. значениях'!BI28*100/'в абс. значениях'!AW28-100</f>
        <v>27.784573216879053</v>
      </c>
      <c r="AX29" s="11">
        <f>'в абс. значениях'!BJ28*100/'в абс. значениях'!AX28-100</f>
        <v>27.169860866313101</v>
      </c>
      <c r="AY29" s="11">
        <f>'в абс. значениях'!BK28*100/'в абс. значениях'!AY28-100</f>
        <v>26.259104627964533</v>
      </c>
      <c r="AZ29" s="11">
        <f>'в абс. значениях'!BL28*100/'в абс. значениях'!AZ28-100</f>
        <v>28.06195501628855</v>
      </c>
      <c r="BA29" s="11">
        <f>'в абс. значениях'!BM28*100/'в абс. значениях'!BA28-100</f>
        <v>28.543110077243796</v>
      </c>
      <c r="BB29" s="11">
        <f>'в абс. значениях'!BN28*100/'в абс. значениях'!BB28-100</f>
        <v>28.645811382923711</v>
      </c>
      <c r="BC29" s="11">
        <f>'в абс. значениях'!BO28*100/'в абс. значениях'!BC28-100</f>
        <v>28.197735769416312</v>
      </c>
      <c r="BD29" s="11">
        <f>'в абс. значениях'!BP28*100/'в абс. значениях'!BD28-100</f>
        <v>27.126747186073544</v>
      </c>
      <c r="BE29" s="11">
        <f>'в абс. значениях'!BQ28*100/'в абс. значениях'!BE28-100</f>
        <v>25.588567023114379</v>
      </c>
      <c r="BF29" s="11">
        <f>'в абс. значениях'!BR28*100/'в абс. значениях'!BF28-100</f>
        <v>25.332612672542822</v>
      </c>
      <c r="BG29" s="11">
        <f>'в абс. значениях'!BS28*100/'в абс. значениях'!BG28-100</f>
        <v>25.44064607714617</v>
      </c>
      <c r="BH29" s="11">
        <f>'в абс. значениях'!BT28*100/'в абс. значениях'!BH28-100</f>
        <v>25.875367571406755</v>
      </c>
      <c r="BI29" s="11">
        <f>'в абс. значениях'!BU28*100/'в абс. значениях'!BI28-100</f>
        <v>22.172600468045189</v>
      </c>
      <c r="BJ29" s="11">
        <f>'в абс. значениях'!BV28*100/'в абс. значениях'!BJ28-100</f>
        <v>23.088571160404214</v>
      </c>
      <c r="BK29" s="11">
        <f>'в абс. значениях'!BW28*100/'в абс. значениях'!BK28-100</f>
        <v>25.356151105930607</v>
      </c>
      <c r="BL29" s="11">
        <f>'в абс. значениях'!BX28*100/'в абс. значениях'!BL28-100</f>
        <v>21.466783653523919</v>
      </c>
      <c r="BM29" s="11">
        <f>'в абс. значениях'!BY28*100/'в абс. значениях'!BM28-100</f>
        <v>22.536358662650528</v>
      </c>
      <c r="BN29" s="11">
        <f>'в абс. значениях'!BZ28*100/'в абс. значениях'!BN28-100</f>
        <v>23.04033689527418</v>
      </c>
      <c r="BO29" s="11">
        <f>'в абс. значениях'!CA28*100/'в абс. значениях'!BO28-100</f>
        <v>22.056355004189143</v>
      </c>
      <c r="BP29" s="11">
        <f>'в абс. значениях'!CB28*100/'в абс. значениях'!BP28-100</f>
        <v>22.581130771010649</v>
      </c>
    </row>
    <row r="30" spans="1:68" x14ac:dyDescent="0.25">
      <c r="A30" s="5" t="s">
        <v>27</v>
      </c>
      <c r="B30" s="11">
        <f>'в абс. значениях'!N29*100/'в абс. значениях'!B29-100</f>
        <v>10.905807899304037</v>
      </c>
      <c r="C30" s="11">
        <f>'в абс. значениях'!O29*100/'в абс. значениях'!C29-100</f>
        <v>11.392776974697085</v>
      </c>
      <c r="D30" s="11">
        <f>'в абс. значениях'!P29*100/'в абс. значениях'!D29-100</f>
        <v>10.611515051038538</v>
      </c>
      <c r="E30" s="11">
        <f>'в абс. значениях'!Q29*100/'в абс. значениях'!E29-100</f>
        <v>10.651400094921684</v>
      </c>
      <c r="F30" s="11">
        <f>'в абс. значениях'!R29*100/'в абс. значениях'!F29-100</f>
        <v>9.8994572364488391</v>
      </c>
      <c r="G30" s="11">
        <f>'в абс. значениях'!S29*100/'в абс. значениях'!G29-100</f>
        <v>7.6400879911062702</v>
      </c>
      <c r="H30" s="11">
        <f>'в абс. значениях'!T29*100/'в абс. значениях'!H29-100</f>
        <v>8.1315259514985314</v>
      </c>
      <c r="I30" s="11">
        <f>'в абс. значениях'!U29*100/'в абс. значениях'!I29-100</f>
        <v>7.3690463146117935</v>
      </c>
      <c r="J30" s="11">
        <f>'в абс. значениях'!V29*100/'в абс. значениях'!J29-100</f>
        <v>5.9953716769204703</v>
      </c>
      <c r="K30" s="11">
        <f>'в абс. значениях'!W29*100/'в абс. значениях'!K29-100</f>
        <v>4.3602806033745196</v>
      </c>
      <c r="L30" s="11">
        <f>'в абс. значениях'!X29*100/'в абс. значениях'!L29-100</f>
        <v>5.7717713815433314</v>
      </c>
      <c r="M30" s="11">
        <f>'в абс. значениях'!Y29*100/'в абс. значениях'!M29-100</f>
        <v>4.1569754920963078</v>
      </c>
      <c r="N30" s="11">
        <f>'в абс. значениях'!Z29*100/'в абс. значениях'!N29-100</f>
        <v>2.3963075366717277</v>
      </c>
      <c r="O30" s="11">
        <f>'в абс. значениях'!AA29*100/'в абс. значениях'!O29-100</f>
        <v>1.5609339227498538</v>
      </c>
      <c r="P30" s="11">
        <f>'в абс. значениях'!AB29*100/'в абс. значениях'!P29-100</f>
        <v>1.7686040660764206</v>
      </c>
      <c r="Q30" s="11">
        <f>'в абс. значениях'!AC29*100/'в абс. значениях'!Q29-100</f>
        <v>2.290444685117464</v>
      </c>
      <c r="R30" s="11">
        <f>'в абс. значениях'!AD29*100/'в абс. значениях'!R29-100</f>
        <v>3.4592854073634953</v>
      </c>
      <c r="S30" s="11">
        <f>'в абс. значениях'!AE29*100/'в абс. значениях'!S29-100</f>
        <v>5.8392115498714503</v>
      </c>
      <c r="T30" s="11">
        <f>'в абс. значениях'!AF29*100/'в абс. значениях'!T29-100</f>
        <v>5.8553482742790379</v>
      </c>
      <c r="U30" s="11">
        <f>'в абс. значениях'!AG29*100/'в абс. значениях'!U29-100</f>
        <v>6.2960913959146865</v>
      </c>
      <c r="V30" s="11">
        <f>'в абс. значениях'!AH29*100/'в абс. значениях'!V29-100</f>
        <v>5.8868322399250275</v>
      </c>
      <c r="W30" s="11">
        <f>'в абс. значениях'!AI29*100/'в абс. значениях'!W29-100</f>
        <v>5.0687271592597938</v>
      </c>
      <c r="X30" s="11">
        <f>'в абс. значениях'!AJ29*100/'в абс. значениях'!X29-100</f>
        <v>4.0501249027396682</v>
      </c>
      <c r="Y30" s="11">
        <f>'в абс. значениях'!AK29*100/'в абс. значениях'!Y29-100</f>
        <v>5.4043017311340549</v>
      </c>
      <c r="Z30" s="11">
        <f>'в абс. значениях'!AL29*100/'в абс. значениях'!Z29-100</f>
        <v>6.1917258413090508</v>
      </c>
      <c r="AA30" s="11">
        <f>'в абс. значениях'!AM29*100/'в абс. значениях'!AA29-100</f>
        <v>10.340475262952864</v>
      </c>
      <c r="AB30" s="11">
        <f>'в абс. значениях'!AN29*100/'в абс. значениях'!AB29-100</f>
        <v>10.191039249308318</v>
      </c>
      <c r="AC30" s="11">
        <f>'в абс. значениях'!AO29*100/'в абс. значениях'!AC29-100</f>
        <v>8.9870325914899354</v>
      </c>
      <c r="AD30" s="11">
        <f>'в абс. значениях'!AP29*100/'в абс. значениях'!AD29-100</f>
        <v>8.8858279928290926</v>
      </c>
      <c r="AE30" s="11">
        <f>'в абс. значениях'!AQ29*100/'в абс. значениях'!AE29-100</f>
        <v>8.6666978100977445</v>
      </c>
      <c r="AF30" s="11">
        <f>'в абс. значениях'!AR29*100/'в абс. значениях'!AF29-100</f>
        <v>15.050366661409868</v>
      </c>
      <c r="AG30" s="11">
        <f>'в абс. значениях'!AS29*100/'в абс. значениях'!AG29-100</f>
        <v>12.576490265334684</v>
      </c>
      <c r="AH30" s="11">
        <f>'в абс. значениях'!AT29*100/'в абс. значениях'!AH29-100</f>
        <v>15.215718617831797</v>
      </c>
      <c r="AI30" s="11">
        <f>'в абс. значениях'!AU29*100/'в абс. значениях'!AI29-100</f>
        <v>16.786550222736764</v>
      </c>
      <c r="AJ30" s="11">
        <f>'в абс. значениях'!AV29*100/'в абс. значениях'!AJ29-100</f>
        <v>16.924787468513856</v>
      </c>
      <c r="AK30" s="11">
        <f>'в абс. значениях'!AW29*100/'в абс. значениях'!AK29-100</f>
        <v>19.661912982070703</v>
      </c>
      <c r="AL30" s="11">
        <f>'в абс. значениях'!AX29*100/'в абс. значениях'!AL29-100</f>
        <v>21.067193867414829</v>
      </c>
      <c r="AM30" s="11">
        <f>'в абс. значениях'!AY29*100/'в абс. значениях'!AM29-100</f>
        <v>18.30459486049719</v>
      </c>
      <c r="AN30" s="11">
        <f>'в абс. значениях'!AZ29*100/'в абс. значениях'!AN29-100</f>
        <v>19.010181724449026</v>
      </c>
      <c r="AO30" s="11">
        <f>'в абс. значениях'!BA29*100/'в абс. значениях'!AO29-100</f>
        <v>19.108650905103588</v>
      </c>
      <c r="AP30" s="11">
        <f>'в абс. значениях'!BB29*100/'в абс. значениях'!AP29-100</f>
        <v>19.867706346715593</v>
      </c>
      <c r="AQ30" s="11">
        <f>'в абс. значениях'!BC29*100/'в абс. значениях'!AQ29-100</f>
        <v>19.912683779626846</v>
      </c>
      <c r="AR30" s="11">
        <f>'в абс. значениях'!BD29*100/'в абс. значениях'!AR29-100</f>
        <v>14.789399060188217</v>
      </c>
      <c r="AS30" s="11">
        <f>'в абс. значениях'!BE29*100/'в абс. значениях'!AS29-100</f>
        <v>18.119754028457294</v>
      </c>
      <c r="AT30" s="11">
        <f>'в абс. значениях'!BF29*100/'в абс. значениях'!AT29-100</f>
        <v>18.356372461294697</v>
      </c>
      <c r="AU30" s="11">
        <f>'в абс. значениях'!BG29*100/'в абс. значениях'!AU29-100</f>
        <v>18.990664356461252</v>
      </c>
      <c r="AV30" s="11">
        <f>'в абс. значениях'!BH29*100/'в абс. значениях'!AV29-100</f>
        <v>18.962746038558308</v>
      </c>
      <c r="AW30" s="11">
        <f>'в абс. значениях'!BI29*100/'в абс. значениях'!AW29-100</f>
        <v>19.730743222474956</v>
      </c>
      <c r="AX30" s="11">
        <f>'в абс. значениях'!BJ29*100/'в абс. значениях'!AX29-100</f>
        <v>16.930558335000995</v>
      </c>
      <c r="AY30" s="11">
        <f>'в абс. значениях'!BK29*100/'в абс. значениях'!AY29-100</f>
        <v>15.981346342084535</v>
      </c>
      <c r="AZ30" s="11">
        <f>'в абс. значениях'!BL29*100/'в абс. значениях'!AZ29-100</f>
        <v>16.617733176104409</v>
      </c>
      <c r="BA30" s="11">
        <f>'в абс. значениях'!BM29*100/'в абс. значениях'!BA29-100</f>
        <v>17.50267498435386</v>
      </c>
      <c r="BB30" s="11">
        <f>'в абс. значениях'!BN29*100/'в абс. значениях'!BB29-100</f>
        <v>18.606402861470045</v>
      </c>
      <c r="BC30" s="11">
        <f>'в абс. значениях'!BO29*100/'в абс. значениях'!BC29-100</f>
        <v>16.881637335585282</v>
      </c>
      <c r="BD30" s="11">
        <f>'в абс. значениях'!BP29*100/'в абс. значениях'!BD29-100</f>
        <v>17.978035428413634</v>
      </c>
      <c r="BE30" s="11">
        <f>'в абс. значениях'!BQ29*100/'в абс. значениях'!BE29-100</f>
        <v>14.765977982892466</v>
      </c>
      <c r="BF30" s="11">
        <f>'в абс. значениях'!BR29*100/'в абс. значениях'!BF29-100</f>
        <v>15.485805323833333</v>
      </c>
      <c r="BG30" s="11">
        <f>'в абс. значениях'!BS29*100/'в абс. значениях'!BG29-100</f>
        <v>15.92864257900932</v>
      </c>
      <c r="BH30" s="11">
        <f>'в абс. значениях'!BT29*100/'в абс. значениях'!BH29-100</f>
        <v>16.756032171581765</v>
      </c>
      <c r="BI30" s="11">
        <f>'в абс. значениях'!BU29*100/'в абс. значениях'!BI29-100</f>
        <v>14.440918846205193</v>
      </c>
      <c r="BJ30" s="11">
        <f>'в абс. значениях'!BV29*100/'в абс. значениях'!BJ29-100</f>
        <v>16.268641900934796</v>
      </c>
      <c r="BK30" s="11">
        <f>'в абс. значениях'!BW29*100/'в абс. значениях'!BK29-100</f>
        <v>17.529041244399309</v>
      </c>
      <c r="BL30" s="11">
        <f>'в абс. значениях'!BX29*100/'в абс. значениях'!BL29-100</f>
        <v>18.140389132894697</v>
      </c>
      <c r="BM30" s="11">
        <f>'в абс. значениях'!BY29*100/'в абс. значениях'!BM29-100</f>
        <v>18.928364024974826</v>
      </c>
      <c r="BN30" s="11">
        <f>'в абс. значениях'!BZ29*100/'в абс. значениях'!BN29-100</f>
        <v>18.085492958224805</v>
      </c>
      <c r="BO30" s="11">
        <f>'в абс. значениях'!CA29*100/'в абс. значениях'!BO29-100</f>
        <v>18.131564777010581</v>
      </c>
      <c r="BP30" s="11">
        <f>'в абс. значениях'!CB29*100/'в абс. значениях'!BP29-100</f>
        <v>17.080283659229366</v>
      </c>
    </row>
    <row r="31" spans="1:68" x14ac:dyDescent="0.25">
      <c r="A31" s="5" t="s">
        <v>28</v>
      </c>
      <c r="B31" s="11">
        <f>'в абс. значениях'!N30*100/'в абс. значениях'!B30-100</f>
        <v>8.3309570620281903</v>
      </c>
      <c r="C31" s="11">
        <f>'в абс. значениях'!O30*100/'в абс. значениях'!C30-100</f>
        <v>9.3808967562224836</v>
      </c>
      <c r="D31" s="11">
        <f>'в абс. значениях'!P30*100/'в абс. значениях'!D30-100</f>
        <v>8.0974129338431169</v>
      </c>
      <c r="E31" s="11">
        <f>'в абс. значениях'!Q30*100/'в абс. значениях'!E30-100</f>
        <v>9.1861330159202481</v>
      </c>
      <c r="F31" s="11">
        <f>'в абс. значениях'!R30*100/'в абс. значениях'!F30-100</f>
        <v>8.0160470075910126</v>
      </c>
      <c r="G31" s="11">
        <f>'в абс. значениях'!S30*100/'в абс. значениях'!G30-100</f>
        <v>6.6281741589583447</v>
      </c>
      <c r="H31" s="11">
        <f>'в абс. значениях'!T30*100/'в абс. значениях'!H30-100</f>
        <v>6.7503992403642741</v>
      </c>
      <c r="I31" s="11">
        <f>'в абс. значениях'!U30*100/'в абс. значениях'!I30-100</f>
        <v>5.752084298286249</v>
      </c>
      <c r="J31" s="11">
        <f>'в абс. значениях'!V30*100/'в абс. значениях'!J30-100</f>
        <v>4.6339163237311425</v>
      </c>
      <c r="K31" s="11">
        <f>'в абс. значениях'!W30*100/'в абс. значениях'!K30-100</f>
        <v>4.4673196082350586</v>
      </c>
      <c r="L31" s="11">
        <f>'в абс. значениях'!X30*100/'в абс. значениях'!L30-100</f>
        <v>4.9090806733096883</v>
      </c>
      <c r="M31" s="11">
        <f>'в абс. значениях'!Y30*100/'в абс. значениях'!M30-100</f>
        <v>5.5148936170212721</v>
      </c>
      <c r="N31" s="11">
        <f>'в абс. значениях'!Z30*100/'в абс. значениях'!N30-100</f>
        <v>3.1794630240226098</v>
      </c>
      <c r="O31" s="11">
        <f>'в абс. значениях'!AA30*100/'в абс. значениях'!O30-100</f>
        <v>2.4809003532407843</v>
      </c>
      <c r="P31" s="11">
        <f>'в абс. значениях'!AB30*100/'в абс. значениях'!P30-100</f>
        <v>3.2107566540970538</v>
      </c>
      <c r="Q31" s="11">
        <f>'в абс. значениях'!AC30*100/'в абс. значениях'!Q30-100</f>
        <v>3.7365093208328801</v>
      </c>
      <c r="R31" s="11">
        <f>'в абс. значениях'!AD30*100/'в абс. значениях'!R30-100</f>
        <v>5.6538907604793707</v>
      </c>
      <c r="S31" s="11">
        <f>'в абс. значениях'!AE30*100/'в абс. значениях'!S30-100</f>
        <v>6.6789147972151568</v>
      </c>
      <c r="T31" s="11">
        <f>'в абс. значениях'!AF30*100/'в абс. значениях'!T30-100</f>
        <v>7.6133101524279283</v>
      </c>
      <c r="U31" s="11">
        <f>'в абс. значениях'!AG30*100/'в абс. значениях'!U30-100</f>
        <v>7.6729353152117312</v>
      </c>
      <c r="V31" s="11">
        <f>'в абс. значениях'!AH30*100/'в абс. значениях'!V30-100</f>
        <v>5.6946208365766751</v>
      </c>
      <c r="W31" s="11">
        <f>'в абс. значениях'!AI30*100/'в абс. значениях'!W30-100</f>
        <v>6.3891432398081207</v>
      </c>
      <c r="X31" s="11">
        <f>'в абс. значениях'!AJ30*100/'в абс. значениях'!X30-100</f>
        <v>6.6850013415615734</v>
      </c>
      <c r="Y31" s="11">
        <f>'в абс. значениях'!AK30*100/'в абс. значениях'!Y30-100</f>
        <v>6.6744636231650247</v>
      </c>
      <c r="Z31" s="11">
        <f>'в абс. значениях'!AL30*100/'в абс. значениях'!Z30-100</f>
        <v>7.4734481786323244</v>
      </c>
      <c r="AA31" s="11">
        <f>'в абс. значениях'!AM30*100/'в абс. значениях'!AA30-100</f>
        <v>8.2057448229792982</v>
      </c>
      <c r="AB31" s="11">
        <f>'в абс. значениях'!AN30*100/'в абс. значениях'!AB30-100</f>
        <v>8.4392292819521231</v>
      </c>
      <c r="AC31" s="11">
        <f>'в абс. значениях'!AO30*100/'в абс. значениях'!AC30-100</f>
        <v>6.3907206473478197</v>
      </c>
      <c r="AD31" s="11">
        <f>'в абс. значениях'!AP30*100/'в абс. значениях'!AD30-100</f>
        <v>6.025639350260704</v>
      </c>
      <c r="AE31" s="11">
        <f>'в абс. значениях'!AQ30*100/'в абс. значениях'!AE30-100</f>
        <v>6.388957229984328</v>
      </c>
      <c r="AF31" s="11">
        <f>'в абс. значениях'!AR30*100/'в абс. значениях'!AF30-100</f>
        <v>11.399158400961824</v>
      </c>
      <c r="AG31" s="11">
        <f>'в абс. значениях'!AS30*100/'в абс. значениях'!AG30-100</f>
        <v>9.2515381095235654</v>
      </c>
      <c r="AH31" s="11">
        <f>'в абс. значениях'!AT30*100/'в абс. значениях'!AH30-100</f>
        <v>14.332596870679737</v>
      </c>
      <c r="AI31" s="11">
        <f>'в абс. значениях'!AU30*100/'в абс. значениях'!AI30-100</f>
        <v>14.887084757084494</v>
      </c>
      <c r="AJ31" s="11">
        <f>'в абс. значениях'!AV30*100/'в абс. значениях'!AJ30-100</f>
        <v>14.66745469864064</v>
      </c>
      <c r="AK31" s="11">
        <f>'в абс. значениях'!AW30*100/'в абс. значениях'!AK30-100</f>
        <v>16.411477826925264</v>
      </c>
      <c r="AL31" s="11">
        <f>'в абс. значениях'!AX30*100/'в абс. значениях'!AL30-100</f>
        <v>18.841122896443167</v>
      </c>
      <c r="AM31" s="11">
        <f>'в абс. значениях'!AY30*100/'в абс. значениях'!AM30-100</f>
        <v>18.508000790201507</v>
      </c>
      <c r="AN31" s="11">
        <f>'в абс. значениях'!AZ30*100/'в абс. значениях'!AN30-100</f>
        <v>19.408784614627905</v>
      </c>
      <c r="AO31" s="11">
        <f>'в абс. значениях'!BA30*100/'в абс. значениях'!AO30-100</f>
        <v>21.302366929658845</v>
      </c>
      <c r="AP31" s="11">
        <f>'в абс. значениях'!BB30*100/'в абс. значениях'!AP30-100</f>
        <v>22.503512707372991</v>
      </c>
      <c r="AQ31" s="11">
        <f>'в абс. значениях'!BC30*100/'в абс. значениях'!AQ30-100</f>
        <v>22.577621986100468</v>
      </c>
      <c r="AR31" s="11">
        <f>'в абс. значениях'!BD30*100/'в абс. значениях'!AR30-100</f>
        <v>19.667228780213605</v>
      </c>
      <c r="AS31" s="11">
        <f>'в абс. значениях'!BE30*100/'в абс. значениях'!AS30-100</f>
        <v>23.114513764456746</v>
      </c>
      <c r="AT31" s="11">
        <f>'в абс. значениях'!BF30*100/'в абс. значениях'!AT30-100</f>
        <v>24.015142954006109</v>
      </c>
      <c r="AU31" s="11">
        <f>'в абс. значениях'!BG30*100/'в абс. значениях'!AU30-100</f>
        <v>24.402079722703633</v>
      </c>
      <c r="AV31" s="11">
        <f>'в абс. значениях'!BH30*100/'в абс. значениях'!AV30-100</f>
        <v>24.152565606939589</v>
      </c>
      <c r="AW31" s="11">
        <f>'в абс. значениях'!BI30*100/'в абс. значениях'!AW30-100</f>
        <v>26.550186195548633</v>
      </c>
      <c r="AX31" s="11">
        <f>'в абс. значениях'!BJ30*100/'в абс. значениях'!AX30-100</f>
        <v>24.635212985156215</v>
      </c>
      <c r="AY31" s="11">
        <f>'в абс. значениях'!BK30*100/'в абс. значениях'!AY30-100</f>
        <v>24.050342772603202</v>
      </c>
      <c r="AZ31" s="11">
        <f>'в абс. значениях'!BL30*100/'в абс. значениях'!AZ30-100</f>
        <v>24.254438357292912</v>
      </c>
      <c r="BA31" s="11">
        <f>'в абс. значениях'!BM30*100/'в абс. значениях'!BA30-100</f>
        <v>24.053377305484304</v>
      </c>
      <c r="BB31" s="11">
        <f>'в абс. значениях'!BN30*100/'в абс. значениях'!BB30-100</f>
        <v>24.791733741146174</v>
      </c>
      <c r="BC31" s="11">
        <f>'в абс. значениях'!BO30*100/'в абс. значениях'!BC30-100</f>
        <v>23.22884292679052</v>
      </c>
      <c r="BD31" s="11">
        <f>'в абс. значениях'!BP30*100/'в абс. значениях'!BD30-100</f>
        <v>23.072225771297582</v>
      </c>
      <c r="BE31" s="11">
        <f>'в абс. значениях'!BQ30*100/'в абс. значениях'!BE30-100</f>
        <v>21.457868672740332</v>
      </c>
      <c r="BF31" s="11">
        <f>'в абс. значениях'!BR30*100/'в абс. значениях'!BF30-100</f>
        <v>20.575719193373487</v>
      </c>
      <c r="BG31" s="11">
        <f>'в абс. значениях'!BS30*100/'в абс. значениях'!BG30-100</f>
        <v>21.548818522546497</v>
      </c>
      <c r="BH31" s="11">
        <f>'в абс. значениях'!BT30*100/'в абс. значениях'!BH30-100</f>
        <v>23.515382780825192</v>
      </c>
      <c r="BI31" s="11">
        <f>'в абс. значениях'!BU30*100/'в абс. значениях'!BI30-100</f>
        <v>20.98509862962139</v>
      </c>
      <c r="BJ31" s="11">
        <f>'в абс. значениях'!BV30*100/'в абс. значениях'!BJ30-100</f>
        <v>22.519779348504528</v>
      </c>
      <c r="BK31" s="11">
        <f>'в абс. значениях'!BW30*100/'в абс. значениях'!BK30-100</f>
        <v>25.259099994960778</v>
      </c>
      <c r="BL31" s="11">
        <f>'в абс. значениях'!BX30*100/'в абс. значениях'!BL30-100</f>
        <v>24.216606857228101</v>
      </c>
      <c r="BM31" s="11">
        <f>'в абс. значениях'!BY30*100/'в абс. значениях'!BM30-100</f>
        <v>24.395487179487176</v>
      </c>
      <c r="BN31" s="11">
        <f>'в абс. значениях'!BZ30*100/'в абс. значениях'!BN30-100</f>
        <v>24.06053227770029</v>
      </c>
      <c r="BO31" s="11">
        <f>'в абс. значениях'!CA30*100/'в абс. значениях'!BO30-100</f>
        <v>24.887796623826603</v>
      </c>
      <c r="BP31" s="11">
        <f>'в абс. значениях'!CB30*100/'в абс. значениях'!BP30-100</f>
        <v>24.564322954436165</v>
      </c>
    </row>
    <row r="32" spans="1:68" x14ac:dyDescent="0.25">
      <c r="A32" s="5" t="s">
        <v>29</v>
      </c>
      <c r="B32" s="11">
        <f>'в абс. значениях'!N31*100/'в абс. значениях'!B31-100</f>
        <v>7.8137702457632372</v>
      </c>
      <c r="C32" s="11">
        <f>'в абс. значениях'!O31*100/'в абс. значениях'!C31-100</f>
        <v>8.1933921737092845</v>
      </c>
      <c r="D32" s="11">
        <f>'в абс. значениях'!P31*100/'в абс. значениях'!D31-100</f>
        <v>6.9882287169612027</v>
      </c>
      <c r="E32" s="11">
        <f>'в абс. значениях'!Q31*100/'в абс. значениях'!E31-100</f>
        <v>7.3905461504035515</v>
      </c>
      <c r="F32" s="11">
        <f>'в абс. значениях'!R31*100/'в абс. значениях'!F31-100</f>
        <v>6.8373947168406488</v>
      </c>
      <c r="G32" s="11">
        <f>'в абс. значениях'!S31*100/'в абс. значениях'!G31-100</f>
        <v>5.0352991623148853</v>
      </c>
      <c r="H32" s="11">
        <f>'в абс. значениях'!T31*100/'в абс. значениях'!H31-100</f>
        <v>4.3997946762484474</v>
      </c>
      <c r="I32" s="11">
        <f>'в абс. значениях'!U31*100/'в абс. значениях'!I31-100</f>
        <v>4.8815201756378173</v>
      </c>
      <c r="J32" s="11">
        <f>'в абс. значениях'!V31*100/'в абс. значениях'!J31-100</f>
        <v>3.9696892701809929</v>
      </c>
      <c r="K32" s="11">
        <f>'в абс. значениях'!W31*100/'в абс. значениях'!K31-100</f>
        <v>1.4593325849576502</v>
      </c>
      <c r="L32" s="11">
        <f>'в абс. значениях'!X31*100/'в абс. значениях'!L31-100</f>
        <v>5.5786832004723976</v>
      </c>
      <c r="M32" s="11">
        <f>'в абс. значениях'!Y31*100/'в абс. значениях'!M31-100</f>
        <v>4.750230305191522</v>
      </c>
      <c r="N32" s="11">
        <f>'в абс. значениях'!Z31*100/'в абс. значениях'!N31-100</f>
        <v>2.2998172906818297</v>
      </c>
      <c r="O32" s="11">
        <f>'в абс. значениях'!AA31*100/'в абс. значениях'!O31-100</f>
        <v>1.6979497545480768</v>
      </c>
      <c r="P32" s="11">
        <f>'в абс. значениях'!AB31*100/'в абс. значениях'!P31-100</f>
        <v>2.5357796034487734</v>
      </c>
      <c r="Q32" s="11">
        <f>'в абс. значениях'!AC31*100/'в абс. значениях'!Q31-100</f>
        <v>2.9645915962522338</v>
      </c>
      <c r="R32" s="11">
        <f>'в абс. значениях'!AD31*100/'в абс. значениях'!R31-100</f>
        <v>4.1610406957329786</v>
      </c>
      <c r="S32" s="11">
        <f>'в абс. значениях'!AE31*100/'в абс. значениях'!S31-100</f>
        <v>6.1440214617930451</v>
      </c>
      <c r="T32" s="11">
        <f>'в абс. значениях'!AF31*100/'в абс. значениях'!T31-100</f>
        <v>6.3341996207066131</v>
      </c>
      <c r="U32" s="11">
        <f>'в абс. значениях'!AG31*100/'в абс. значениях'!U31-100</f>
        <v>6.1730355570312838</v>
      </c>
      <c r="V32" s="11">
        <f>'в абс. значениях'!AH31*100/'в абс. значениях'!V31-100</f>
        <v>4.4075154895562321</v>
      </c>
      <c r="W32" s="11">
        <f>'в абс. значениях'!AI31*100/'в абс. значениях'!W31-100</f>
        <v>5.440124148633501</v>
      </c>
      <c r="X32" s="11">
        <f>'в абс. значениях'!AJ31*100/'в абс. значениях'!X31-100</f>
        <v>5.9550608929095716</v>
      </c>
      <c r="Y32" s="11">
        <f>'в абс. значениях'!AK31*100/'в абс. значениях'!Y31-100</f>
        <v>7.5150002127689817</v>
      </c>
      <c r="Z32" s="11">
        <f>'в абс. значениях'!AL31*100/'в абс. значениях'!Z31-100</f>
        <v>10.115098939728981</v>
      </c>
      <c r="AA32" s="11">
        <f>'в абс. значениях'!AM31*100/'в абс. значениях'!AA31-100</f>
        <v>11.587824407973201</v>
      </c>
      <c r="AB32" s="11">
        <f>'в абс. значениях'!AN31*100/'в абс. значениях'!AB31-100</f>
        <v>11.41971376396144</v>
      </c>
      <c r="AC32" s="11">
        <f>'в абс. значениях'!AO31*100/'в абс. значениях'!AC31-100</f>
        <v>9.4806771712886047</v>
      </c>
      <c r="AD32" s="11">
        <f>'в абс. значениях'!AP31*100/'в абс. значениях'!AD31-100</f>
        <v>8.9946057455082666</v>
      </c>
      <c r="AE32" s="11">
        <f>'в абс. значениях'!AQ31*100/'в абс. значениях'!AE31-100</f>
        <v>8.7663630994079682</v>
      </c>
      <c r="AF32" s="11">
        <f>'в абс. значениях'!AR31*100/'в абс. значениях'!AF31-100</f>
        <v>13.254683330250742</v>
      </c>
      <c r="AG32" s="11">
        <f>'в абс. значениях'!AS31*100/'в абс. значениях'!AG31-100</f>
        <v>11.486844788904747</v>
      </c>
      <c r="AH32" s="11">
        <f>'в абс. значениях'!AT31*100/'в абс. значениях'!AH31-100</f>
        <v>16.749507772377427</v>
      </c>
      <c r="AI32" s="11">
        <f>'в абс. значениях'!AU31*100/'в абс. значениях'!AI31-100</f>
        <v>17.048242027800484</v>
      </c>
      <c r="AJ32" s="11">
        <f>'в абс. значениях'!AV31*100/'в абс. значениях'!AJ31-100</f>
        <v>15.232653276676615</v>
      </c>
      <c r="AK32" s="11">
        <f>'в абс. значениях'!AW31*100/'в абс. значениях'!AK31-100</f>
        <v>16.111455598506538</v>
      </c>
      <c r="AL32" s="11">
        <f>'в абс. значениях'!AX31*100/'в абс. значениях'!AL31-100</f>
        <v>16.968745172751142</v>
      </c>
      <c r="AM32" s="11">
        <f>'в абс. значениях'!AY31*100/'в абс. значениях'!AM31-100</f>
        <v>16.64673401358813</v>
      </c>
      <c r="AN32" s="11">
        <f>'в абс. значениях'!AZ31*100/'в абс. значениях'!AN31-100</f>
        <v>17.998170452812928</v>
      </c>
      <c r="AO32" s="11">
        <f>'в абс. значениях'!BA31*100/'в абс. значениях'!AO31-100</f>
        <v>19.857477946050679</v>
      </c>
      <c r="AP32" s="11">
        <f>'в абс. значениях'!BB31*100/'в абс. значениях'!AP31-100</f>
        <v>21.802905519463906</v>
      </c>
      <c r="AQ32" s="11">
        <f>'в абс. значениях'!BC31*100/'в абс. значениях'!AQ31-100</f>
        <v>21.802659661796099</v>
      </c>
      <c r="AR32" s="11">
        <f>'в абс. значениях'!BD31*100/'в абс. значениях'!AR31-100</f>
        <v>22.031565317811186</v>
      </c>
      <c r="AS32" s="11">
        <f>'в абс. значениях'!BE31*100/'в абс. значениях'!AS31-100</f>
        <v>24.474040466869127</v>
      </c>
      <c r="AT32" s="11">
        <f>'в абс. значениях'!BF31*100/'в абс. значениях'!AT31-100</f>
        <v>24.002877562091655</v>
      </c>
      <c r="AU32" s="11">
        <f>'в абс. значениях'!BG31*100/'в абс. значениях'!AU31-100</f>
        <v>24.258935848177899</v>
      </c>
      <c r="AV32" s="11">
        <f>'в абс. значениях'!BH31*100/'в абс. значениях'!AV31-100</f>
        <v>24.430549352389463</v>
      </c>
      <c r="AW32" s="11">
        <f>'в абс. значениях'!BI31*100/'в абс. значениях'!AW31-100</f>
        <v>27.413105477848859</v>
      </c>
      <c r="AX32" s="11">
        <f>'в абс. значениях'!BJ31*100/'в абс. значениях'!AX31-100</f>
        <v>25.294389540642271</v>
      </c>
      <c r="AY32" s="11">
        <f>'в абс. значениях'!BK31*100/'в абс. значениях'!AY31-100</f>
        <v>25.159791453066035</v>
      </c>
      <c r="AZ32" s="11">
        <f>'в абс. значениях'!BL31*100/'в абс. значениях'!AZ31-100</f>
        <v>25.518444343949866</v>
      </c>
      <c r="BA32" s="11">
        <f>'в абс. значениях'!BM31*100/'в абс. значениях'!BA31-100</f>
        <v>25.774029206241153</v>
      </c>
      <c r="BB32" s="11">
        <f>'в абс. значениях'!BN31*100/'в абс. значениях'!BB31-100</f>
        <v>25.662239487637152</v>
      </c>
      <c r="BC32" s="11">
        <f>'в абс. значениях'!BO31*100/'в абс. значениях'!BC31-100</f>
        <v>25.223179570126604</v>
      </c>
      <c r="BD32" s="11">
        <f>'в абс. значениях'!BP31*100/'в абс. значениях'!BD31-100</f>
        <v>23.455751620242026</v>
      </c>
      <c r="BE32" s="11">
        <f>'в абс. значениях'!BQ31*100/'в абс. значениях'!BE31-100</f>
        <v>23.349990201842047</v>
      </c>
      <c r="BF32" s="11">
        <f>'в абс. значениях'!BR31*100/'в абс. значениях'!BF31-100</f>
        <v>23.707761514831617</v>
      </c>
      <c r="BG32" s="11">
        <f>'в абс. значениях'!BS31*100/'в абс. значениях'!BG31-100</f>
        <v>24.131889136667724</v>
      </c>
      <c r="BH32" s="11">
        <f>'в абс. значениях'!BT31*100/'в абс. значениях'!BH31-100</f>
        <v>25.731220203582012</v>
      </c>
      <c r="BI32" s="11">
        <f>'в абс. значениях'!BU31*100/'в абс. значениях'!BI31-100</f>
        <v>22.57189994203415</v>
      </c>
      <c r="BJ32" s="11">
        <f>'в абс. значениях'!BV31*100/'в абс. значениях'!BJ31-100</f>
        <v>23.94027228809837</v>
      </c>
      <c r="BK32" s="11">
        <f>'в абс. значениях'!BW31*100/'в абс. значениях'!BK31-100</f>
        <v>25.574950544231328</v>
      </c>
      <c r="BL32" s="11">
        <f>'в абс. значениях'!BX31*100/'в абс. значениях'!BL31-100</f>
        <v>24.549213375195151</v>
      </c>
      <c r="BM32" s="11">
        <f>'в абс. значениях'!BY31*100/'в абс. значениях'!BM31-100</f>
        <v>24.475282020058515</v>
      </c>
      <c r="BN32" s="11">
        <f>'в абс. значениях'!BZ31*100/'в абс. значениях'!BN31-100</f>
        <v>24.533992831301646</v>
      </c>
      <c r="BO32" s="11">
        <f>'в абс. значениях'!CA31*100/'в абс. значениях'!BO31-100</f>
        <v>23.683077483564347</v>
      </c>
      <c r="BP32" s="11">
        <f>'в абс. значениях'!CB31*100/'в абс. значениях'!BP31-100</f>
        <v>23.744889742319131</v>
      </c>
    </row>
    <row r="33" spans="1:68" x14ac:dyDescent="0.25">
      <c r="A33" s="5" t="s">
        <v>30</v>
      </c>
      <c r="B33" s="11">
        <f>'в абс. значениях'!N32*100/'в абс. значениях'!B32-100</f>
        <v>10.441869935013955</v>
      </c>
      <c r="C33" s="11">
        <f>'в абс. значениях'!O32*100/'в абс. значениях'!C32-100</f>
        <v>12.0198623204531</v>
      </c>
      <c r="D33" s="11">
        <f>'в абс. значениях'!P32*100/'в абс. значениях'!D32-100</f>
        <v>10.077549454861284</v>
      </c>
      <c r="E33" s="11">
        <f>'в абс. значениях'!Q32*100/'в абс. значениях'!E32-100</f>
        <v>11.929207078938191</v>
      </c>
      <c r="F33" s="11">
        <f>'в абс. значениях'!R32*100/'в абс. значениях'!F32-100</f>
        <v>11.071276515317308</v>
      </c>
      <c r="G33" s="11">
        <f>'в абс. значениях'!S32*100/'в абс. значениях'!G32-100</f>
        <v>8.9075635407806146</v>
      </c>
      <c r="H33" s="11">
        <f>'в абс. значениях'!T32*100/'в абс. значениях'!H32-100</f>
        <v>11.038733978685386</v>
      </c>
      <c r="I33" s="11">
        <f>'в абс. значениях'!U32*100/'в абс. значениях'!I32-100</f>
        <v>10.614745066180376</v>
      </c>
      <c r="J33" s="11">
        <f>'в абс. значениях'!V32*100/'в абс. значениях'!J32-100</f>
        <v>7.9984071281862725</v>
      </c>
      <c r="K33" s="11">
        <f>'в абс. значениях'!W32*100/'в абс. значениях'!K32-100</f>
        <v>5.3344760331054033</v>
      </c>
      <c r="L33" s="11">
        <f>'в абс. значениях'!X32*100/'в абс. значениях'!L32-100</f>
        <v>7.7195346105250451</v>
      </c>
      <c r="M33" s="11">
        <f>'в абс. значениях'!Y32*100/'в абс. значениях'!M32-100</f>
        <v>7.3061335853225131</v>
      </c>
      <c r="N33" s="11">
        <f>'в абс. значениях'!Z32*100/'в абс. значениях'!N32-100</f>
        <v>5.4295708599093473</v>
      </c>
      <c r="O33" s="11">
        <f>'в абс. значениях'!AA32*100/'в абс. значениях'!O32-100</f>
        <v>4.402449476542543</v>
      </c>
      <c r="P33" s="11">
        <f>'в абс. значениях'!AB32*100/'в абс. значениях'!P32-100</f>
        <v>5.0337390240034097</v>
      </c>
      <c r="Q33" s="11">
        <f>'в абс. значениях'!AC32*100/'в абс. значениях'!Q32-100</f>
        <v>4.4948314418447239</v>
      </c>
      <c r="R33" s="11">
        <f>'в абс. значениях'!AD32*100/'в абс. значениях'!R32-100</f>
        <v>4.5044141371803761</v>
      </c>
      <c r="S33" s="11">
        <f>'в абс. значениях'!AE32*100/'в абс. значениях'!S32-100</f>
        <v>7.3615541331457592</v>
      </c>
      <c r="T33" s="11">
        <f>'в абс. значениях'!AF32*100/'в абс. значениях'!T32-100</f>
        <v>6.7860548600635013</v>
      </c>
      <c r="U33" s="11">
        <f>'в абс. значениях'!AG32*100/'в абс. значениях'!U32-100</f>
        <v>6.9882868336947581</v>
      </c>
      <c r="V33" s="11">
        <f>'в абс. значениях'!AH32*100/'в абс. значениях'!V32-100</f>
        <v>6.4200344668178246</v>
      </c>
      <c r="W33" s="11">
        <f>'в абс. значениях'!AI32*100/'в абс. значениях'!W32-100</f>
        <v>4.9994263669830872</v>
      </c>
      <c r="X33" s="11">
        <f>'в абс. значениях'!AJ32*100/'в абс. значениях'!X32-100</f>
        <v>2.6572637150114815</v>
      </c>
      <c r="Y33" s="11">
        <f>'в абс. значениях'!AK32*100/'в абс. значениях'!Y32-100</f>
        <v>2.0038759689922472</v>
      </c>
      <c r="Z33" s="11">
        <f>'в абс. значениях'!AL32*100/'в абс. значениях'!Z32-100</f>
        <v>-0.55598522588158517</v>
      </c>
      <c r="AA33" s="11">
        <f>'в абс. значениях'!AM32*100/'в абс. значениях'!AA32-100</f>
        <v>1.2272981678950714</v>
      </c>
      <c r="AB33" s="11">
        <f>'в абс. значениях'!AN32*100/'в абс. значениях'!AB32-100</f>
        <v>0.18791265569619497</v>
      </c>
      <c r="AC33" s="11">
        <f>'в абс. значениях'!AO32*100/'в абс. значениях'!AC32-100</f>
        <v>-2.7952251090274274</v>
      </c>
      <c r="AD33" s="11">
        <f>'в абс. значениях'!AP32*100/'в абс. значениях'!AD32-100</f>
        <v>-1.2270361601443085</v>
      </c>
      <c r="AE33" s="11">
        <f>'в абс. значениях'!AQ32*100/'в абс. значениях'!AE32-100</f>
        <v>-2.567158629819275</v>
      </c>
      <c r="AF33" s="11">
        <f>'в абс. значениях'!AR32*100/'в абс. значениях'!AF32-100</f>
        <v>1.6155822152962855</v>
      </c>
      <c r="AG33" s="11">
        <f>'в абс. значениях'!AS32*100/'в абс. значениях'!AG32-100</f>
        <v>1.0450758091660362</v>
      </c>
      <c r="AH33" s="11">
        <f>'в абс. значениях'!AT32*100/'в абс. значениях'!AH32-100</f>
        <v>5.6736535517127322</v>
      </c>
      <c r="AI33" s="11">
        <f>'в абс. значениях'!AU32*100/'в абс. значениях'!AI32-100</f>
        <v>6.973720886153572</v>
      </c>
      <c r="AJ33" s="11">
        <f>'в абс. значениях'!AV32*100/'в абс. значениях'!AJ32-100</f>
        <v>10.119957910029143</v>
      </c>
      <c r="AK33" s="11">
        <f>'в абс. значениях'!AW32*100/'в абс. значениях'!AK32-100</f>
        <v>12.821674202986657</v>
      </c>
      <c r="AL33" s="11">
        <f>'в абс. значениях'!AX32*100/'в абс. значениях'!AL32-100</f>
        <v>18.972460857404229</v>
      </c>
      <c r="AM33" s="11">
        <f>'в абс. значениях'!AY32*100/'в абс. значениях'!AM32-100</f>
        <v>17.366801880872046</v>
      </c>
      <c r="AN33" s="11">
        <f>'в абс. значениях'!AZ32*100/'в абс. значениях'!AN32-100</f>
        <v>18.955113051838239</v>
      </c>
      <c r="AO33" s="11">
        <f>'в абс. значениях'!BA32*100/'в абс. значениях'!AO32-100</f>
        <v>22.344391615488206</v>
      </c>
      <c r="AP33" s="11">
        <f>'в абс. значениях'!BB32*100/'в абс. значениях'!AP32-100</f>
        <v>22.858750347541303</v>
      </c>
      <c r="AQ33" s="11">
        <f>'в абс. значениях'!BC32*100/'в абс. значениях'!AQ32-100</f>
        <v>23.474991460198368</v>
      </c>
      <c r="AR33" s="11">
        <f>'в абс. значениях'!BD32*100/'в абс. значениях'!AR32-100</f>
        <v>20.239345092532929</v>
      </c>
      <c r="AS33" s="11">
        <f>'в абс. значениях'!BE32*100/'в абс. значениях'!AS32-100</f>
        <v>22.493435778314691</v>
      </c>
      <c r="AT33" s="11">
        <f>'в абс. значениях'!BF32*100/'в абс. значениях'!AT32-100</f>
        <v>21.604138404013128</v>
      </c>
      <c r="AU33" s="11">
        <f>'в абс. значениях'!BG32*100/'в абс. значениях'!AU32-100</f>
        <v>21.990748943674447</v>
      </c>
      <c r="AV33" s="11">
        <f>'в абс. значениях'!BH32*100/'в абс. значениях'!AV32-100</f>
        <v>21.735145360947399</v>
      </c>
      <c r="AW33" s="11">
        <f>'в абс. значениях'!BI32*100/'в абс. значениях'!AW32-100</f>
        <v>23.253359235438822</v>
      </c>
      <c r="AX33" s="11">
        <f>'в абс. значениях'!BJ32*100/'в абс. значениях'!AX32-100</f>
        <v>20.846165227661373</v>
      </c>
      <c r="AY33" s="11">
        <f>'в абс. значениях'!BK32*100/'в абс. значениях'!AY32-100</f>
        <v>20.512184671398273</v>
      </c>
      <c r="AZ33" s="11">
        <f>'в абс. значениях'!BL32*100/'в абс. значениях'!AZ32-100</f>
        <v>20.998965270325527</v>
      </c>
      <c r="BA33" s="11">
        <f>'в абс. значениях'!BM32*100/'в абс. значениях'!BA32-100</f>
        <v>22.110265240617224</v>
      </c>
      <c r="BB33" s="11">
        <f>'в абс. значениях'!BN32*100/'в абс. значениях'!BB32-100</f>
        <v>22.34009229144813</v>
      </c>
      <c r="BC33" s="11">
        <f>'в абс. значениях'!BO32*100/'в абс. значениях'!BC32-100</f>
        <v>22.073582346318176</v>
      </c>
      <c r="BD33" s="11">
        <f>'в абс. значениях'!BP32*100/'в абс. значениях'!BD32-100</f>
        <v>25.545715454486569</v>
      </c>
      <c r="BE33" s="11">
        <f>'в абс. значениях'!BQ32*100/'в абс. значениях'!BE32-100</f>
        <v>25.572722775183507</v>
      </c>
      <c r="BF33" s="11">
        <f>'в абс. значениях'!BR32*100/'в абс. значениях'!BF32-100</f>
        <v>25.256728699315033</v>
      </c>
      <c r="BG33" s="11">
        <f>'в абс. значениях'!BS32*100/'в абс. значениях'!BG32-100</f>
        <v>25.821635553277233</v>
      </c>
      <c r="BH33" s="11">
        <f>'в абс. значениях'!BT32*100/'в абс. значениях'!BH32-100</f>
        <v>25.585266400768958</v>
      </c>
      <c r="BI33" s="11">
        <f>'в абс. значениях'!BU32*100/'в абс. значениях'!BI32-100</f>
        <v>24.733806069052207</v>
      </c>
      <c r="BJ33" s="11">
        <f>'в абс. значениях'!BV32*100/'в абс. значениях'!BJ32-100</f>
        <v>27.946929814462919</v>
      </c>
      <c r="BK33" s="11">
        <f>'в абс. значениях'!BW32*100/'в абс. значениях'!BK32-100</f>
        <v>29.803535014022117</v>
      </c>
      <c r="BL33" s="11">
        <f>'в абс. значениях'!BX32*100/'в абс. значениях'!BL32-100</f>
        <v>28.651659396255781</v>
      </c>
      <c r="BM33" s="11">
        <f>'в абс. значениях'!BY32*100/'в абс. значениях'!BM32-100</f>
        <v>29.552890113865715</v>
      </c>
      <c r="BN33" s="11">
        <f>'в абс. значениях'!BZ32*100/'в абс. значениях'!BN32-100</f>
        <v>29.732168421355112</v>
      </c>
      <c r="BO33" s="11">
        <f>'в абс. значениях'!CA32*100/'в абс. значениях'!BO32-100</f>
        <v>29.226919125126898</v>
      </c>
      <c r="BP33" s="11">
        <f>'в абс. значениях'!CB32*100/'в абс. значениях'!BP32-100</f>
        <v>27.141573463610285</v>
      </c>
    </row>
    <row r="34" spans="1:68" ht="31.5" x14ac:dyDescent="0.25">
      <c r="A34" s="5" t="s">
        <v>31</v>
      </c>
      <c r="B34" s="11">
        <f>'в абс. значениях'!N33*100/'в абс. значениях'!B33-100</f>
        <v>10.129717476176481</v>
      </c>
      <c r="C34" s="11">
        <f>'в абс. значениях'!O33*100/'в абс. значениях'!C33-100</f>
        <v>10.850304429981108</v>
      </c>
      <c r="D34" s="11">
        <f>'в абс. значениях'!P33*100/'в абс. значениях'!D33-100</f>
        <v>8.8406520292747786</v>
      </c>
      <c r="E34" s="11">
        <f>'в абс. значениях'!Q33*100/'в абс. значениях'!E33-100</f>
        <v>9.3376360100947409</v>
      </c>
      <c r="F34" s="11">
        <f>'в абс. значениях'!R33*100/'в абс. значениях'!F33-100</f>
        <v>9.013499480789207</v>
      </c>
      <c r="G34" s="11">
        <f>'в абс. значениях'!S33*100/'в абс. значениях'!G33-100</f>
        <v>7.6837508239947283</v>
      </c>
      <c r="H34" s="11">
        <f>'в абс. значениях'!T33*100/'в абс. значениях'!H33-100</f>
        <v>9.5262453765641055</v>
      </c>
      <c r="I34" s="11">
        <f>'в абс. значениях'!U33*100/'в абс. значениях'!I33-100</f>
        <v>6.8804945606358672</v>
      </c>
      <c r="J34" s="11">
        <f>'в абс. значениях'!V33*100/'в абс. значениях'!J33-100</f>
        <v>7.6281001637445627</v>
      </c>
      <c r="K34" s="11">
        <f>'в абс. значениях'!W33*100/'в абс. значениях'!K33-100</f>
        <v>2.5370559171829683</v>
      </c>
      <c r="L34" s="11">
        <f>'в абс. значениях'!X33*100/'в абс. значениях'!L33-100</f>
        <v>10.074950690335299</v>
      </c>
      <c r="M34" s="11">
        <f>'в абс. значениях'!Y33*100/'в абс. значениях'!M33-100</f>
        <v>7.4132306120042415</v>
      </c>
      <c r="N34" s="11">
        <f>'в абс. значениях'!Z33*100/'в абс. значениях'!N33-100</f>
        <v>5.8092551650529884</v>
      </c>
      <c r="O34" s="11">
        <f>'в абс. значениях'!AA33*100/'в абс. значениях'!O33-100</f>
        <v>4.9509451115572602</v>
      </c>
      <c r="P34" s="11">
        <f>'в абс. значениях'!AB33*100/'в абс. значениях'!P33-100</f>
        <v>7.7939940398869112</v>
      </c>
      <c r="Q34" s="11">
        <f>'в абс. значениях'!AC33*100/'в абс. значениях'!Q33-100</f>
        <v>9.3083093688512122</v>
      </c>
      <c r="R34" s="11">
        <f>'в абс. значениях'!AD33*100/'в абс. значениях'!R33-100</f>
        <v>9.9790436273575978</v>
      </c>
      <c r="S34" s="11">
        <f>'в абс. значениях'!AE33*100/'в абс. значениях'!S33-100</f>
        <v>9.924627922102772</v>
      </c>
      <c r="T34" s="11">
        <f>'в абс. значениях'!AF33*100/'в абс. значениях'!T33-100</f>
        <v>7.6809771869947951</v>
      </c>
      <c r="U34" s="11">
        <f>'в абс. значениях'!AG33*100/'в абс. значениях'!U33-100</f>
        <v>8.7061032863849732</v>
      </c>
      <c r="V34" s="11">
        <f>'в абс. значениях'!AH33*100/'в абс. значениях'!V33-100</f>
        <v>3.4361200786671162</v>
      </c>
      <c r="W34" s="11">
        <f>'в абс. значениях'!AI33*100/'в абс. значениях'!W33-100</f>
        <v>5.5221997017094395</v>
      </c>
      <c r="X34" s="11">
        <f>'в абс. значениях'!AJ33*100/'в абс. значениях'!X33-100</f>
        <v>4.1786123853211024</v>
      </c>
      <c r="Y34" s="11">
        <f>'в абс. значениях'!AK33*100/'в абс. значениях'!Y33-100</f>
        <v>5.0170161378856051</v>
      </c>
      <c r="Z34" s="11">
        <f>'в абс. значениях'!AL33*100/'в абс. значениях'!Z33-100</f>
        <v>6.8917068953094542</v>
      </c>
      <c r="AA34" s="11">
        <f>'в абс. значениях'!AM33*100/'в абс. значениях'!AA33-100</f>
        <v>7.1572944488558505</v>
      </c>
      <c r="AB34" s="11">
        <f>'в абс. значениях'!AN33*100/'в абс. значениях'!AB33-100</f>
        <v>5.9013255830438851</v>
      </c>
      <c r="AC34" s="11">
        <f>'в абс. значениях'!AO33*100/'в абс. значениях'!AC33-100</f>
        <v>3.9324286901135395</v>
      </c>
      <c r="AD34" s="11">
        <f>'в абс. значениях'!AP33*100/'в абс. значениях'!AD33-100</f>
        <v>4.0084534368071019</v>
      </c>
      <c r="AE34" s="11">
        <f>'в абс. значениях'!AQ33*100/'в абс. значениях'!AE33-100</f>
        <v>5.7951341756291157</v>
      </c>
      <c r="AF34" s="11">
        <f>'в абс. значениях'!AR33*100/'в абс. значениях'!AF33-100</f>
        <v>10.696293330664261</v>
      </c>
      <c r="AG34" s="11">
        <f>'в абс. значениях'!AS33*100/'в абс. значениях'!AG33-100</f>
        <v>9.1801126351794977</v>
      </c>
      <c r="AH34" s="11">
        <f>'в абс. значениях'!AT33*100/'в абс. значениях'!AH33-100</f>
        <v>17.93004484304933</v>
      </c>
      <c r="AI34" s="11">
        <f>'в абс. значениях'!AU33*100/'в абс. значениях'!AI33-100</f>
        <v>20.646540789330629</v>
      </c>
      <c r="AJ34" s="11">
        <f>'в абс. значениях'!AV33*100/'в абс. значениях'!AJ33-100</f>
        <v>16.277949776401783</v>
      </c>
      <c r="AK34" s="11">
        <f>'в абс. значениях'!AW33*100/'в абс. значениях'!AK33-100</f>
        <v>16.994215624782214</v>
      </c>
      <c r="AL34" s="11">
        <f>'в абс. значениях'!AX33*100/'в абс. значениях'!AL33-100</f>
        <v>16.86495231033669</v>
      </c>
      <c r="AM34" s="11">
        <f>'в абс. значениях'!AY33*100/'в абс. значениях'!AM33-100</f>
        <v>18.501802014214022</v>
      </c>
      <c r="AN34" s="11">
        <f>'в абс. значениях'!AZ33*100/'в абс. значениях'!AN33-100</f>
        <v>20.767093945580513</v>
      </c>
      <c r="AO34" s="11">
        <f>'в абс. значениях'!BA33*100/'в абс. значениях'!AO33-100</f>
        <v>20.227151612043698</v>
      </c>
      <c r="AP34" s="11">
        <f>'в абс. значениях'!BB33*100/'в абс. значениях'!AP33-100</f>
        <v>21.018620299123953</v>
      </c>
      <c r="AQ34" s="11">
        <f>'в абс. значениях'!BC33*100/'в абс. значениях'!AQ33-100</f>
        <v>20.673772864850633</v>
      </c>
      <c r="AR34" s="11">
        <f>'в абс. значениях'!BD33*100/'в абс. значениях'!AR33-100</f>
        <v>20.172398203683059</v>
      </c>
      <c r="AS34" s="11">
        <f>'в абс. значениях'!BE33*100/'в абс. значениях'!AS33-100</f>
        <v>23.196202531645568</v>
      </c>
      <c r="AT34" s="11">
        <f>'в абс. значениях'!BF33*100/'в абс. значениях'!AT33-100</f>
        <v>23.274419736561924</v>
      </c>
      <c r="AU34" s="11">
        <f>'в абс. значениях'!BG33*100/'в абс. значениях'!AU33-100</f>
        <v>24.190447581856418</v>
      </c>
      <c r="AV34" s="11">
        <f>'в абс. значениях'!BH33*100/'в абс. значениях'!AV33-100</f>
        <v>24.471924738181173</v>
      </c>
      <c r="AW34" s="11">
        <f>'в абс. значениях'!BI33*100/'в абс. значениях'!AW33-100</f>
        <v>33.67386448250187</v>
      </c>
      <c r="AX34" s="11">
        <f>'в абс. значениях'!BJ33*100/'в абс. значениях'!AX33-100</f>
        <v>30.794520547945211</v>
      </c>
      <c r="AY34" s="11">
        <f>'в абс. значениях'!BK33*100/'в абс. значениях'!AY33-100</f>
        <v>29.094423284634189</v>
      </c>
      <c r="AZ34" s="11">
        <f>'в абс. значениях'!BL33*100/'в абс. значениях'!AZ33-100</f>
        <v>32.149983372131686</v>
      </c>
      <c r="BA34" s="11">
        <f>'в абс. значениях'!BM33*100/'в абс. значениях'!BA33-100</f>
        <v>33.060919189960373</v>
      </c>
      <c r="BB34" s="11">
        <f>'в абс. значениях'!BN33*100/'в абс. значениях'!BB33-100</f>
        <v>33.918692026093424</v>
      </c>
      <c r="BC34" s="11">
        <f>'в абс. значениях'!BO33*100/'в абс. значениях'!BC33-100</f>
        <v>33.072519083969468</v>
      </c>
      <c r="BD34" s="11">
        <f>'в абс. значениях'!BP33*100/'в абс. значениях'!BD33-100</f>
        <v>31.578551364365978</v>
      </c>
      <c r="BE34" s="11">
        <f>'в абс. значениях'!BQ33*100/'в абс. значениях'!BE33-100</f>
        <v>31.459029026457756</v>
      </c>
      <c r="BF34" s="11">
        <f>'в абс. значениях'!BR33*100/'в абс. значениях'!BF33-100</f>
        <v>29.927943934458597</v>
      </c>
      <c r="BG34" s="11">
        <f>'в абс. значениях'!BS33*100/'в абс. значениях'!BG33-100</f>
        <v>30.157463173935128</v>
      </c>
      <c r="BH34" s="11">
        <f>'в абс. значениях'!BT33*100/'в абс. значениях'!BH33-100</f>
        <v>32.371535865380054</v>
      </c>
      <c r="BI34" s="11">
        <f>'в абс. значениях'!BU33*100/'в абс. значениях'!BI33-100</f>
        <v>22.980771373186869</v>
      </c>
      <c r="BJ34" s="11">
        <f>'в абс. значениях'!BV33*100/'в абс. значениях'!BJ33-100</f>
        <v>24.086609485590813</v>
      </c>
      <c r="BK34" s="11">
        <f>'в абс. значениях'!BW33*100/'в абс. значениях'!BK33-100</f>
        <v>25.729886829010525</v>
      </c>
      <c r="BL34" s="11">
        <f>'в абс. значениях'!BX33*100/'в абс. значениях'!BL33-100</f>
        <v>19.683338576072146</v>
      </c>
      <c r="BM34" s="11">
        <f>'в абс. значениях'!BY33*100/'в абс. значениях'!BM33-100</f>
        <v>20.057879286294266</v>
      </c>
      <c r="BN34" s="11">
        <f>'в абс. значениях'!BZ33*100/'в абс. значениях'!BN33-100</f>
        <v>20.187446047601426</v>
      </c>
      <c r="BO34" s="11">
        <f>'в абс. значениях'!CA33*100/'в абс. значениях'!BO33-100</f>
        <v>19.647210669726093</v>
      </c>
      <c r="BP34" s="11">
        <f>'в абс. значениях'!CB33*100/'в абс. значениях'!BP33-100</f>
        <v>18.481596553761705</v>
      </c>
    </row>
    <row r="35" spans="1:68" x14ac:dyDescent="0.25">
      <c r="A35" s="5" t="s">
        <v>32</v>
      </c>
      <c r="B35" s="11">
        <f>'в абс. значениях'!N34*100/'в абс. значениях'!B34-100</f>
        <v>15.548669340138531</v>
      </c>
      <c r="C35" s="11">
        <f>'в абс. значениях'!O34*100/'в абс. значениях'!C34-100</f>
        <v>13.601152945415237</v>
      </c>
      <c r="D35" s="11">
        <f>'в абс. значениях'!P34*100/'в абс. значениях'!D34-100</f>
        <v>14.503269730359222</v>
      </c>
      <c r="E35" s="11">
        <f>'в абс. значениях'!Q34*100/'в абс. значениях'!E34-100</f>
        <v>14.750698764764223</v>
      </c>
      <c r="F35" s="11">
        <f>'в абс. значениях'!R34*100/'в абс. значениях'!F34-100</f>
        <v>12.885711700298614</v>
      </c>
      <c r="G35" s="11">
        <f>'в абс. значениях'!S34*100/'в абс. значениях'!G34-100</f>
        <v>14.54116365616774</v>
      </c>
      <c r="H35" s="11">
        <f>'в абс. значениях'!T34*100/'в абс. значениях'!H34-100</f>
        <v>13.356193025006277</v>
      </c>
      <c r="I35" s="11">
        <f>'в абс. значениях'!U34*100/'в абс. значениях'!I34-100</f>
        <v>10.268672289366137</v>
      </c>
      <c r="J35" s="11">
        <f>'в абс. значениях'!V34*100/'в абс. значениях'!J34-100</f>
        <v>9.2877394965203166</v>
      </c>
      <c r="K35" s="11">
        <f>'в абс. значениях'!W34*100/'в абс. значениях'!K34-100</f>
        <v>8.6960232121522409</v>
      </c>
      <c r="L35" s="11">
        <f>'в абс. значениях'!X34*100/'в абс. значениях'!L34-100</f>
        <v>12.313249055984244</v>
      </c>
      <c r="M35" s="11">
        <f>'в абс. значениях'!Y34*100/'в абс. значениях'!M34-100</f>
        <v>9.1954988243197846</v>
      </c>
      <c r="N35" s="11">
        <f>'в абс. значениях'!Z34*100/'в абс. значениях'!N34-100</f>
        <v>2.4057422306357523</v>
      </c>
      <c r="O35" s="11">
        <f>'в абс. значениях'!AA34*100/'в абс. значениях'!O34-100</f>
        <v>4.3688550586742849</v>
      </c>
      <c r="P35" s="11">
        <f>'в абс. значениях'!AB34*100/'в абс. значениях'!P34-100</f>
        <v>4.5923955562509775</v>
      </c>
      <c r="Q35" s="11">
        <f>'в абс. значениях'!AC34*100/'в абс. значениях'!Q34-100</f>
        <v>5.8065529975642391</v>
      </c>
      <c r="R35" s="11">
        <f>'в абс. значениях'!AD34*100/'в абс. значениях'!R34-100</f>
        <v>7.4388777555110153</v>
      </c>
      <c r="S35" s="11">
        <f>'в абс. значениях'!AE34*100/'в абс. значениях'!S34-100</f>
        <v>5.8958713051747367</v>
      </c>
      <c r="T35" s="11">
        <f>'в абс. значениях'!AF34*100/'в абс. значениях'!T34-100</f>
        <v>4.670208056662247</v>
      </c>
      <c r="U35" s="11">
        <f>'в абс. значениях'!AG34*100/'в абс. значениях'!U34-100</f>
        <v>6.9862797665983294</v>
      </c>
      <c r="V35" s="11">
        <f>'в абс. значениях'!AH34*100/'в абс. значениях'!V34-100</f>
        <v>0.25157232704403043</v>
      </c>
      <c r="W35" s="11">
        <f>'в абс. значениях'!AI34*100/'в абс. значениях'!W34-100</f>
        <v>-3.4702049148150991</v>
      </c>
      <c r="X35" s="11">
        <f>'в абс. значениях'!AJ34*100/'в абс. значениях'!X34-100</f>
        <v>-4.5680456073673383</v>
      </c>
      <c r="Y35" s="11">
        <f>'в абс. значениях'!AK34*100/'в абс. значениях'!Y34-100</f>
        <v>-1.7611320464508253</v>
      </c>
      <c r="Z35" s="11">
        <f>'в абс. значениях'!AL34*100/'в абс. значениях'!Z34-100</f>
        <v>0.99360702457059347</v>
      </c>
      <c r="AA35" s="11">
        <f>'в абс. значениях'!AM34*100/'в абс. значениях'!AA34-100</f>
        <v>1.4358428929575382</v>
      </c>
      <c r="AB35" s="11">
        <f>'в абс. значениях'!AN34*100/'в абс. значениях'!AB34-100</f>
        <v>0.11219986536016791</v>
      </c>
      <c r="AC35" s="11">
        <f>'в абс. значениях'!AO34*100/'в абс. значениях'!AC34-100</f>
        <v>-0.75003713055102139</v>
      </c>
      <c r="AD35" s="11">
        <f>'в абс. значениях'!AP34*100/'в абс. значениях'!AD34-100</f>
        <v>-0.45512198761471723</v>
      </c>
      <c r="AE35" s="11">
        <f>'в абс. значениях'!AQ34*100/'в абс. значениях'!AE34-100</f>
        <v>0.76330165382024973</v>
      </c>
      <c r="AF35" s="11">
        <f>'в абс. значениях'!AR34*100/'в абс. значениях'!AF34-100</f>
        <v>7.6267005004581705</v>
      </c>
      <c r="AG35" s="11">
        <f>'в абс. значениях'!AS34*100/'в абс. значениях'!AG34-100</f>
        <v>3.2134433962264097</v>
      </c>
      <c r="AH35" s="11">
        <f>'в абс. значениях'!AT34*100/'в абс. значениях'!AH34-100</f>
        <v>14.107590966122956</v>
      </c>
      <c r="AI35" s="11">
        <f>'в абс. значениях'!AU34*100/'в абс. значениях'!AI34-100</f>
        <v>21.179341195607975</v>
      </c>
      <c r="AJ35" s="11">
        <f>'в абс. значениях'!AV34*100/'в абс. значениях'!AJ34-100</f>
        <v>16.16757294937581</v>
      </c>
      <c r="AK35" s="11">
        <f>'в абс. значениях'!AW34*100/'в абс. значениях'!AK34-100</f>
        <v>21.379364333803039</v>
      </c>
      <c r="AL35" s="11">
        <f>'в абс. значениях'!AX34*100/'в абс. значениях'!AL34-100</f>
        <v>24.580536912751683</v>
      </c>
      <c r="AM35" s="11">
        <f>'в абс. значениях'!AY34*100/'в абс. значениях'!AM34-100</f>
        <v>23.629418813660877</v>
      </c>
      <c r="AN35" s="11">
        <f>'в абс. значениях'!AZ34*100/'в абс. значениях'!AN34-100</f>
        <v>26.038553496712495</v>
      </c>
      <c r="AO35" s="11">
        <f>'в абс. значениях'!BA34*100/'в абс. значениях'!AO34-100</f>
        <v>26.150392817059483</v>
      </c>
      <c r="AP35" s="11">
        <f>'в абс. значениях'!BB34*100/'в абс. значениях'!AP34-100</f>
        <v>27.529605756258434</v>
      </c>
      <c r="AQ35" s="11">
        <f>'в абс. значениях'!BC34*100/'в абс. значениях'!AQ34-100</f>
        <v>28.533234311177125</v>
      </c>
      <c r="AR35" s="11">
        <f>'в абс. значениях'!BD34*100/'в абс. значениях'!AR34-100</f>
        <v>24.395834697753614</v>
      </c>
      <c r="AS35" s="11">
        <f>'в абс. значениях'!BE34*100/'в абс. значениях'!AS34-100</f>
        <v>28.29905741216794</v>
      </c>
      <c r="AT35" s="11">
        <f>'в абс. значениях'!BF34*100/'в абс. значениях'!AT34-100</f>
        <v>28.314205209263974</v>
      </c>
      <c r="AU35" s="11">
        <f>'в абс. значениях'!BG34*100/'в абс. значениях'!AU34-100</f>
        <v>28.726760185247343</v>
      </c>
      <c r="AV35" s="11">
        <f>'в абс. значениях'!BH34*100/'в абс. значениях'!AV34-100</f>
        <v>29.226002109704638</v>
      </c>
      <c r="AW35" s="11">
        <f>'в абс. значениях'!BI34*100/'в абс. значениях'!AW34-100</f>
        <v>33.060303128023207</v>
      </c>
      <c r="AX35" s="11">
        <f>'в абс. значениях'!BJ34*100/'в абс. значениях'!AX34-100</f>
        <v>26.978879706152426</v>
      </c>
      <c r="AY35" s="11">
        <f>'в абс. значениях'!BK34*100/'в абс. значениях'!AY34-100</f>
        <v>23.462773368873812</v>
      </c>
      <c r="AZ35" s="11">
        <f>'в абс. значениях'!BL34*100/'в абс. значениях'!AZ34-100</f>
        <v>23.083763115774502</v>
      </c>
      <c r="BA35" s="11">
        <f>'в абс. значениях'!BM34*100/'в абс. значениях'!BA34-100</f>
        <v>22.556346381969163</v>
      </c>
      <c r="BB35" s="11">
        <f>'в абс. значениях'!BN34*100/'в абс. значениях'!BB34-100</f>
        <v>21.122538936232729</v>
      </c>
      <c r="BC35" s="11">
        <f>'в абс. значениях'!BO34*100/'в абс. значениях'!BC34-100</f>
        <v>20.298145259143695</v>
      </c>
      <c r="BD35" s="11">
        <f>'в абс. значениях'!BP34*100/'в абс. значениях'!BD34-100</f>
        <v>19.495630199010208</v>
      </c>
      <c r="BE35" s="11">
        <f>'в абс. значениях'!BQ34*100/'в абс. значениях'!BE34-100</f>
        <v>22.930928925251848</v>
      </c>
      <c r="BF35" s="11">
        <f>'в абс. значениях'!BR34*100/'в абс. значениях'!BF34-100</f>
        <v>21.546783782336249</v>
      </c>
      <c r="BG35" s="11">
        <f>'в абс. значениях'!BS34*100/'в абс. значениях'!BG34-100</f>
        <v>20.173106001355649</v>
      </c>
      <c r="BH35" s="11">
        <f>'в абс. значениях'!BT34*100/'в абс. значениях'!BH34-100</f>
        <v>25.33034028876078</v>
      </c>
      <c r="BI35" s="11">
        <f>'в абс. значениях'!BU34*100/'в абс. значениях'!BI34-100</f>
        <v>16.906596868789691</v>
      </c>
      <c r="BJ35" s="11">
        <f>'в абс. значениях'!BV34*100/'в абс. значениях'!BJ34-100</f>
        <v>18.638511233246547</v>
      </c>
      <c r="BK35" s="11">
        <f>'в абс. значениях'!BW34*100/'в абс. значениях'!BK34-100</f>
        <v>23.660451422963689</v>
      </c>
      <c r="BL35" s="11">
        <f>'в абс. значениях'!BX34*100/'в абс. значениях'!BL34-100</f>
        <v>20.242739488513223</v>
      </c>
      <c r="BM35" s="11">
        <f>'в абс. значениях'!BY34*100/'в абс. значениях'!BM34-100</f>
        <v>20.761748052073756</v>
      </c>
      <c r="BN35" s="11">
        <f>'в абс. значениях'!BZ34*100/'в абс. значениях'!BN34-100</f>
        <v>24.935707700519188</v>
      </c>
      <c r="BO35" s="11">
        <f>'в абс. значениях'!CA34*100/'в абс. значениях'!BO34-100</f>
        <v>24.241114313160423</v>
      </c>
      <c r="BP35" s="11">
        <f>'в абс. значениях'!CB34*100/'в абс. значениях'!BP34-100</f>
        <v>24.928404634973788</v>
      </c>
    </row>
    <row r="36" spans="1:68" x14ac:dyDescent="0.25">
      <c r="A36" s="5" t="s">
        <v>33</v>
      </c>
      <c r="B36" s="11">
        <f>'в абс. значениях'!N35*100/'в абс. значениях'!B35-100</f>
        <v>11.996894845227445</v>
      </c>
      <c r="C36" s="11">
        <f>'в абс. значениях'!O35*100/'в абс. значениях'!C35-100</f>
        <v>15.528415567497149</v>
      </c>
      <c r="D36" s="11">
        <f>'в абс. значениях'!P35*100/'в абс. значениях'!D35-100</f>
        <v>12.008864967547893</v>
      </c>
      <c r="E36" s="11">
        <f>'в абс. значениях'!Q35*100/'в абс. значениях'!E35-100</f>
        <v>13.271549681428041</v>
      </c>
      <c r="F36" s="11">
        <f>'в абс. значениях'!R35*100/'в абс. значениях'!F35-100</f>
        <v>11.746751821384152</v>
      </c>
      <c r="G36" s="11">
        <f>'в абс. значениях'!S35*100/'в абс. значениях'!G35-100</f>
        <v>9.4833658292585881</v>
      </c>
      <c r="H36" s="11">
        <f>'в абс. значениях'!T35*100/'в абс. значениях'!H35-100</f>
        <v>11.25382262996942</v>
      </c>
      <c r="I36" s="11">
        <f>'в абс. значениях'!U35*100/'в абс. значениях'!I35-100</f>
        <v>-5.3832935805698696</v>
      </c>
      <c r="J36" s="11">
        <f>'в абс. значениях'!V35*100/'в абс. значениях'!J35-100</f>
        <v>-0.17964609718853808</v>
      </c>
      <c r="K36" s="11">
        <f>'в абс. значениях'!W35*100/'в абс. значениях'!K35-100</f>
        <v>7.5087801911040515</v>
      </c>
      <c r="L36" s="11">
        <f>'в абс. значениях'!X35*100/'в абс. значениях'!L35-100</f>
        <v>16.390822629669572</v>
      </c>
      <c r="M36" s="11">
        <f>'в абс. значениях'!Y35*100/'в абс. значениях'!M35-100</f>
        <v>10.561719833564496</v>
      </c>
      <c r="N36" s="11">
        <f>'в абс. значениях'!Z35*100/'в абс. значениях'!N35-100</f>
        <v>11.532981631945788</v>
      </c>
      <c r="O36" s="11">
        <f>'в абс. значениях'!AA35*100/'в абс. значениях'!O35-100</f>
        <v>11.474454749621785</v>
      </c>
      <c r="P36" s="11">
        <f>'в абс. значениях'!AB35*100/'в абс. значениях'!P35-100</f>
        <v>13.369890892645145</v>
      </c>
      <c r="Q36" s="11">
        <f>'в абс. значениях'!AC35*100/'в абс. значениях'!Q35-100</f>
        <v>15.332335412850867</v>
      </c>
      <c r="R36" s="11">
        <f>'в абс. значениях'!AD35*100/'в абс. значениях'!R35-100</f>
        <v>16.621923728100128</v>
      </c>
      <c r="S36" s="11">
        <f>'в абс. значениях'!AE35*100/'в абс. значениях'!S35-100</f>
        <v>14.548116101481568</v>
      </c>
      <c r="T36" s="11">
        <f>'в абс. значениях'!AF35*100/'в абс. значениях'!T35-100</f>
        <v>16.565592358438707</v>
      </c>
      <c r="U36" s="11">
        <f>'в абс. значениях'!AG35*100/'в абс. значениях'!U35-100</f>
        <v>12.598937439011166</v>
      </c>
      <c r="V36" s="11">
        <f>'в абс. значениях'!AH35*100/'в абс. значениях'!V35-100</f>
        <v>5.6978313686673232</v>
      </c>
      <c r="W36" s="11">
        <f>'в абс. значениях'!AI35*100/'в абс. значениях'!W35-100</f>
        <v>7.1914808190677775</v>
      </c>
      <c r="X36" s="11">
        <f>'в абс. значениях'!AJ35*100/'в абс. значениях'!X35-100</f>
        <v>5.5658048809252989</v>
      </c>
      <c r="Y36" s="11">
        <f>'в абс. значениях'!AK35*100/'в абс. значениях'!Y35-100</f>
        <v>10.854741444969136</v>
      </c>
      <c r="Z36" s="11">
        <f>'в абс. значениях'!AL35*100/'в абс. значениях'!Z35-100</f>
        <v>9.8501588178428392</v>
      </c>
      <c r="AA36" s="11">
        <f>'в абс. значениях'!AM35*100/'в абс. значениях'!AA35-100</f>
        <v>10.810081766838067</v>
      </c>
      <c r="AB36" s="11">
        <f>'в абс. значениях'!AN35*100/'в абс. значениях'!AB35-100</f>
        <v>9.626508427246435</v>
      </c>
      <c r="AC36" s="11">
        <f>'в абс. значениях'!AO35*100/'в абс. значениях'!AC35-100</f>
        <v>6.8602476460724944</v>
      </c>
      <c r="AD36" s="11">
        <f>'в абс. значениях'!AP35*100/'в абс. значениях'!AD35-100</f>
        <v>4.1876208121786647</v>
      </c>
      <c r="AE36" s="11">
        <f>'в абс. значениях'!AQ35*100/'в абс. значениях'!AE35-100</f>
        <v>7.4592605857359189</v>
      </c>
      <c r="AF36" s="11">
        <f>'в абс. значениях'!AR35*100/'в абс. значениях'!AF35-100</f>
        <v>10.412598285937463</v>
      </c>
      <c r="AG36" s="11">
        <f>'в абс. значениях'!AS35*100/'в абс. значениях'!AG35-100</f>
        <v>9.3773070133204897</v>
      </c>
      <c r="AH36" s="11">
        <f>'в абс. значениях'!AT35*100/'в абс. значениях'!AH35-100</f>
        <v>20.037118387223103</v>
      </c>
      <c r="AI36" s="11">
        <f>'в абс. значениях'!AU35*100/'в абс. значениях'!AI35-100</f>
        <v>22.677472354408394</v>
      </c>
      <c r="AJ36" s="11">
        <f>'в абс. значениях'!AV35*100/'в абс. значениях'!AJ35-100</f>
        <v>19.67058748423959</v>
      </c>
      <c r="AK36" s="11">
        <f>'в абс. значениях'!AW35*100/'в абс. значениях'!AK35-100</f>
        <v>19.436608333670122</v>
      </c>
      <c r="AL36" s="11">
        <f>'в абс. значениях'!AX35*100/'в абс. значениях'!AL35-100</f>
        <v>20.753842285570613</v>
      </c>
      <c r="AM36" s="11">
        <f>'в абс. значениях'!AY35*100/'в абс. значениях'!AM35-100</f>
        <v>17.765910508618987</v>
      </c>
      <c r="AN36" s="11">
        <f>'в абс. значениях'!AZ35*100/'в абс. значениях'!AN35-100</f>
        <v>24.447527424624923</v>
      </c>
      <c r="AO36" s="11">
        <f>'в абс. значениях'!BA35*100/'в абс. значениях'!AO35-100</f>
        <v>27.957573288673643</v>
      </c>
      <c r="AP36" s="11">
        <f>'в абс. значениях'!BB35*100/'в абс. значениях'!AP35-100</f>
        <v>31.54244099216308</v>
      </c>
      <c r="AQ36" s="11">
        <f>'в абс. значениях'!BC35*100/'в абс. значениях'!AQ35-100</f>
        <v>34.121104697844231</v>
      </c>
      <c r="AR36" s="11">
        <f>'в абс. значениях'!BD35*100/'в абс. значениях'!AR35-100</f>
        <v>37.849310222851074</v>
      </c>
      <c r="AS36" s="11">
        <f>'в абс. значениях'!BE35*100/'в абс. значениях'!AS35-100</f>
        <v>42.029697885639678</v>
      </c>
      <c r="AT36" s="11">
        <f>'в абс. значениях'!BF35*100/'в абс. значениях'!AT35-100</f>
        <v>42.73110256883075</v>
      </c>
      <c r="AU36" s="11">
        <f>'в абс. значениях'!BG35*100/'в абс. значениях'!AU35-100</f>
        <v>43.888611319288316</v>
      </c>
      <c r="AV36" s="11">
        <f>'в абс. значениях'!BH35*100/'в абс. значениях'!AV35-100</f>
        <v>44.804086314048703</v>
      </c>
      <c r="AW36" s="11">
        <f>'в абс. значениях'!BI35*100/'в абс. значениях'!AW35-100</f>
        <v>51.8269367424422</v>
      </c>
      <c r="AX36" s="11">
        <f>'в абс. значениях'!BJ35*100/'в абс. значениях'!AX35-100</f>
        <v>50.735614682361529</v>
      </c>
      <c r="AY36" s="11">
        <f>'в абс. значениях'!BK35*100/'в абс. значениях'!AY35-100</f>
        <v>53.845408506020362</v>
      </c>
      <c r="AZ36" s="11">
        <f>'в абс. значениях'!BL35*100/'в абс. значениях'!AZ35-100</f>
        <v>49.007949803539333</v>
      </c>
      <c r="BA36" s="11">
        <f>'в абс. значениях'!BM35*100/'в абс. значениях'!BA35-100</f>
        <v>46.327040762183259</v>
      </c>
      <c r="BB36" s="11">
        <f>'в абс. значениях'!BN35*100/'в абс. значениях'!BB35-100</f>
        <v>48.104125334316535</v>
      </c>
      <c r="BC36" s="11">
        <f>'в абс. значениях'!BO35*100/'в абс. значениях'!BC35-100</f>
        <v>40.965413635747524</v>
      </c>
      <c r="BD36" s="11">
        <f>'в абс. значениях'!BP35*100/'в абс. значениях'!BD35-100</f>
        <v>29.551033450985528</v>
      </c>
      <c r="BE36" s="11">
        <f>'в абс. значениях'!BQ35*100/'в абс. значениях'!BE35-100</f>
        <v>24.766135489036387</v>
      </c>
      <c r="BF36" s="11">
        <f>'в абс. значениях'!BR35*100/'в абс. значениях'!BF35-100</f>
        <v>19.06801558276355</v>
      </c>
      <c r="BG36" s="11">
        <f>'в абс. значениях'!BS35*100/'в абс. значениях'!BG35-100</f>
        <v>12.265920763907303</v>
      </c>
      <c r="BH36" s="11">
        <f>'в абс. значениях'!BT35*100/'в абс. значениях'!BH35-100</f>
        <v>8.4359486815808111</v>
      </c>
      <c r="BI36" s="11">
        <f>'в абс. значениях'!BU35*100/'в абс. значениях'!BI35-100</f>
        <v>4.0393864697045956</v>
      </c>
      <c r="BJ36" s="11">
        <f>'в абс. значениях'!BV35*100/'в абс. значениях'!BJ35-100</f>
        <v>4.3634417142955755</v>
      </c>
      <c r="BK36" s="11">
        <f>'в абс. значениях'!BW35*100/'в абс. значениях'!BK35-100</f>
        <v>7.3776583461045959</v>
      </c>
      <c r="BL36" s="11">
        <f>'в абс. значениях'!BX35*100/'в абс. значениях'!BL35-100</f>
        <v>8.9806380925904676</v>
      </c>
      <c r="BM36" s="11">
        <f>'в абс. значениях'!BY35*100/'в абс. значениях'!BM35-100</f>
        <v>10.998118430118012</v>
      </c>
      <c r="BN36" s="11">
        <f>'в абс. значениях'!BZ35*100/'в абс. значениях'!BN35-100</f>
        <v>13.333623111666085</v>
      </c>
      <c r="BO36" s="11">
        <f>'в абс. значениях'!CA35*100/'в абс. значениях'!BO35-100</f>
        <v>17.899510815347824</v>
      </c>
      <c r="BP36" s="11">
        <f>'в абс. значениях'!CB35*100/'в абс. значениях'!BP35-100</f>
        <v>20.496232845995152</v>
      </c>
    </row>
    <row r="37" spans="1:68" x14ac:dyDescent="0.25">
      <c r="A37" s="5" t="s">
        <v>34</v>
      </c>
      <c r="B37" s="11">
        <f>'в абс. значениях'!N36*100/'в абс. значениях'!B36-100</f>
        <v>4.802329234616451</v>
      </c>
      <c r="C37" s="11">
        <f>'в абс. значениях'!O36*100/'в абс. значениях'!C36-100</f>
        <v>5.5419587462734654</v>
      </c>
      <c r="D37" s="11">
        <f>'в абс. значениях'!P36*100/'в абс. значениях'!D36-100</f>
        <v>4.6426564747868326</v>
      </c>
      <c r="E37" s="11">
        <f>'в абс. значениях'!Q36*100/'в абс. значениях'!E36-100</f>
        <v>5.7412665528288045</v>
      </c>
      <c r="F37" s="11">
        <f>'в абс. значениях'!R36*100/'в абс. значениях'!F36-100</f>
        <v>5.405761921610349</v>
      </c>
      <c r="G37" s="11">
        <f>'в абс. значениях'!S36*100/'в абс. значениях'!G36-100</f>
        <v>4.3628529328407808</v>
      </c>
      <c r="H37" s="11">
        <f>'в абс. значениях'!T36*100/'в абс. значениях'!H36-100</f>
        <v>5.9525520860387502</v>
      </c>
      <c r="I37" s="11">
        <f>'в абс. значениях'!U36*100/'в абс. значениях'!I36-100</f>
        <v>7.6619546551852835</v>
      </c>
      <c r="J37" s="11">
        <f>'в абс. значениях'!V36*100/'в абс. значениях'!J36-100</f>
        <v>5.9618916182962494</v>
      </c>
      <c r="K37" s="11">
        <f>'в абс. значениях'!W36*100/'в абс. значениях'!K36-100</f>
        <v>3.6329416515534518</v>
      </c>
      <c r="L37" s="11">
        <f>'в абс. значениях'!X36*100/'в абс. значениях'!L36-100</f>
        <v>9.1857633766745721</v>
      </c>
      <c r="M37" s="11">
        <f>'в абс. значениях'!Y36*100/'в абс. значениях'!M36-100</f>
        <v>9.5876346116928772</v>
      </c>
      <c r="N37" s="11">
        <f>'в абс. значениях'!Z36*100/'в абс. значениях'!N36-100</f>
        <v>7.7486600901040816</v>
      </c>
      <c r="O37" s="11">
        <f>'в абс. значениях'!AA36*100/'в абс. значениях'!O36-100</f>
        <v>7.1588073346343464</v>
      </c>
      <c r="P37" s="11">
        <f>'в абс. значениях'!AB36*100/'в абс. значениях'!P36-100</f>
        <v>6.8373395516355515</v>
      </c>
      <c r="Q37" s="11">
        <f>'в абс. значениях'!AC36*100/'в абс. значениях'!Q36-100</f>
        <v>6.9915766939687245</v>
      </c>
      <c r="R37" s="11">
        <f>'в абс. значениях'!AD36*100/'в абс. значениях'!R36-100</f>
        <v>6.8857148872166363</v>
      </c>
      <c r="S37" s="11">
        <f>'в абс. значениях'!AE36*100/'в абс. значениях'!S36-100</f>
        <v>7.5582249715796479</v>
      </c>
      <c r="T37" s="11">
        <f>'в абс. значениях'!AF36*100/'в абс. значениях'!T36-100</f>
        <v>7.2303950910340973</v>
      </c>
      <c r="U37" s="11">
        <f>'в абс. значениях'!AG36*100/'в абс. значениях'!U36-100</f>
        <v>6.7330641833671763</v>
      </c>
      <c r="V37" s="11">
        <f>'в абс. значениях'!AH36*100/'в абс. значениях'!V36-100</f>
        <v>3.744078415075677</v>
      </c>
      <c r="W37" s="11">
        <f>'в абс. значениях'!AI36*100/'в абс. значениях'!W36-100</f>
        <v>4.2381775778429471</v>
      </c>
      <c r="X37" s="11">
        <f>'в абс. значениях'!AJ36*100/'в абс. значениях'!X36-100</f>
        <v>2.9434288052831903</v>
      </c>
      <c r="Y37" s="11">
        <f>'в абс. значениях'!AK36*100/'в абс. значениях'!Y36-100</f>
        <v>3.245041121032699</v>
      </c>
      <c r="Z37" s="11">
        <f>'в абс. значениях'!AL36*100/'в абс. значениях'!Z36-100</f>
        <v>2.6281285904165514</v>
      </c>
      <c r="AA37" s="11">
        <f>'в абс. значениях'!AM36*100/'в абс. значениях'!AA36-100</f>
        <v>4.6322208344743245</v>
      </c>
      <c r="AB37" s="11">
        <f>'в абс. значениях'!AN36*100/'в абс. значениях'!AB36-100</f>
        <v>4.813603879248447</v>
      </c>
      <c r="AC37" s="11">
        <f>'в абс. значениях'!AO36*100/'в абс. значениях'!AC36-100</f>
        <v>1.4875806588416509</v>
      </c>
      <c r="AD37" s="11">
        <f>'в абс. значениях'!AP36*100/'в абс. значениях'!AD36-100</f>
        <v>1.2285049924770846</v>
      </c>
      <c r="AE37" s="11">
        <f>'в абс. значениях'!AQ36*100/'в абс. значениях'!AE36-100</f>
        <v>2.0714492603137984</v>
      </c>
      <c r="AF37" s="11">
        <f>'в абс. значениях'!AR36*100/'в абс. значениях'!AF36-100</f>
        <v>7.0601357141793954</v>
      </c>
      <c r="AG37" s="11">
        <f>'в абс. значениях'!AS36*100/'в абс. значениях'!AG36-100</f>
        <v>5.8326032788021394</v>
      </c>
      <c r="AH37" s="11">
        <f>'в абс. значениях'!AT36*100/'в абс. значениях'!AH36-100</f>
        <v>12.917789780032024</v>
      </c>
      <c r="AI37" s="11">
        <f>'в абс. значениях'!AU36*100/'в абс. значениях'!AI36-100</f>
        <v>13.831931875579926</v>
      </c>
      <c r="AJ37" s="11">
        <f>'в абс. значениях'!AV36*100/'в абс. значениях'!AJ36-100</f>
        <v>13.664082811170886</v>
      </c>
      <c r="AK37" s="11">
        <f>'в абс. значениях'!AW36*100/'в абс. значениях'!AK36-100</f>
        <v>15.758040151498562</v>
      </c>
      <c r="AL37" s="11">
        <f>'в абс. значениях'!AX36*100/'в абс. значениях'!AL36-100</f>
        <v>20.249650975950274</v>
      </c>
      <c r="AM37" s="11">
        <f>'в абс. значениях'!AY36*100/'в абс. значениях'!AM36-100</f>
        <v>20.014447561628216</v>
      </c>
      <c r="AN37" s="11">
        <f>'в абс. значениях'!AZ36*100/'в абс. значениях'!AN36-100</f>
        <v>22.312571595379538</v>
      </c>
      <c r="AO37" s="11">
        <f>'в абс. значениях'!BA36*100/'в абс. значениях'!AO36-100</f>
        <v>27.772277545982291</v>
      </c>
      <c r="AP37" s="11">
        <f>'в абс. значениях'!BB36*100/'в абс. значениях'!AP36-100</f>
        <v>31.979176350283524</v>
      </c>
      <c r="AQ37" s="11">
        <f>'в абс. значениях'!BC36*100/'в абс. значениях'!AQ36-100</f>
        <v>32.463616339371669</v>
      </c>
      <c r="AR37" s="11">
        <f>'в абс. значениях'!BD36*100/'в абс. значениях'!AR36-100</f>
        <v>31.502412834551762</v>
      </c>
      <c r="AS37" s="11">
        <f>'в абс. значениях'!BE36*100/'в абс. значениях'!AS36-100</f>
        <v>34.302492151911167</v>
      </c>
      <c r="AT37" s="11">
        <f>'в абс. значениях'!BF36*100/'в абс. значениях'!AT36-100</f>
        <v>33.157941674841709</v>
      </c>
      <c r="AU37" s="11">
        <f>'в абс. значениях'!BG36*100/'в абс. значениях'!AU36-100</f>
        <v>33.083875205126134</v>
      </c>
      <c r="AV37" s="11">
        <f>'в абс. значениях'!BH36*100/'в абс. значениях'!AV36-100</f>
        <v>32.284455994296621</v>
      </c>
      <c r="AW37" s="11">
        <f>'в абс. значениях'!BI36*100/'в абс. значениях'!AW36-100</f>
        <v>36.341886872385345</v>
      </c>
      <c r="AX37" s="11">
        <f>'в абс. значениях'!BJ36*100/'в абс. значениях'!AX36-100</f>
        <v>33.783767749260903</v>
      </c>
      <c r="AY37" s="11">
        <f>'в абс. значениях'!BK36*100/'в абс. значениях'!AY36-100</f>
        <v>32.054815407104314</v>
      </c>
      <c r="AZ37" s="11">
        <f>'в абс. значениях'!BL36*100/'в абс. значениях'!AZ36-100</f>
        <v>32.112162738500899</v>
      </c>
      <c r="BA37" s="11">
        <f>'в абс. значениях'!BM36*100/'в абс. значениях'!BA36-100</f>
        <v>30.878052748406475</v>
      </c>
      <c r="BB37" s="11">
        <f>'в абс. значениях'!BN36*100/'в абс. значениях'!BB36-100</f>
        <v>28.711109946254624</v>
      </c>
      <c r="BC37" s="11">
        <f>'в абс. значениях'!BO36*100/'в абс. значениях'!BC36-100</f>
        <v>27.45251949420954</v>
      </c>
      <c r="BD37" s="11">
        <f>'в абс. значениях'!BP36*100/'в абс. значениях'!BD36-100</f>
        <v>25.999031800300131</v>
      </c>
      <c r="BE37" s="11">
        <f>'в абс. значениях'!BQ36*100/'в абс. значениях'!BE36-100</f>
        <v>22.386364242401612</v>
      </c>
      <c r="BF37" s="11">
        <f>'в абс. значениях'!BR36*100/'в абс. значениях'!BF36-100</f>
        <v>22.430588112725943</v>
      </c>
      <c r="BG37" s="11">
        <f>'в абс. значениях'!BS36*100/'в абс. значениях'!BG36-100</f>
        <v>22.416129266793419</v>
      </c>
      <c r="BH37" s="11">
        <f>'в абс. значениях'!BT36*100/'в абс. значениях'!BH36-100</f>
        <v>22.888570166098035</v>
      </c>
      <c r="BI37" s="11">
        <f>'в абс. значениях'!BU36*100/'в абс. значениях'!BI36-100</f>
        <v>17.571108537185893</v>
      </c>
      <c r="BJ37" s="11">
        <f>'в абс. значениях'!BV36*100/'в абс. значениях'!BJ36-100</f>
        <v>17.575748065662083</v>
      </c>
      <c r="BK37" s="11">
        <f>'в абс. значениях'!BW36*100/'в абс. значениях'!BK36-100</f>
        <v>17.051984318779873</v>
      </c>
      <c r="BL37" s="11">
        <f>'в абс. значениях'!BX36*100/'в абс. значениях'!BL36-100</f>
        <v>14.180873126638573</v>
      </c>
      <c r="BM37" s="11">
        <f>'в абс. значениях'!BY36*100/'в абс. значениях'!BM36-100</f>
        <v>13.857804369680707</v>
      </c>
      <c r="BN37" s="11">
        <f>'в абс. значениях'!BZ36*100/'в абс. значениях'!BN36-100</f>
        <v>14.542395487588834</v>
      </c>
      <c r="BO37" s="11">
        <f>'в абс. значениях'!CA36*100/'в абс. значениях'!BO36-100</f>
        <v>14.167043525086086</v>
      </c>
      <c r="BP37" s="11">
        <f>'в абс. значениях'!CB36*100/'в абс. значениях'!BP36-100</f>
        <v>14.911092436773316</v>
      </c>
    </row>
    <row r="38" spans="1:68" x14ac:dyDescent="0.25">
      <c r="A38" s="5" t="s">
        <v>35</v>
      </c>
      <c r="B38" s="11">
        <f>'в абс. значениях'!N37*100/'в абс. значениях'!B37-100</f>
        <v>8.0798607972520955</v>
      </c>
      <c r="C38" s="11">
        <f>'в абс. значениях'!O37*100/'в абс. значениях'!C37-100</f>
        <v>8.5373168109545645</v>
      </c>
      <c r="D38" s="11">
        <f>'в абс. значениях'!P37*100/'в абс. значениях'!D37-100</f>
        <v>6.4439194008559184</v>
      </c>
      <c r="E38" s="11">
        <f>'в абс. значениях'!Q37*100/'в абс. значениях'!E37-100</f>
        <v>6.8002631784372056</v>
      </c>
      <c r="F38" s="11">
        <f>'в абс. значениях'!R37*100/'в абс. значениях'!F37-100</f>
        <v>6.4088757263691605</v>
      </c>
      <c r="G38" s="11">
        <f>'в абс. значениях'!S37*100/'в абс. значениях'!G37-100</f>
        <v>3.7076882125903978</v>
      </c>
      <c r="H38" s="11">
        <f>'в абс. значениях'!T37*100/'в абс. значениях'!H37-100</f>
        <v>4.1347853234699556</v>
      </c>
      <c r="I38" s="11">
        <f>'в абс. значениях'!U37*100/'в абс. значениях'!I37-100</f>
        <v>2.4602437291655264</v>
      </c>
      <c r="J38" s="11">
        <f>'в абс. значениях'!V37*100/'в абс. значениях'!J37-100</f>
        <v>1.831980309180409</v>
      </c>
      <c r="K38" s="11">
        <f>'в абс. значениях'!W37*100/'в абс. значениях'!K37-100</f>
        <v>-0.86401321431975475</v>
      </c>
      <c r="L38" s="11">
        <f>'в абс. значениях'!X37*100/'в абс. значениях'!L37-100</f>
        <v>1.9196279612946228</v>
      </c>
      <c r="M38" s="11">
        <f>'в абс. значениях'!Y37*100/'в абс. значениях'!M37-100</f>
        <v>1.3889928465264489</v>
      </c>
      <c r="N38" s="11">
        <f>'в абс. значениях'!Z37*100/'в абс. значениях'!N37-100</f>
        <v>-0.26658303277403661</v>
      </c>
      <c r="O38" s="11">
        <f>'в абс. значениях'!AA37*100/'в абс. значениях'!O37-100</f>
        <v>-0.24398127391589242</v>
      </c>
      <c r="P38" s="11">
        <f>'в абс. значениях'!AB37*100/'в абс. значениях'!P37-100</f>
        <v>1.1108784420479481</v>
      </c>
      <c r="Q38" s="11">
        <f>'в абс. значениях'!AC37*100/'в абс. значениях'!Q37-100</f>
        <v>1.9275145920999108</v>
      </c>
      <c r="R38" s="11">
        <f>'в абс. значениях'!AD37*100/'в абс. значениях'!R37-100</f>
        <v>3.1110642559696373</v>
      </c>
      <c r="S38" s="11">
        <f>'в абс. значениях'!AE37*100/'в абс. значениях'!S37-100</f>
        <v>4.0831167720063775</v>
      </c>
      <c r="T38" s="11">
        <f>'в абс. значениях'!AF37*100/'в абс. значениях'!T37-100</f>
        <v>4.8334315738124758</v>
      </c>
      <c r="U38" s="11">
        <f>'в абс. значениях'!AG37*100/'в абс. значениях'!U37-100</f>
        <v>5.4412988287500212</v>
      </c>
      <c r="V38" s="11">
        <f>'в абс. значениях'!AH37*100/'в абс. значениях'!V37-100</f>
        <v>2.6555990204496993</v>
      </c>
      <c r="W38" s="11">
        <f>'в абс. значениях'!AI37*100/'в абс. значениях'!W37-100</f>
        <v>3.1999316436498049</v>
      </c>
      <c r="X38" s="11">
        <f>'в абс. значениях'!AJ37*100/'в абс. значениях'!X37-100</f>
        <v>2.4072842600644577</v>
      </c>
      <c r="Y38" s="11">
        <f>'в абс. значениях'!AK37*100/'в абс. значениях'!Y37-100</f>
        <v>5.3680658089010791</v>
      </c>
      <c r="Z38" s="11">
        <f>'в абс. значениях'!AL37*100/'в абс. значениях'!Z37-100</f>
        <v>5.8647798742138377</v>
      </c>
      <c r="AA38" s="11">
        <f>'в абс. значениях'!AM37*100/'в абс. значениях'!AA37-100</f>
        <v>7.4983015416775487</v>
      </c>
      <c r="AB38" s="11">
        <f>'в абс. значениях'!AN37*100/'в абс. значениях'!AB37-100</f>
        <v>6.8022491224073462</v>
      </c>
      <c r="AC38" s="11">
        <f>'в абс. значениях'!AO37*100/'в абс. значениях'!AC37-100</f>
        <v>5.0421545427538206</v>
      </c>
      <c r="AD38" s="11">
        <f>'в абс. значениях'!AP37*100/'в абс. значениях'!AD37-100</f>
        <v>4.2829683250516268</v>
      </c>
      <c r="AE38" s="11">
        <f>'в абс. значениях'!AQ37*100/'в абс. значениях'!AE37-100</f>
        <v>6.568713074749553</v>
      </c>
      <c r="AF38" s="11">
        <f>'в абс. значениях'!AR37*100/'в абс. значениях'!AF37-100</f>
        <v>9.9705294995831508</v>
      </c>
      <c r="AG38" s="11">
        <f>'в абс. значениях'!AS37*100/'в абс. значениях'!AG37-100</f>
        <v>8.9623357309781824</v>
      </c>
      <c r="AH38" s="11">
        <f>'в абс. значениях'!AT37*100/'в абс. значениях'!AH37-100</f>
        <v>13.946547700187949</v>
      </c>
      <c r="AI38" s="11">
        <f>'в абс. значениях'!AU37*100/'в абс. значениях'!AI37-100</f>
        <v>15.280005795721522</v>
      </c>
      <c r="AJ38" s="11">
        <f>'в абс. значениях'!AV37*100/'в абс. значениях'!AJ37-100</f>
        <v>13.841435393314555</v>
      </c>
      <c r="AK38" s="11">
        <f>'в абс. значениях'!AW37*100/'в абс. значениях'!AK37-100</f>
        <v>14.727254529076163</v>
      </c>
      <c r="AL38" s="11">
        <f>'в абс. значениях'!AX37*100/'в абс. значениях'!AL37-100</f>
        <v>17.572157037477098</v>
      </c>
      <c r="AM38" s="11">
        <f>'в абс. значениях'!AY37*100/'в абс. значениях'!AM37-100</f>
        <v>17.050238699452592</v>
      </c>
      <c r="AN38" s="11">
        <f>'в абс. значениях'!AZ37*100/'в абс. значениях'!AN37-100</f>
        <v>18.070583672677913</v>
      </c>
      <c r="AO38" s="11">
        <f>'в абс. значениях'!BA37*100/'в абс. значениях'!AO37-100</f>
        <v>20.022625537600334</v>
      </c>
      <c r="AP38" s="11">
        <f>'в абс. значениях'!BB37*100/'в абс. значениях'!AP37-100</f>
        <v>21.314770331879018</v>
      </c>
      <c r="AQ38" s="11">
        <f>'в абс. значениях'!BC37*100/'в абс. значениях'!AQ37-100</f>
        <v>21.490965888273976</v>
      </c>
      <c r="AR38" s="11">
        <f>'в абс. значениях'!BD37*100/'в абс. значениях'!AR37-100</f>
        <v>21.430019658142257</v>
      </c>
      <c r="AS38" s="11">
        <f>'в абс. значениях'!BE37*100/'в абс. значениях'!AS37-100</f>
        <v>23.363600913598134</v>
      </c>
      <c r="AT38" s="11">
        <f>'в абс. значениях'!BF37*100/'в абс. значениях'!AT37-100</f>
        <v>23.8374464151388</v>
      </c>
      <c r="AU38" s="11">
        <f>'в абс. значениях'!BG37*100/'в абс. значениях'!AU37-100</f>
        <v>24.92481169256736</v>
      </c>
      <c r="AV38" s="11">
        <f>'в абс. значениях'!BH37*100/'в абс. значениях'!AV37-100</f>
        <v>23.799285670407968</v>
      </c>
      <c r="AW38" s="11">
        <f>'в абс. значениях'!BI37*100/'в абс. значениях'!AW37-100</f>
        <v>27.868509212730316</v>
      </c>
      <c r="AX38" s="11">
        <f>'в абс. значениях'!BJ37*100/'в абс. значениях'!AX37-100</f>
        <v>24.727560593555779</v>
      </c>
      <c r="AY38" s="11">
        <f>'в абс. значениях'!BK37*100/'в абс. значениях'!AY37-100</f>
        <v>23.348423806952695</v>
      </c>
      <c r="AZ38" s="11">
        <f>'в абс. значениях'!BL37*100/'в абс. значениях'!AZ37-100</f>
        <v>23.30223849956478</v>
      </c>
      <c r="BA38" s="11">
        <f>'в абс. значениях'!BM37*100/'в абс. значениях'!BA37-100</f>
        <v>23.181928983505316</v>
      </c>
      <c r="BB38" s="11">
        <f>'в абс. значениях'!BN37*100/'в абс. значениях'!BB37-100</f>
        <v>23.589930092536463</v>
      </c>
      <c r="BC38" s="11">
        <f>'в абс. значениях'!BO37*100/'в абс. значениях'!BC37-100</f>
        <v>21.422449368294082</v>
      </c>
      <c r="BD38" s="11">
        <f>'в абс. значениях'!BP37*100/'в абс. значениях'!BD37-100</f>
        <v>20.572926119245878</v>
      </c>
      <c r="BE38" s="11">
        <f>'в абс. значениях'!BQ37*100/'в абс. значениях'!BE37-100</f>
        <v>22.014751260630689</v>
      </c>
      <c r="BF38" s="11">
        <f>'в абс. значениях'!BR37*100/'в абс. значениях'!BF37-100</f>
        <v>22.159527521022241</v>
      </c>
      <c r="BG38" s="11">
        <f>'в абс. значениях'!BS37*100/'в абс. значениях'!BG37-100</f>
        <v>20.248652533237518</v>
      </c>
      <c r="BH38" s="11">
        <f>'в абс. значениях'!BT37*100/'в абс. значениях'!BH37-100</f>
        <v>22.65635522034691</v>
      </c>
      <c r="BI38" s="11">
        <f>'в абс. значениях'!BU37*100/'в абс. значениях'!BI37-100</f>
        <v>18.26319524043447</v>
      </c>
      <c r="BJ38" s="11">
        <f>'в абс. значениях'!BV37*100/'в абс. значениях'!BJ37-100</f>
        <v>19.505887754550855</v>
      </c>
      <c r="BK38" s="11">
        <f>'в абс. значениях'!BW37*100/'в абс. значениях'!BK37-100</f>
        <v>21.125574942926605</v>
      </c>
      <c r="BL38" s="11">
        <f>'в абс. значениях'!BX37*100/'в абс. значениях'!BL37-100</f>
        <v>20.196463654223962</v>
      </c>
      <c r="BM38" s="11">
        <f>'в абс. значениях'!BY37*100/'в абс. значениях'!BM37-100</f>
        <v>19.847625329815301</v>
      </c>
      <c r="BN38" s="11">
        <f>'в абс. значениях'!BZ37*100/'в абс. значениях'!BN37-100</f>
        <v>20.523920378750233</v>
      </c>
      <c r="BO38" s="11">
        <f>'в абс. значениях'!CA37*100/'в абс. значениях'!BO37-100</f>
        <v>20.576855204507126</v>
      </c>
      <c r="BP38" s="11">
        <f>'в абс. значениях'!CB37*100/'в абс. значениях'!BP37-100</f>
        <v>18.56726554597563</v>
      </c>
    </row>
    <row r="39" spans="1:68" x14ac:dyDescent="0.25">
      <c r="A39" s="5" t="s">
        <v>36</v>
      </c>
      <c r="B39" s="11">
        <f>'в абс. значениях'!N38*100/'в абс. значениях'!B38-100</f>
        <v>4.1157980201264763</v>
      </c>
      <c r="C39" s="11">
        <f>'в абс. значениях'!O38*100/'в абс. значениях'!C38-100</f>
        <v>4.8157279268274493</v>
      </c>
      <c r="D39" s="11">
        <f>'в абс. значениях'!P38*100/'в абс. значениях'!D38-100</f>
        <v>3.3558576775170792</v>
      </c>
      <c r="E39" s="11">
        <f>'в абс. значениях'!Q38*100/'в абс. значениях'!E38-100</f>
        <v>4.5499059209295609</v>
      </c>
      <c r="F39" s="11">
        <f>'в абс. значениях'!R38*100/'в абс. значениях'!F38-100</f>
        <v>3.5454582050934818</v>
      </c>
      <c r="G39" s="11">
        <f>'в абс. значениях'!S38*100/'в абс. значениях'!G38-100</f>
        <v>2.8033455985793267</v>
      </c>
      <c r="H39" s="11">
        <f>'в абс. значениях'!T38*100/'в абс. значениях'!H38-100</f>
        <v>4.0436044343251751</v>
      </c>
      <c r="I39" s="11">
        <f>'в абс. значениях'!U38*100/'в абс. значениях'!I38-100</f>
        <v>2.1005661923023951</v>
      </c>
      <c r="J39" s="11">
        <f>'в абс. значениях'!V38*100/'в абс. значениях'!J38-100</f>
        <v>1.0671812239111631</v>
      </c>
      <c r="K39" s="11">
        <f>'в абс. значениях'!W38*100/'в абс. значениях'!K38-100</f>
        <v>-1.4366943316263416</v>
      </c>
      <c r="L39" s="11">
        <f>'в абс. значениях'!X38*100/'в абс. значениях'!L38-100</f>
        <v>2.7969857999724894</v>
      </c>
      <c r="M39" s="11">
        <f>'в абс. значениях'!Y38*100/'в абс. значениях'!M38-100</f>
        <v>3.8360096756331359</v>
      </c>
      <c r="N39" s="11">
        <f>'в абс. значениях'!Z38*100/'в абс. значениях'!N38-100</f>
        <v>1.5478281399233822</v>
      </c>
      <c r="O39" s="11">
        <f>'в абс. значениях'!AA38*100/'в абс. значениях'!O38-100</f>
        <v>1.2293611230533656</v>
      </c>
      <c r="P39" s="11">
        <f>'в абс. значениях'!AB38*100/'в абс. значениях'!P38-100</f>
        <v>1.2592039270088549</v>
      </c>
      <c r="Q39" s="11">
        <f>'в абс. значениях'!AC38*100/'в абс. значениях'!Q38-100</f>
        <v>1.1798012966237224</v>
      </c>
      <c r="R39" s="11">
        <f>'в абс. значениях'!AD38*100/'в абс. значениях'!R38-100</f>
        <v>2.2146116300686742</v>
      </c>
      <c r="S39" s="11">
        <f>'в абс. значениях'!AE38*100/'в абс. значениях'!S38-100</f>
        <v>3.7843217402121923</v>
      </c>
      <c r="T39" s="11">
        <f>'в абс. значениях'!AF38*100/'в абс. значениях'!T38-100</f>
        <v>4.5013058395780376</v>
      </c>
      <c r="U39" s="11">
        <f>'в абс. значениях'!AG38*100/'в абс. значениях'!U38-100</f>
        <v>5.3302943484111012</v>
      </c>
      <c r="V39" s="11">
        <f>'в абс. значениях'!AH38*100/'в абс. значениях'!V38-100</f>
        <v>2.8478826842356995</v>
      </c>
      <c r="W39" s="11">
        <f>'в абс. значениях'!AI38*100/'в абс. значениях'!W38-100</f>
        <v>5.780021642384682</v>
      </c>
      <c r="X39" s="11">
        <f>'в абс. значениях'!AJ38*100/'в абс. значениях'!X38-100</f>
        <v>3.9293640638989018</v>
      </c>
      <c r="Y39" s="11">
        <f>'в абс. значениях'!AK38*100/'в абс. значениях'!Y38-100</f>
        <v>6.2238189128314474</v>
      </c>
      <c r="Z39" s="11">
        <f>'в абс. значениях'!AL38*100/'в абс. значениях'!Z38-100</f>
        <v>7.2974496266027842</v>
      </c>
      <c r="AA39" s="11">
        <f>'в абс. значениях'!AM38*100/'в абс. значениях'!AA38-100</f>
        <v>9.0229443292021614</v>
      </c>
      <c r="AB39" s="11">
        <f>'в абс. значениях'!AN38*100/'в абс. значениях'!AB38-100</f>
        <v>9.5781079846840242</v>
      </c>
      <c r="AC39" s="11">
        <f>'в абс. значениях'!AO38*100/'в абс. значениях'!AC38-100</f>
        <v>7.0552094060212625</v>
      </c>
      <c r="AD39" s="11">
        <f>'в абс. значениях'!AP38*100/'в абс. значениях'!AD38-100</f>
        <v>6.3965007520616837</v>
      </c>
      <c r="AE39" s="11">
        <f>'в абс. значениях'!AQ38*100/'в абс. значениях'!AE38-100</f>
        <v>6.6556617989533891</v>
      </c>
      <c r="AF39" s="11">
        <f>'в абс. значениях'!AR38*100/'в абс. значениях'!AF38-100</f>
        <v>9.6350865730153572</v>
      </c>
      <c r="AG39" s="11">
        <f>'в абс. значениях'!AS38*100/'в абс. значениях'!AG38-100</f>
        <v>10.566354440875401</v>
      </c>
      <c r="AH39" s="11">
        <f>'в абс. значениях'!AT38*100/'в абс. значениях'!AH38-100</f>
        <v>16.301079712765414</v>
      </c>
      <c r="AI39" s="11">
        <f>'в абс. значениях'!AU38*100/'в абс. значениях'!AI38-100</f>
        <v>15.271007713074965</v>
      </c>
      <c r="AJ39" s="11">
        <f>'в абс. значениях'!AV38*100/'в абс. значениях'!AJ38-100</f>
        <v>14.494451742370728</v>
      </c>
      <c r="AK39" s="11">
        <f>'в абс. значениях'!AW38*100/'в абс. значениях'!AK38-100</f>
        <v>15.925409711534016</v>
      </c>
      <c r="AL39" s="11">
        <f>'в абс. значениях'!AX38*100/'в абс. значениях'!AL38-100</f>
        <v>17.937858671814467</v>
      </c>
      <c r="AM39" s="11">
        <f>'в абс. значениях'!AY38*100/'в абс. значениях'!AM38-100</f>
        <v>17.163102757763653</v>
      </c>
      <c r="AN39" s="11">
        <f>'в абс. значениях'!AZ38*100/'в абс. значениях'!AN38-100</f>
        <v>17.845327246614687</v>
      </c>
      <c r="AO39" s="11">
        <f>'в абс. значениях'!BA38*100/'в абс. значениях'!AO38-100</f>
        <v>21.3370298517614</v>
      </c>
      <c r="AP39" s="11">
        <f>'в абс. значениях'!BB38*100/'в абс. значениях'!AP38-100</f>
        <v>23.05949873904791</v>
      </c>
      <c r="AQ39" s="11">
        <f>'в абс. значениях'!BC38*100/'в абс. значениях'!AQ38-100</f>
        <v>23.262990244873578</v>
      </c>
      <c r="AR39" s="11">
        <f>'в абс. значениях'!BD38*100/'в абс. значениях'!AR38-100</f>
        <v>24.073803684820604</v>
      </c>
      <c r="AS39" s="11">
        <f>'в абс. значениях'!BE38*100/'в абс. значениях'!AS38-100</f>
        <v>23.480349717713906</v>
      </c>
      <c r="AT39" s="11">
        <f>'в абс. значениях'!BF38*100/'в абс. значениях'!AT38-100</f>
        <v>23.214761642472595</v>
      </c>
      <c r="AU39" s="11">
        <f>'в абс. значениях'!BG38*100/'в абс. значениях'!AU38-100</f>
        <v>23.840197475719592</v>
      </c>
      <c r="AV39" s="11">
        <f>'в абс. значениях'!BH38*100/'в абс. значениях'!AV38-100</f>
        <v>23.169392290994622</v>
      </c>
      <c r="AW39" s="11">
        <f>'в абс. значениях'!BI38*100/'в абс. значениях'!AW38-100</f>
        <v>25.053277567579883</v>
      </c>
      <c r="AX39" s="11">
        <f>'в абс. значениях'!BJ38*100/'в абс. значениях'!AX38-100</f>
        <v>23.683448671339576</v>
      </c>
      <c r="AY39" s="11">
        <f>'в абс. значениях'!BK38*100/'в абс. значениях'!AY38-100</f>
        <v>22.860754276293193</v>
      </c>
      <c r="AZ39" s="11">
        <f>'в абс. значениях'!BL38*100/'в абс. значениях'!AZ38-100</f>
        <v>23.365215640828936</v>
      </c>
      <c r="BA39" s="11">
        <f>'в абс. значениях'!BM38*100/'в абс. значениях'!BA38-100</f>
        <v>22.388752906130975</v>
      </c>
      <c r="BB39" s="11">
        <f>'в абс. значениях'!BN38*100/'в абс. значениях'!BB38-100</f>
        <v>22.746059119154708</v>
      </c>
      <c r="BC39" s="11">
        <f>'в абс. значениях'!BO38*100/'в абс. значениях'!BC38-100</f>
        <v>21.605062090847753</v>
      </c>
      <c r="BD39" s="11">
        <f>'в абс. значениях'!BP38*100/'в абс. значениях'!BD38-100</f>
        <v>21.490070439955517</v>
      </c>
      <c r="BE39" s="11">
        <f>'в абс. значениях'!BQ38*100/'в абс. значениях'!BE38-100</f>
        <v>21.11069964943465</v>
      </c>
      <c r="BF39" s="11">
        <f>'в абс. значениях'!BR38*100/'в абс. значениях'!BF38-100</f>
        <v>21.002742267694359</v>
      </c>
      <c r="BG39" s="11">
        <f>'в абс. значениях'!BS38*100/'в абс. значениях'!BG38-100</f>
        <v>21.022395603456872</v>
      </c>
      <c r="BH39" s="11">
        <f>'в абс. значениях'!BT38*100/'в абс. значениях'!BH38-100</f>
        <v>24.42249090730364</v>
      </c>
      <c r="BI39" s="11">
        <f>'в абс. значениях'!BU38*100/'в абс. значениях'!BI38-100</f>
        <v>20.397469283047073</v>
      </c>
      <c r="BJ39" s="11">
        <f>'в абс. значениях'!BV38*100/'в абс. значениях'!BJ38-100</f>
        <v>21.195193478471253</v>
      </c>
      <c r="BK39" s="11">
        <f>'в абс. значениях'!BW38*100/'в абс. значениях'!BK38-100</f>
        <v>22.804341554075961</v>
      </c>
      <c r="BL39" s="11">
        <f>'в абс. значениях'!BX38*100/'в абс. значениях'!BL38-100</f>
        <v>22.41820711675814</v>
      </c>
      <c r="BM39" s="11">
        <f>'в абс. значениях'!BY38*100/'в абс. значениях'!BM38-100</f>
        <v>21.899126748030596</v>
      </c>
      <c r="BN39" s="11">
        <f>'в абс. значениях'!BZ38*100/'в абс. значениях'!BN38-100</f>
        <v>21.373569512187245</v>
      </c>
      <c r="BO39" s="11">
        <f>'в абс. значениях'!CA38*100/'в абс. значениях'!BO38-100</f>
        <v>21.081427307528344</v>
      </c>
      <c r="BP39" s="11">
        <f>'в абс. значениях'!CB38*100/'в абс. значениях'!BP38-100</f>
        <v>18.670433159900682</v>
      </c>
    </row>
    <row r="40" spans="1:68" x14ac:dyDescent="0.25">
      <c r="A40" s="5" t="s">
        <v>37</v>
      </c>
      <c r="B40" s="11">
        <f>'в абс. значениях'!N39*100/'в абс. значениях'!B39-100</f>
        <v>6.573039891002793</v>
      </c>
      <c r="C40" s="11">
        <f>'в абс. значениях'!O39*100/'в абс. значениях'!C39-100</f>
        <v>7.5484059644351902</v>
      </c>
      <c r="D40" s="11">
        <f>'в абс. значениях'!P39*100/'в абс. значениях'!D39-100</f>
        <v>6.018891821962626</v>
      </c>
      <c r="E40" s="11">
        <f>'в абс. значениях'!Q39*100/'в абс. значениях'!E39-100</f>
        <v>7.5349659186428113</v>
      </c>
      <c r="F40" s="11">
        <f>'в абс. значениях'!R39*100/'в абс. значениях'!F39-100</f>
        <v>6.2812053372145868</v>
      </c>
      <c r="G40" s="11">
        <f>'в абс. значениях'!S39*100/'в абс. значениях'!G39-100</f>
        <v>5.0302917326871039</v>
      </c>
      <c r="H40" s="11">
        <f>'в абс. значениях'!T39*100/'в абс. значениях'!H39-100</f>
        <v>3.779004700440197</v>
      </c>
      <c r="I40" s="11">
        <f>'в абс. значениях'!U39*100/'в абс. значениях'!I39-100</f>
        <v>2.9647407616565147E-2</v>
      </c>
      <c r="J40" s="11">
        <f>'в абс. значениях'!V39*100/'в абс. значениях'!J39-100</f>
        <v>-0.8327944492021544</v>
      </c>
      <c r="K40" s="11">
        <f>'в абс. значениях'!W39*100/'в абс. значениях'!K39-100</f>
        <v>0.17900524229638393</v>
      </c>
      <c r="L40" s="11">
        <f>'в абс. значениях'!X39*100/'в абс. значениях'!L39-100</f>
        <v>4.4269147522581136</v>
      </c>
      <c r="M40" s="11">
        <f>'в абс. значениях'!Y39*100/'в абс. значениях'!M39-100</f>
        <v>2.72935245589359</v>
      </c>
      <c r="N40" s="11">
        <f>'в абс. значениях'!Z39*100/'в абс. значениях'!N39-100</f>
        <v>1.0864900957044341</v>
      </c>
      <c r="O40" s="11">
        <f>'в абс. значениях'!AA39*100/'в абс. значениях'!O39-100</f>
        <v>0.82883512820104954</v>
      </c>
      <c r="P40" s="11">
        <f>'в абс. значениях'!AB39*100/'в абс. значениях'!P39-100</f>
        <v>2.2276769092041633</v>
      </c>
      <c r="Q40" s="11">
        <f>'в абс. значениях'!AC39*100/'в абс. значениях'!Q39-100</f>
        <v>1.6848533805004138</v>
      </c>
      <c r="R40" s="11">
        <f>'в абс. значениях'!AD39*100/'в абс. значениях'!R39-100</f>
        <v>3.1889116934409429</v>
      </c>
      <c r="S40" s="11">
        <f>'в абс. значениях'!AE39*100/'в абс. значениях'!S39-100</f>
        <v>4.1823812862175771</v>
      </c>
      <c r="T40" s="11">
        <f>'в абс. значениях'!AF39*100/'в абс. значениях'!T39-100</f>
        <v>5.7803933248773092</v>
      </c>
      <c r="U40" s="11">
        <f>'в абс. значениях'!AG39*100/'в абс. значениях'!U39-100</f>
        <v>6.5660129704248931</v>
      </c>
      <c r="V40" s="11">
        <f>'в абс. значениях'!AH39*100/'в абс. значениях'!V39-100</f>
        <v>4.2373613203972411</v>
      </c>
      <c r="W40" s="11">
        <f>'в абс. значениях'!AI39*100/'в абс. значениях'!W39-100</f>
        <v>6.6466354676310004</v>
      </c>
      <c r="X40" s="11">
        <f>'в абс. значениях'!AJ39*100/'в абс. значениях'!X39-100</f>
        <v>7.1100586594864836</v>
      </c>
      <c r="Y40" s="11">
        <f>'в абс. значениях'!AK39*100/'в абс. значениях'!Y39-100</f>
        <v>9.6444835810716967</v>
      </c>
      <c r="Z40" s="11">
        <f>'в абс. значениях'!AL39*100/'в абс. значениях'!Z39-100</f>
        <v>10.457667153402951</v>
      </c>
      <c r="AA40" s="11">
        <f>'в абс. значениях'!AM39*100/'в абс. значениях'!AA39-100</f>
        <v>11.345093348697361</v>
      </c>
      <c r="AB40" s="11">
        <f>'в абс. значениях'!AN39*100/'в абс. значениях'!AB39-100</f>
        <v>13.999167980003904</v>
      </c>
      <c r="AC40" s="11">
        <f>'в абс. значениях'!AO39*100/'в абс. значениях'!AC39-100</f>
        <v>10.913900255097673</v>
      </c>
      <c r="AD40" s="11">
        <f>'в абс. значениях'!AP39*100/'в абс. значениях'!AD39-100</f>
        <v>10.507062342553112</v>
      </c>
      <c r="AE40" s="11">
        <f>'в абс. значениях'!AQ39*100/'в абс. значениях'!AE39-100</f>
        <v>10.572742759795574</v>
      </c>
      <c r="AF40" s="11">
        <f>'в абс. значениях'!AR39*100/'в абс. значениях'!AF39-100</f>
        <v>13.942631333661296</v>
      </c>
      <c r="AG40" s="11">
        <f>'в абс. значениях'!AS39*100/'в абс. значениях'!AG39-100</f>
        <v>12.544905520440494</v>
      </c>
      <c r="AH40" s="11">
        <f>'в абс. значениях'!AT39*100/'в абс. значениях'!AH39-100</f>
        <v>18.618373889166932</v>
      </c>
      <c r="AI40" s="11">
        <f>'в абс. значениях'!AU39*100/'в абс. значениях'!AI39-100</f>
        <v>18.329496438752358</v>
      </c>
      <c r="AJ40" s="11">
        <f>'в абс. значениях'!AV39*100/'в абс. значениях'!AJ39-100</f>
        <v>17.459106146863562</v>
      </c>
      <c r="AK40" s="11">
        <f>'в абс. значениях'!AW39*100/'в абс. значениях'!AK39-100</f>
        <v>18.443490820253956</v>
      </c>
      <c r="AL40" s="11">
        <f>'в абс. значениях'!AX39*100/'в абс. значениях'!AL39-100</f>
        <v>21.044717093659997</v>
      </c>
      <c r="AM40" s="11">
        <f>'в абс. значениях'!AY39*100/'в абс. значениях'!AM39-100</f>
        <v>28.687904500522961</v>
      </c>
      <c r="AN40" s="11">
        <f>'в абс. значениях'!AZ39*100/'в абс. значениях'!AN39-100</f>
        <v>19.946185108689733</v>
      </c>
      <c r="AO40" s="11">
        <f>'в абс. значениях'!BA39*100/'в абс. значениях'!AO39-100</f>
        <v>25.765894816134306</v>
      </c>
      <c r="AP40" s="11">
        <f>'в абс. значениях'!BB39*100/'в абс. значениях'!AP39-100</f>
        <v>27.639834220113343</v>
      </c>
      <c r="AQ40" s="11">
        <f>'в абс. значениях'!BC39*100/'в абс. значениях'!AQ39-100</f>
        <v>31.438290949092703</v>
      </c>
      <c r="AR40" s="11">
        <f>'в абс. значениях'!BD39*100/'в абс. значениях'!AR39-100</f>
        <v>31.369251941050578</v>
      </c>
      <c r="AS40" s="11">
        <f>'в абс. значениях'!BE39*100/'в абс. значениях'!AS39-100</f>
        <v>33.957956703436054</v>
      </c>
      <c r="AT40" s="11">
        <f>'в абс. значениях'!BF39*100/'в абс. значениях'!AT39-100</f>
        <v>33.841434733154102</v>
      </c>
      <c r="AU40" s="11">
        <f>'в абс. значениях'!BG39*100/'в абс. значениях'!AU39-100</f>
        <v>34.038079023666654</v>
      </c>
      <c r="AV40" s="11">
        <f>'в абс. значениях'!BH39*100/'в абс. значениях'!AV39-100</f>
        <v>32.945335426192599</v>
      </c>
      <c r="AW40" s="11">
        <f>'в абс. значениях'!BI39*100/'в абс. значениях'!AW39-100</f>
        <v>36.464317954506384</v>
      </c>
      <c r="AX40" s="11">
        <f>'в абс. значениях'!BJ39*100/'в абс. значениях'!AX39-100</f>
        <v>35.464364899633637</v>
      </c>
      <c r="AY40" s="11">
        <f>'в абс. значениях'!BK39*100/'в абс. значениях'!AY39-100</f>
        <v>26.291436134912871</v>
      </c>
      <c r="AZ40" s="11">
        <f>'в абс. значениях'!BL39*100/'в абс. значениях'!AZ39-100</f>
        <v>33.135219955083642</v>
      </c>
      <c r="BA40" s="11">
        <f>'в абс. значениях'!BM39*100/'в абс. значениях'!BA39-100</f>
        <v>29.981172323561111</v>
      </c>
      <c r="BB40" s="11">
        <f>'в абс. значениях'!BN39*100/'в абс. значениях'!BB39-100</f>
        <v>29.548653842656307</v>
      </c>
      <c r="BC40" s="11">
        <f>'в абс. значениях'!BO39*100/'в абс. значениях'!BC39-100</f>
        <v>24.569226224804126</v>
      </c>
      <c r="BD40" s="11">
        <f>'в абс. значениях'!BP39*100/'в абс. значениях'!BD39-100</f>
        <v>23.186044676322069</v>
      </c>
      <c r="BE40" s="11">
        <f>'в абс. значениях'!BQ39*100/'в абс. значениях'!BE39-100</f>
        <v>16.145680631003088</v>
      </c>
      <c r="BF40" s="11">
        <f>'в абс. значениях'!BR39*100/'в абс. значениях'!BF39-100</f>
        <v>16.134212863663564</v>
      </c>
      <c r="BG40" s="11">
        <f>'в абс. значениях'!BS39*100/'в абс. значениях'!BG39-100</f>
        <v>16.155086821330102</v>
      </c>
      <c r="BH40" s="11">
        <f>'в абс. значениях'!BT39*100/'в абс. значениях'!BH39-100</f>
        <v>17.131918720688603</v>
      </c>
      <c r="BI40" s="11">
        <f>'в абс. значениях'!BU39*100/'в абс. значениях'!BI39-100</f>
        <v>14.352205399594169</v>
      </c>
      <c r="BJ40" s="11">
        <f>'в абс. значениях'!BV39*100/'в абс. значениях'!BJ39-100</f>
        <v>13.660738251117408</v>
      </c>
      <c r="BK40" s="11">
        <f>'в абс. значениях'!BW39*100/'в абс. значениях'!BK39-100</f>
        <v>14.759643020967005</v>
      </c>
      <c r="BL40" s="11">
        <f>'в абс. значениях'!BX39*100/'в абс. значениях'!BL39-100</f>
        <v>13.05603176890925</v>
      </c>
      <c r="BM40" s="11">
        <f>'в абс. значениях'!BY39*100/'в абс. значениях'!BM39-100</f>
        <v>13.789290597451256</v>
      </c>
      <c r="BN40" s="11">
        <f>'в абс. значениях'!BZ39*100/'в абс. значениях'!BN39-100</f>
        <v>14.219450629364346</v>
      </c>
      <c r="BO40" s="11">
        <f>'в абс. значениях'!CA39*100/'в абс. значениях'!BO39-100</f>
        <v>14.449149352604636</v>
      </c>
      <c r="BP40" s="11">
        <f>'в абс. значениях'!CB39*100/'в абс. значениях'!BP39-100</f>
        <v>13.314558720541442</v>
      </c>
    </row>
    <row r="41" spans="1:68" x14ac:dyDescent="0.25">
      <c r="A41" s="5" t="s">
        <v>38</v>
      </c>
      <c r="B41" s="11">
        <f>'в абс. значениях'!N40*100/'в абс. значениях'!B40-100</f>
        <v>7.789089187269596</v>
      </c>
      <c r="C41" s="11">
        <f>'в абс. значениях'!O40*100/'в абс. значениях'!C40-100</f>
        <v>7.9304255106461028</v>
      </c>
      <c r="D41" s="11">
        <f>'в абс. значениях'!P40*100/'в абс. значениях'!D40-100</f>
        <v>8.0518877314046904</v>
      </c>
      <c r="E41" s="11">
        <f>'в абс. значениях'!Q40*100/'в абс. значениях'!E40-100</f>
        <v>8.1323021227579346</v>
      </c>
      <c r="F41" s="11">
        <f>'в абс. значениях'!R40*100/'в абс. значениях'!F40-100</f>
        <v>7.827502034174131</v>
      </c>
      <c r="G41" s="11">
        <f>'в абс. значениях'!S40*100/'в абс. значениях'!G40-100</f>
        <v>6.5232119237345501</v>
      </c>
      <c r="H41" s="11">
        <f>'в абс. значениях'!T40*100/'в абс. значениях'!H40-100</f>
        <v>5.6642478797342335</v>
      </c>
      <c r="I41" s="11">
        <f>'в абс. значениях'!U40*100/'в абс. значениях'!I40-100</f>
        <v>10.304990757855819</v>
      </c>
      <c r="J41" s="11">
        <f>'в абс. значениях'!V40*100/'в абс. значениях'!J40-100</f>
        <v>-9.19680017296362</v>
      </c>
      <c r="K41" s="11">
        <f>'в абс. значениях'!W40*100/'в абс. значениях'!K40-100</f>
        <v>5.9033541072938505</v>
      </c>
      <c r="L41" s="11">
        <f>'в абс. значениях'!X40*100/'в абс. значениях'!L40-100</f>
        <v>8.911736792154386</v>
      </c>
      <c r="M41" s="11">
        <f>'в абс. значениях'!Y40*100/'в абс. значениях'!M40-100</f>
        <v>6.8113225529751844</v>
      </c>
      <c r="N41" s="11">
        <f>'в абс. значениях'!Z40*100/'в абс. значениях'!N40-100</f>
        <v>6.7963602133667962</v>
      </c>
      <c r="O41" s="11">
        <f>'в абс. значениях'!AA40*100/'в абс. значениях'!O40-100</f>
        <v>6.6160353184526599</v>
      </c>
      <c r="P41" s="11">
        <f>'в абс. значениях'!AB40*100/'в абс. значениях'!P40-100</f>
        <v>6.8439313457582358</v>
      </c>
      <c r="Q41" s="11">
        <f>'в абс. значениях'!AC40*100/'в абс. значениях'!Q40-100</f>
        <v>6.7811054297540778</v>
      </c>
      <c r="R41" s="11">
        <f>'в абс. значениях'!AD40*100/'в абс. значениях'!R40-100</f>
        <v>6.4654391789918435</v>
      </c>
      <c r="S41" s="11">
        <f>'в абс. значениях'!AE40*100/'в абс. значениях'!S40-100</f>
        <v>7.2897422696023568</v>
      </c>
      <c r="T41" s="11">
        <f>'в абс. значениях'!AF40*100/'в абс. значениях'!T40-100</f>
        <v>10.359015965923902</v>
      </c>
      <c r="U41" s="11">
        <f>'в абс. значениях'!AG40*100/'в абс. значениях'!U40-100</f>
        <v>9.5756777784427527</v>
      </c>
      <c r="V41" s="11">
        <f>'в абс. значениях'!AH40*100/'в абс. значениях'!V40-100</f>
        <v>5.4763534629006756</v>
      </c>
      <c r="W41" s="11">
        <f>'в абс. значениях'!AI40*100/'в абс. значениях'!W40-100</f>
        <v>7.6088242252188252</v>
      </c>
      <c r="X41" s="11">
        <f>'в абс. значениях'!AJ40*100/'в абс. значениях'!X40-100</f>
        <v>11.95863711621692</v>
      </c>
      <c r="Y41" s="11">
        <f>'в абс. значениях'!AK40*100/'в абс. значениях'!Y40-100</f>
        <v>15.276166681538328</v>
      </c>
      <c r="Z41" s="11">
        <f>'в абс. значениях'!AL40*100/'в абс. значениях'!Z40-100</f>
        <v>14.89893054412974</v>
      </c>
      <c r="AA41" s="11">
        <f>'в абс. значениях'!AM40*100/'в абс. значениях'!AA40-100</f>
        <v>15.283488735738686</v>
      </c>
      <c r="AB41" s="11">
        <f>'в абс. значениях'!AN40*100/'в абс. значениях'!AB40-100</f>
        <v>14.710615552617966</v>
      </c>
      <c r="AC41" s="11">
        <f>'в абс. значениях'!AO40*100/'в абс. значениях'!AC40-100</f>
        <v>12.424466993501312</v>
      </c>
      <c r="AD41" s="11">
        <f>'в абс. значениях'!AP40*100/'в абс. значениях'!AD40-100</f>
        <v>10.484236788387392</v>
      </c>
      <c r="AE41" s="11">
        <f>'в абс. значениях'!AQ40*100/'в абс. значениях'!AE40-100</f>
        <v>11.166939535934063</v>
      </c>
      <c r="AF41" s="11">
        <f>'в абс. значениях'!AR40*100/'в абс. значениях'!AF40-100</f>
        <v>12.629312608307515</v>
      </c>
      <c r="AG41" s="11">
        <f>'в абс. значениях'!AS40*100/'в абс. значениях'!AG40-100</f>
        <v>11.013709104811838</v>
      </c>
      <c r="AH41" s="11">
        <f>'в абс. значениях'!AT40*100/'в абс. значениях'!AH40-100</f>
        <v>17.446880555320405</v>
      </c>
      <c r="AI41" s="11">
        <f>'в абс. значениях'!AU40*100/'в абс. значениях'!AI40-100</f>
        <v>16.375827860067602</v>
      </c>
      <c r="AJ41" s="11">
        <f>'в абс. значениях'!AV40*100/'в абс. значениях'!AJ40-100</f>
        <v>12.990348692403487</v>
      </c>
      <c r="AK41" s="11">
        <f>'в абс. значениях'!AW40*100/'в абс. значениях'!AK40-100</f>
        <v>13.066026782258689</v>
      </c>
      <c r="AL41" s="11">
        <f>'в абс. значениях'!AX40*100/'в абс. значениях'!AL40-100</f>
        <v>16.396041629375816</v>
      </c>
      <c r="AM41" s="11">
        <f>'в абс. значениях'!AY40*100/'в абс. значениях'!AM40-100</f>
        <v>16.884356475434544</v>
      </c>
      <c r="AN41" s="11">
        <f>'в абс. значениях'!AZ40*100/'в абс. значениях'!AN40-100</f>
        <v>22.812335596362459</v>
      </c>
      <c r="AO41" s="11">
        <f>'в абс. значениях'!BA40*100/'в абс. значениях'!AO40-100</f>
        <v>30.139695256446004</v>
      </c>
      <c r="AP41" s="11">
        <f>'в абс. значениях'!BB40*100/'в абс. значениях'!AP40-100</f>
        <v>35.899409802412123</v>
      </c>
      <c r="AQ41" s="11">
        <f>'в абс. значениях'!BC40*100/'в абс. значениях'!AQ40-100</f>
        <v>39.396170839469818</v>
      </c>
      <c r="AR41" s="11">
        <f>'в абс. значениях'!BD40*100/'в абс. значениях'!AR40-100</f>
        <v>44.619544945915692</v>
      </c>
      <c r="AS41" s="11">
        <f>'в абс. значениях'!BE40*100/'в абс. значениях'!AS40-100</f>
        <v>49.829032496125564</v>
      </c>
      <c r="AT41" s="11">
        <f>'в абс. значениях'!BF40*100/'в абс. значениях'!AT40-100</f>
        <v>51.506414876747868</v>
      </c>
      <c r="AU41" s="11">
        <f>'в абс. значениях'!BG40*100/'в абс. значениях'!AU40-100</f>
        <v>52.181921224142826</v>
      </c>
      <c r="AV41" s="11">
        <f>'в абс. значениях'!BH40*100/'в абс. значениях'!AV40-100</f>
        <v>54.106679525154419</v>
      </c>
      <c r="AW41" s="11">
        <f>'в абс. значениях'!BI40*100/'в абс. значениях'!AW40-100</f>
        <v>57.449624609205642</v>
      </c>
      <c r="AX41" s="11">
        <f>'в абс. значениях'!BJ40*100/'в абс. значениях'!AX40-100</f>
        <v>56.257826402161726</v>
      </c>
      <c r="AY41" s="11">
        <f>'в абс. значениях'!BK40*100/'в абс. значениях'!AY40-100</f>
        <v>56.055787166372966</v>
      </c>
      <c r="AZ41" s="11">
        <f>'в абс. значениях'!BL40*100/'в абс. значениях'!AZ40-100</f>
        <v>52.614079105725892</v>
      </c>
      <c r="BA41" s="11">
        <f>'в абс. значениях'!BM40*100/'в абс. значениях'!BA40-100</f>
        <v>49.537316631275445</v>
      </c>
      <c r="BB41" s="11">
        <f>'в абс. значениях'!BN40*100/'в абс. значениях'!BB40-100</f>
        <v>44.969788519637461</v>
      </c>
      <c r="BC41" s="11">
        <f>'в абс. значениях'!BO40*100/'в абс. значениях'!BC40-100</f>
        <v>38.646920596753915</v>
      </c>
      <c r="BD41" s="11">
        <f>'в абс. значениях'!BP40*100/'в абс. значениях'!BD40-100</f>
        <v>28.763943516667752</v>
      </c>
      <c r="BE41" s="11">
        <f>'в абс. значениях'!BQ40*100/'в абс. значениях'!BE40-100</f>
        <v>25.563564122350471</v>
      </c>
      <c r="BF41" s="11">
        <f>'в абс. значениях'!BR40*100/'в абс. значениях'!BF40-100</f>
        <v>20.147478591817318</v>
      </c>
      <c r="BG41" s="11">
        <f>'в абс. значениях'!BS40*100/'в абс. значениях'!BG40-100</f>
        <v>14.477236756354159</v>
      </c>
      <c r="BH41" s="11">
        <f>'в абс. значениях'!BT40*100/'в абс. значениях'!BH40-100</f>
        <v>11.608433286150643</v>
      </c>
      <c r="BI41" s="11">
        <f>'в абс. значениях'!BU40*100/'в абс. значениях'!BI40-100</f>
        <v>6.5409588961678935</v>
      </c>
      <c r="BJ41" s="11">
        <f>'в абс. значениях'!BV40*100/'в абс. значениях'!BJ40-100</f>
        <v>10.108678842071228</v>
      </c>
      <c r="BK41" s="11">
        <f>'в абс. значениях'!BW40*100/'в абс. значениях'!BK40-100</f>
        <v>15.091091863011059</v>
      </c>
      <c r="BL41" s="11">
        <f>'в абс. значениях'!BX40*100/'в абс. значениях'!BL40-100</f>
        <v>19.179052609067583</v>
      </c>
      <c r="BM41" s="11">
        <f>'в абс. значениях'!BY40*100/'в абс. значениях'!BM40-100</f>
        <v>22.342656887140265</v>
      </c>
      <c r="BN41" s="11">
        <f>'в абс. значениях'!BZ40*100/'в абс. значениях'!BN40-100</f>
        <v>30.876836511409806</v>
      </c>
      <c r="BO41" s="11">
        <f>'в абс. значениях'!CA40*100/'в абс. значениях'!BO40-100</f>
        <v>37.796434249077038</v>
      </c>
      <c r="BP41" s="11">
        <f>'в абс. значениях'!CB40*100/'в абс. значениях'!BP40-100</f>
        <v>40.947671507260878</v>
      </c>
    </row>
    <row r="42" spans="1:68" x14ac:dyDescent="0.25">
      <c r="A42" s="5" t="s">
        <v>39</v>
      </c>
      <c r="B42" s="11">
        <f>'в абс. значениях'!N41*100/'в абс. значениях'!B41-100</f>
        <v>16.781879688189434</v>
      </c>
      <c r="C42" s="11">
        <f>'в абс. значениях'!O41*100/'в абс. значениях'!C41-100</f>
        <v>18.446965722935801</v>
      </c>
      <c r="D42" s="11">
        <f>'в абс. значениях'!P41*100/'в абс. значениях'!D41-100</f>
        <v>16.452491921914316</v>
      </c>
      <c r="E42" s="11">
        <f>'в абс. значениях'!Q41*100/'в абс. значениях'!E41-100</f>
        <v>16.629516658845617</v>
      </c>
      <c r="F42" s="11">
        <f>'в абс. значениях'!R41*100/'в абс. значениях'!F41-100</f>
        <v>13.240102767721595</v>
      </c>
      <c r="G42" s="11">
        <f>'в абс. значениях'!S41*100/'в абс. значениях'!G41-100</f>
        <v>13.063272052427067</v>
      </c>
      <c r="H42" s="11">
        <f>'в абс. значениях'!T41*100/'в абс. значениях'!H41-100</f>
        <v>14.033082302313076</v>
      </c>
      <c r="I42" s="11">
        <f>'в абс. значениях'!U41*100/'в абс. значениях'!I41-100</f>
        <v>8.5995188496892041</v>
      </c>
      <c r="J42" s="11">
        <f>'в абс. значениях'!V41*100/'в абс. значениях'!J41-100</f>
        <v>11.423600646593059</v>
      </c>
      <c r="K42" s="11">
        <f>'в абс. значениях'!W41*100/'в абс. значениях'!K41-100</f>
        <v>12.816887607262345</v>
      </c>
      <c r="L42" s="11">
        <f>'в абс. значениях'!X41*100/'в абс. значениях'!L41-100</f>
        <v>15.223719228210243</v>
      </c>
      <c r="M42" s="11">
        <f>'в абс. значениях'!Y41*100/'в абс. значениях'!M41-100</f>
        <v>9.9207517871007411</v>
      </c>
      <c r="N42" s="11">
        <f>'в абс. значениях'!Z41*100/'в абс. значениях'!N41-100</f>
        <v>5.0793450881612046</v>
      </c>
      <c r="O42" s="11">
        <f>'в абс. значениях'!AA41*100/'в абс. значениях'!O41-100</f>
        <v>3.6088018322387967</v>
      </c>
      <c r="P42" s="11">
        <f>'в абс. значениях'!AB41*100/'в абс. значениях'!P41-100</f>
        <v>6.6439915096028415</v>
      </c>
      <c r="Q42" s="11">
        <f>'в абс. значениях'!AC41*100/'в абс. значениях'!Q41-100</f>
        <v>7.3593019162098301</v>
      </c>
      <c r="R42" s="11">
        <f>'в абс. значениях'!AD41*100/'в абс. значениях'!R41-100</f>
        <v>11.060406837342413</v>
      </c>
      <c r="S42" s="11">
        <f>'в абс. значениях'!AE41*100/'в абс. значениях'!S41-100</f>
        <v>9.7471211305173</v>
      </c>
      <c r="T42" s="11">
        <f>'в абс. значениях'!AF41*100/'в абс. значениях'!T41-100</f>
        <v>5.8022289050061886</v>
      </c>
      <c r="U42" s="11">
        <f>'в абс. значениях'!AG41*100/'в абс. значениях'!U41-100</f>
        <v>8.8123439400729922</v>
      </c>
      <c r="V42" s="11">
        <f>'в абс. значениях'!AH41*100/'в абс. значениях'!V41-100</f>
        <v>-3.4977931322768256</v>
      </c>
      <c r="W42" s="11">
        <f>'в абс. значениях'!AI41*100/'в абс. значениях'!W41-100</f>
        <v>-2.1366619929770536</v>
      </c>
      <c r="X42" s="11">
        <f>'в абс. значениях'!AJ41*100/'в абс. значениях'!X41-100</f>
        <v>3.9758441902149713</v>
      </c>
      <c r="Y42" s="11">
        <f>'в абс. значениях'!AK41*100/'в абс. значениях'!Y41-100</f>
        <v>6.5519467075858842</v>
      </c>
      <c r="Z42" s="11">
        <f>'в абс. значениях'!AL41*100/'в абс. значениях'!Z41-100</f>
        <v>9.6364747761677023</v>
      </c>
      <c r="AA42" s="11">
        <f>'в абс. значениях'!AM41*100/'в абс. значениях'!AA41-100</f>
        <v>13.823719788473511</v>
      </c>
      <c r="AB42" s="11">
        <f>'в абс. значениях'!AN41*100/'в абс. значениях'!AB41-100</f>
        <v>12.379799045586438</v>
      </c>
      <c r="AC42" s="11">
        <f>'в абс. значениях'!AO41*100/'в абс. значениях'!AC41-100</f>
        <v>10.857879018562983</v>
      </c>
      <c r="AD42" s="11">
        <f>'в абс. значениях'!AP41*100/'в абс. значениях'!AD41-100</f>
        <v>8.9850732409406362</v>
      </c>
      <c r="AE42" s="11">
        <f>'в абс. значениях'!AQ41*100/'в абс. значениях'!AE41-100</f>
        <v>10.5126018017597</v>
      </c>
      <c r="AF42" s="11">
        <f>'в абс. значениях'!AR41*100/'в абс. значениях'!AF41-100</f>
        <v>24.06955358635679</v>
      </c>
      <c r="AG42" s="11">
        <f>'в абс. значениях'!AS41*100/'в абс. значениях'!AG41-100</f>
        <v>15.32179295574096</v>
      </c>
      <c r="AH42" s="11">
        <f>'в абс. значениях'!AT41*100/'в абс. значениях'!AH41-100</f>
        <v>30.297355144473329</v>
      </c>
      <c r="AI42" s="11">
        <f>'в абс. значениях'!AU41*100/'в абс. значениях'!AI41-100</f>
        <v>34.737736303584342</v>
      </c>
      <c r="AJ42" s="11">
        <f>'в абс. значениях'!AV41*100/'в абс. значениях'!AJ41-100</f>
        <v>24.989587189929651</v>
      </c>
      <c r="AK42" s="11">
        <f>'в абс. значениях'!AW41*100/'в абс. значениях'!AK41-100</f>
        <v>25.032859771638869</v>
      </c>
      <c r="AL42" s="11">
        <f>'в абс. значениях'!AX41*100/'в абс. значениях'!AL41-100</f>
        <v>25.65893761000514</v>
      </c>
      <c r="AM42" s="11">
        <f>'в абс. значениях'!AY41*100/'в абс. значениях'!AM41-100</f>
        <v>25.412017167381975</v>
      </c>
      <c r="AN42" s="11">
        <f>'в абс. значениях'!AZ41*100/'в абс. значениях'!AN41-100</f>
        <v>26.190958848570844</v>
      </c>
      <c r="AO42" s="11">
        <f>'в абс. значениях'!BA41*100/'в абс. значениях'!AO41-100</f>
        <v>24.563683231913458</v>
      </c>
      <c r="AP42" s="11">
        <f>'в абс. значениях'!BB41*100/'в абс. значениях'!AP41-100</f>
        <v>25.934288300761494</v>
      </c>
      <c r="AQ42" s="11">
        <f>'в абс. значениях'!BC41*100/'в абс. значениях'!AQ41-100</f>
        <v>24.545358426728697</v>
      </c>
      <c r="AR42" s="11">
        <f>'в абс. значениях'!BD41*100/'в абс. значениях'!AR41-100</f>
        <v>20.722493239540384</v>
      </c>
      <c r="AS42" s="11">
        <f>'в абс. значениях'!BE41*100/'в абс. значениях'!AS41-100</f>
        <v>25.458942620692468</v>
      </c>
      <c r="AT42" s="11">
        <f>'в абс. значениях'!BF41*100/'в абс. значениях'!AT41-100</f>
        <v>24.987044478992502</v>
      </c>
      <c r="AU42" s="11">
        <f>'в абс. значениях'!BG41*100/'в абс. значениях'!AU41-100</f>
        <v>24.75322060055143</v>
      </c>
      <c r="AV42" s="11">
        <f>'в абс. значениях'!BH41*100/'в абс. значениях'!AV41-100</f>
        <v>22.102914904055311</v>
      </c>
      <c r="AW42" s="11">
        <f>'в абс. значениях'!BI41*100/'в абс. значениях'!AW41-100</f>
        <v>26.480186480186475</v>
      </c>
      <c r="AX42" s="11">
        <f>'в абс. значениях'!BJ41*100/'в абс. значениях'!AX41-100</f>
        <v>23.281771993318486</v>
      </c>
      <c r="AY42" s="11">
        <f>'в абс. значениях'!BK41*100/'в абс. значениях'!AY41-100</f>
        <v>17.642277813900961</v>
      </c>
      <c r="AZ42" s="11">
        <f>'в абс. значениях'!BL41*100/'в абс. значениях'!AZ41-100</f>
        <v>16.888607059818227</v>
      </c>
      <c r="BA42" s="11">
        <f>'в абс. значениях'!BM41*100/'в абс. значениях'!BA41-100</f>
        <v>17.018497629487641</v>
      </c>
      <c r="BB42" s="11">
        <f>'в абс. значениях'!BN41*100/'в абс. значениях'!BB41-100</f>
        <v>16.896131793041619</v>
      </c>
      <c r="BC42" s="11">
        <f>'в абс. значениях'!BO41*100/'в абс. значениях'!BC41-100</f>
        <v>18.375992189821304</v>
      </c>
      <c r="BD42" s="11">
        <f>'в абс. значениях'!BP41*100/'в абс. значениях'!BD41-100</f>
        <v>15.544558139534885</v>
      </c>
      <c r="BE42" s="11">
        <f>'в абс. значениях'!BQ41*100/'в абс. значениях'!BE41-100</f>
        <v>16.655279553625164</v>
      </c>
      <c r="BF42" s="11">
        <f>'в абс. значениях'!BR41*100/'в абс. значениях'!BF41-100</f>
        <v>15.383171136214287</v>
      </c>
      <c r="BG42" s="11">
        <f>'в абс. значениях'!BS41*100/'в абс. значениях'!BG41-100</f>
        <v>13.193386335178843</v>
      </c>
      <c r="BH42" s="11">
        <f>'в абс. значениях'!BT41*100/'в абс. значениях'!BH41-100</f>
        <v>20.183611429091272</v>
      </c>
      <c r="BI42" s="11">
        <f>'в абс. значениях'!BU41*100/'в абс. значениях'!BI41-100</f>
        <v>10.323569162276044</v>
      </c>
      <c r="BJ42" s="11">
        <f>'в абс. значениях'!BV41*100/'в абс. значениях'!BJ41-100</f>
        <v>9.6446843795208395</v>
      </c>
      <c r="BK42" s="11">
        <f>'в абс. значениях'!BW41*100/'в абс. значениях'!BK41-100</f>
        <v>14.920911966837565</v>
      </c>
      <c r="BL42" s="11">
        <f>'в абс. значениях'!BX41*100/'в абс. значениях'!BL41-100</f>
        <v>12.434719710669071</v>
      </c>
      <c r="BM42" s="11">
        <f>'в абс. значениях'!BY41*100/'в абс. значениях'!BM41-100</f>
        <v>12.875707565973059</v>
      </c>
      <c r="BN42" s="11">
        <f>'в абс. значениях'!BZ41*100/'в абс. значениях'!BN41-100</f>
        <v>14.430819316332062</v>
      </c>
      <c r="BO42" s="11">
        <f>'в абс. значениях'!CA41*100/'в абс. значениях'!BO41-100</f>
        <v>12.888605216543198</v>
      </c>
      <c r="BP42" s="11">
        <f>'в абс. значениях'!CB41*100/'в абс. значениях'!BP41-100</f>
        <v>14.911472791328265</v>
      </c>
    </row>
    <row r="43" spans="1:68" x14ac:dyDescent="0.25">
      <c r="A43" s="5" t="s">
        <v>40</v>
      </c>
      <c r="B43" s="11">
        <f>'в абс. значениях'!N42*100/'в абс. значениях'!B42-100</f>
        <v>25.380931649978237</v>
      </c>
      <c r="C43" s="11">
        <f>'в абс. значениях'!O42*100/'в абс. значениях'!C42-100</f>
        <v>35.785590277777771</v>
      </c>
      <c r="D43" s="11">
        <f>'в абс. значениях'!P42*100/'в абс. значениях'!D42-100</f>
        <v>26.431813269937322</v>
      </c>
      <c r="E43" s="11">
        <f>'в абс. значениях'!Q42*100/'в абс. значениях'!E42-100</f>
        <v>24.780123131046608</v>
      </c>
      <c r="F43" s="11">
        <f>'в абс. значениях'!R42*100/'в абс. значениях'!F42-100</f>
        <v>22.108917335647646</v>
      </c>
      <c r="G43" s="11">
        <f>'в абс. значениях'!S42*100/'в абс. значениях'!G42-100</f>
        <v>20.967741935483872</v>
      </c>
      <c r="H43" s="11">
        <f>'в абс. значениях'!T42*100/'в абс. значениях'!H42-100</f>
        <v>20.147420147420149</v>
      </c>
      <c r="I43" s="11">
        <f>'в абс. значениях'!U42*100/'в абс. значениях'!I42-100</f>
        <v>20.225851986287552</v>
      </c>
      <c r="J43" s="11">
        <f>'в абс. значениях'!V42*100/'в абс. значениях'!J42-100</f>
        <v>21.975211489277982</v>
      </c>
      <c r="K43" s="11">
        <f>'в абс. значениях'!W42*100/'в абс. значениях'!K42-100</f>
        <v>10.053006762931815</v>
      </c>
      <c r="L43" s="11">
        <f>'в абс. значениях'!X42*100/'в абс. значениях'!L42-100</f>
        <v>42.40485011788482</v>
      </c>
      <c r="M43" s="11">
        <f>'в абс. значениях'!Y42*100/'в абс. значениях'!M42-100</f>
        <v>11.375116931711887</v>
      </c>
      <c r="N43" s="11">
        <f>'в абс. значениях'!Z42*100/'в абс. значениях'!N42-100</f>
        <v>5.78125</v>
      </c>
      <c r="O43" s="11">
        <f>'в абс. значениях'!AA42*100/'в абс. значениях'!O42-100</f>
        <v>0.7032124021096422</v>
      </c>
      <c r="P43" s="11">
        <f>'в абс. значениях'!AB42*100/'в абс. значениях'!P42-100</f>
        <v>5.4017094017093967</v>
      </c>
      <c r="Q43" s="11">
        <f>'в абс. значениях'!AC42*100/'в абс. значениях'!Q42-100</f>
        <v>13.533039647577098</v>
      </c>
      <c r="R43" s="11">
        <f>'в абс. значениях'!AD42*100/'в абс. значениях'!R42-100</f>
        <v>24.822316986496091</v>
      </c>
      <c r="S43" s="11">
        <f>'в абс. значениях'!AE42*100/'в абс. значениях'!S42-100</f>
        <v>11.298245614035082</v>
      </c>
      <c r="T43" s="11">
        <f>'в абс. значениях'!AF42*100/'в абс. значениях'!T42-100</f>
        <v>17.36877982276755</v>
      </c>
      <c r="U43" s="11">
        <f>'в абс. значениях'!AG42*100/'в абс. значениях'!U42-100</f>
        <v>16.672257631667222</v>
      </c>
      <c r="V43" s="11">
        <f>'в абс. значениях'!AH42*100/'в абс. значениях'!V42-100</f>
        <v>-1.6129032258064484</v>
      </c>
      <c r="W43" s="11">
        <f>'в абс. значениях'!AI42*100/'в абс. значениях'!W42-100</f>
        <v>-7.5734927752864962</v>
      </c>
      <c r="X43" s="11">
        <f>'в абс. значениях'!AJ42*100/'в абс. значениях'!X42-100</f>
        <v>-13.043992431409649</v>
      </c>
      <c r="Y43" s="11">
        <f>'в абс. значениях'!AK42*100/'в абс. значениях'!Y42-100</f>
        <v>2.6205274651436241</v>
      </c>
      <c r="Z43" s="11">
        <f>'в абс. значениях'!AL42*100/'в абс. значениях'!Z42-100</f>
        <v>2.1171836533727202</v>
      </c>
      <c r="AA43" s="11">
        <f>'в абс. значениях'!AM42*100/'в абс. значениях'!AA42-100</f>
        <v>2.8884304078717662</v>
      </c>
      <c r="AB43" s="11">
        <f>'в абс. значениях'!AN42*100/'в абс. значениях'!AB42-100</f>
        <v>4.0058384690236721</v>
      </c>
      <c r="AC43" s="11">
        <f>'в абс. значениях'!AO42*100/'в абс. значениях'!AC42-100</f>
        <v>4.0974701226136858</v>
      </c>
      <c r="AD43" s="11">
        <f>'в абс. значениях'!AP42*100/'в абс. значениях'!AD42-100</f>
        <v>-8.939501779359432</v>
      </c>
      <c r="AE43" s="11">
        <f>'в абс. значениях'!AQ42*100/'в абс. значениях'!AE42-100</f>
        <v>4.1929382093316576</v>
      </c>
      <c r="AF43" s="11">
        <f>'в абс. значениях'!AR42*100/'в абс. значениях'!AF42-100</f>
        <v>2.2999186897432935</v>
      </c>
      <c r="AG43" s="11">
        <f>'в абс. значениях'!AS42*100/'в абс. значениях'!AG42-100</f>
        <v>-2.3433007475560714</v>
      </c>
      <c r="AH43" s="11">
        <f>'в абс. значениях'!AT42*100/'в абс. значениях'!AH42-100</f>
        <v>18.622950819672127</v>
      </c>
      <c r="AI43" s="11">
        <f>'в абс. значениях'!AU42*100/'в абс. значениях'!AI42-100</f>
        <v>33.423180592991912</v>
      </c>
      <c r="AJ43" s="11">
        <f>'в абс. значениях'!AV42*100/'в абс. значениях'!AJ42-100</f>
        <v>-1.4823881408948694</v>
      </c>
      <c r="AK43" s="11">
        <f>'в абс. значениях'!AW42*100/'в абс. значениях'!AK42-100</f>
        <v>18.038958913079057</v>
      </c>
      <c r="AL43" s="11">
        <f>'в абс. значениях'!AX42*100/'в абс. значениях'!AL42-100</f>
        <v>26.679524268723881</v>
      </c>
      <c r="AM43" s="11">
        <f>'в абс. значениях'!AY42*100/'в абс. значениях'!AM42-100</f>
        <v>20.129569643683482</v>
      </c>
      <c r="AN43" s="11">
        <f>'в абс. значениях'!AZ42*100/'в абс. значениях'!AN42-100</f>
        <v>19.850304069858097</v>
      </c>
      <c r="AO43" s="11">
        <f>'в абс. значениях'!BA42*100/'в абс. значениях'!AO42-100</f>
        <v>15.521097360966152</v>
      </c>
      <c r="AP43" s="11">
        <f>'в абс. значениях'!BB42*100/'в абс. значениях'!AP42-100</f>
        <v>22.823198374237919</v>
      </c>
      <c r="AQ43" s="11">
        <f>'в абс. значениях'!BC42*100/'в абс. значениях'!AQ42-100</f>
        <v>21.240544629349472</v>
      </c>
      <c r="AR43" s="11">
        <f>'в абс. значениях'!BD42*100/'в абс. значениях'!AR42-100</f>
        <v>24.139888724877935</v>
      </c>
      <c r="AS43" s="11">
        <f>'в абс. значениях'!BE42*100/'в абс. значениях'!AS42-100</f>
        <v>23.862799941115853</v>
      </c>
      <c r="AT43" s="11">
        <f>'в абс. значениях'!BF42*100/'в абс. значениях'!AT42-100</f>
        <v>19.568822553897178</v>
      </c>
      <c r="AU43" s="11">
        <f>'в абс. значениях'!BG42*100/'в абс. значениях'!AU42-100</f>
        <v>23.622895622895626</v>
      </c>
      <c r="AV43" s="11">
        <f>'в абс. значениях'!BH42*100/'в абс. значениях'!AV42-100</f>
        <v>21.341800110436225</v>
      </c>
      <c r="AW43" s="11">
        <f>'в абс. значениях'!BI42*100/'в абс. значениях'!AW42-100</f>
        <v>32.92192483705449</v>
      </c>
      <c r="AX43" s="11">
        <f>'в абс. значениях'!BJ42*100/'в абс. значениях'!AX42-100</f>
        <v>21.060644506470439</v>
      </c>
      <c r="AY43" s="11">
        <f>'в абс. значениях'!BK42*100/'в абс. значениях'!AY42-100</f>
        <v>17.24447868515665</v>
      </c>
      <c r="AZ43" s="11">
        <f>'в абс. значениях'!BL42*100/'в абс. значениях'!AZ42-100</f>
        <v>21.142336716107209</v>
      </c>
      <c r="BA43" s="11">
        <f>'в абс. значениях'!BM42*100/'в абс. значениях'!BA42-100</f>
        <v>18.069179143004646</v>
      </c>
      <c r="BB43" s="11">
        <f>'в абс. значениях'!BN42*100/'в абс. значениях'!BB42-100</f>
        <v>15.438462517500312</v>
      </c>
      <c r="BC43" s="11">
        <f>'в абс. значениях'!BO42*100/'в абс. значениях'!BC42-100</f>
        <v>14.487147491889189</v>
      </c>
      <c r="BD43" s="11">
        <f>'в абс. значениях'!BP42*100/'в абс. значениях'!BD42-100</f>
        <v>8.5155035214488208</v>
      </c>
      <c r="BE43" s="11">
        <f>'в абс. значениях'!BQ42*100/'в абс. значениях'!BE42-100</f>
        <v>13.32303304017114</v>
      </c>
      <c r="BF43" s="11">
        <f>'в абс. значениях'!BR42*100/'в абс. значениях'!BF42-100</f>
        <v>13.904299583911239</v>
      </c>
      <c r="BG43" s="11">
        <f>'в абс. значениях'!BS42*100/'в абс. значениях'!BG42-100</f>
        <v>5.4472164723826069</v>
      </c>
      <c r="BH43" s="11">
        <f>'в абс. значениях'!BT42*100/'в абс. значениях'!BH42-100</f>
        <v>32.434584755403876</v>
      </c>
      <c r="BI43" s="11">
        <f>'в абс. значениях'!BU42*100/'в абс. значениях'!BI42-100</f>
        <v>2.8794992175273819</v>
      </c>
      <c r="BJ43" s="11">
        <f>'в абс. значениях'!BV42*100/'в абс. значениях'!BJ42-100</f>
        <v>3.9090337455460116</v>
      </c>
      <c r="BK43" s="11">
        <f>'в абс. значениях'!BW42*100/'в абс. значениях'!BK42-100</f>
        <v>9.1556236994852753</v>
      </c>
      <c r="BL43" s="11">
        <f>'в абс. значениях'!BX42*100/'в абс. значениях'!BL42-100</f>
        <v>1.1169584362581872</v>
      </c>
      <c r="BM43" s="11">
        <f>'в абс. значениях'!BY42*100/'в абс. значениях'!BM42-100</f>
        <v>4.0773939658941885</v>
      </c>
      <c r="BN43" s="11">
        <f>'в абс. значениях'!BZ42*100/'в абс. значениях'!BN42-100</f>
        <v>7.2436604189636142</v>
      </c>
      <c r="BO43" s="11">
        <f>'в абс. значениях'!CA42*100/'в абс. значениях'!BO42-100</f>
        <v>2.6376021798365059</v>
      </c>
      <c r="BP43" s="11">
        <f>'в абс. значениях'!CB42*100/'в абс. значениях'!BP42-100</f>
        <v>7.1645313553607508</v>
      </c>
    </row>
    <row r="44" spans="1:68" ht="31.5" x14ac:dyDescent="0.25">
      <c r="A44" s="5" t="s">
        <v>41</v>
      </c>
      <c r="B44" s="11">
        <f>'в абс. значениях'!N43*100/'в абс. значениях'!B43-100</f>
        <v>6.3229265216020138</v>
      </c>
      <c r="C44" s="11">
        <f>'в абс. значениях'!O43*100/'в абс. значениях'!C43-100</f>
        <v>6.7325837918294695</v>
      </c>
      <c r="D44" s="11">
        <f>'в абс. значениях'!P43*100/'в абс. значениях'!D43-100</f>
        <v>6.92659088494635</v>
      </c>
      <c r="E44" s="11">
        <f>'в абс. значениях'!Q43*100/'в абс. значениях'!E43-100</f>
        <v>5.1541489446014879</v>
      </c>
      <c r="F44" s="11">
        <f>'в абс. значениях'!R43*100/'в абс. значениях'!F43-100</f>
        <v>2.7051968254805274</v>
      </c>
      <c r="G44" s="11">
        <f>'в абс. значениях'!S43*100/'в абс. значениях'!G43-100</f>
        <v>3.9728939675790542</v>
      </c>
      <c r="H44" s="11">
        <f>'в абс. значениях'!T43*100/'в абс. значениях'!H43-100</f>
        <v>2.7255396980782081</v>
      </c>
      <c r="I44" s="11">
        <f>'в абс. значениях'!U43*100/'в абс. значениях'!I43-100</f>
        <v>0.30674846625767316</v>
      </c>
      <c r="J44" s="11">
        <f>'в абс. значениях'!V43*100/'в абс. значениях'!J43-100</f>
        <v>2.3046194817169408E-2</v>
      </c>
      <c r="K44" s="11">
        <f>'в абс. значениях'!W43*100/'в абс. значениях'!K43-100</f>
        <v>-2.269999999999996</v>
      </c>
      <c r="L44" s="11">
        <f>'в абс. значениях'!X43*100/'в абс. значениях'!L43-100</f>
        <v>1.5462727902146298</v>
      </c>
      <c r="M44" s="11">
        <f>'в абс. значениях'!Y43*100/'в абс. значениях'!M43-100</f>
        <v>1.5887274780555458</v>
      </c>
      <c r="N44" s="11">
        <f>'в абс. значениях'!Z43*100/'в абс. значениях'!N43-100</f>
        <v>-1.5299817094270622</v>
      </c>
      <c r="O44" s="11">
        <f>'в абс. значениях'!AA43*100/'в абс. значениях'!O43-100</f>
        <v>-1.822890726167941</v>
      </c>
      <c r="P44" s="11">
        <f>'в абс. значениях'!AB43*100/'в абс. значениях'!P43-100</f>
        <v>-1.2940884252359695</v>
      </c>
      <c r="Q44" s="11">
        <f>'в абс. значениях'!AC43*100/'в абс. значениях'!Q43-100</f>
        <v>1.095367299768867</v>
      </c>
      <c r="R44" s="11">
        <f>'в абс. значениях'!AD43*100/'в абс. значениях'!R43-100</f>
        <v>2.5928683284984402</v>
      </c>
      <c r="S44" s="11">
        <f>'в абс. значениях'!AE43*100/'в абс. значениях'!S43-100</f>
        <v>2.7578274760383437</v>
      </c>
      <c r="T44" s="11">
        <f>'в абс. значениях'!AF43*100/'в абс. значениях'!T43-100</f>
        <v>3.7767077941619078</v>
      </c>
      <c r="U44" s="11">
        <f>'в абс. значениях'!AG43*100/'в абс. значениях'!U43-100</f>
        <v>3.9549764860072401</v>
      </c>
      <c r="V44" s="11">
        <f>'в абс. значениях'!AH43*100/'в абс. значениях'!V43-100</f>
        <v>-3.6148588105783261</v>
      </c>
      <c r="W44" s="11">
        <f>'в абс. значениях'!AI43*100/'в абс. значениях'!W43-100</f>
        <v>-2.2715645144786691</v>
      </c>
      <c r="X44" s="11">
        <f>'в абс. значениях'!AJ43*100/'в абс. значениях'!X43-100</f>
        <v>0.11111111111111427</v>
      </c>
      <c r="Y44" s="11">
        <f>'в абс. значениях'!AK43*100/'в абс. значениях'!Y43-100</f>
        <v>1.0686945756802544</v>
      </c>
      <c r="Z44" s="11">
        <f>'в абс. значениях'!AL43*100/'в абс. значениях'!Z43-100</f>
        <v>2.3092949120208885</v>
      </c>
      <c r="AA44" s="11">
        <f>'в абс. значениях'!AM43*100/'в абс. значениях'!AA43-100</f>
        <v>4.8878855519480453</v>
      </c>
      <c r="AB44" s="11">
        <f>'в абс. значениях'!AN43*100/'в абс. значениях'!AB43-100</f>
        <v>5.2467349455195205</v>
      </c>
      <c r="AC44" s="11">
        <f>'в абс. значениях'!AO43*100/'в абс. значениях'!AC43-100</f>
        <v>3.0939363817097387</v>
      </c>
      <c r="AD44" s="11">
        <f>'в абс. значениях'!AP43*100/'в абс. значениях'!AD43-100</f>
        <v>3.8285414007957428</v>
      </c>
      <c r="AE44" s="11">
        <f>'в абс. значениях'!AQ43*100/'в абс. значениях'!AE43-100</f>
        <v>3.895134812456476</v>
      </c>
      <c r="AF44" s="11">
        <f>'в абс. значениях'!AR43*100/'в абс. значениях'!AF43-100</f>
        <v>11.582330481852011</v>
      </c>
      <c r="AG44" s="11">
        <f>'в абс. значениях'!AS43*100/'в абс. значениях'!AG43-100</f>
        <v>8.0712943735785672</v>
      </c>
      <c r="AH44" s="11">
        <f>'в абс. значениях'!AT43*100/'в абс. значениях'!AH43-100</f>
        <v>20.616749448856538</v>
      </c>
      <c r="AI44" s="11">
        <f>'в абс. значениях'!AU43*100/'в абс. значениях'!AI43-100</f>
        <v>20.246571039681712</v>
      </c>
      <c r="AJ44" s="11">
        <f>'в абс. значениях'!AV43*100/'в абс. значениях'!AJ43-100</f>
        <v>17.417515891433766</v>
      </c>
      <c r="AK44" s="11">
        <f>'в абс. значениях'!AW43*100/'в абс. значениях'!AK43-100</f>
        <v>18.715628437156283</v>
      </c>
      <c r="AL44" s="11">
        <f>'в абс. значениях'!AX43*100/'в абс. значениях'!AL43-100</f>
        <v>20.422483377904271</v>
      </c>
      <c r="AM44" s="11">
        <f>'в абс. значениях'!AY43*100/'в абс. значениях'!AM43-100</f>
        <v>19.513433774273892</v>
      </c>
      <c r="AN44" s="11">
        <f>'в абс. значениях'!AZ43*100/'в абс. значениях'!AN43-100</f>
        <v>25.174540933435352</v>
      </c>
      <c r="AO44" s="11">
        <f>'в абс. значениях'!BA43*100/'в абс. значениях'!AO43-100</f>
        <v>21.337832951669284</v>
      </c>
      <c r="AP44" s="11">
        <f>'в абс. значениях'!BB43*100/'в абс. значениях'!AP43-100</f>
        <v>21.832598269587635</v>
      </c>
      <c r="AQ44" s="11">
        <f>'в абс. значениях'!BC43*100/'в абс. значениях'!AQ43-100</f>
        <v>22.712473066794345</v>
      </c>
      <c r="AR44" s="11">
        <f>'в абс. значениях'!BD43*100/'в абс. значениях'!AR43-100</f>
        <v>20.593394694098535</v>
      </c>
      <c r="AS44" s="11">
        <f>'в абс. значениях'!BE43*100/'в абс. значениях'!AS43-100</f>
        <v>23.73904888258572</v>
      </c>
      <c r="AT44" s="11">
        <f>'в абс. значениях'!BF43*100/'в абс. значениях'!AT43-100</f>
        <v>22.313976789764595</v>
      </c>
      <c r="AU44" s="11">
        <f>'в абс. значениях'!BG43*100/'в абс. значениях'!AU43-100</f>
        <v>23.912144365354052</v>
      </c>
      <c r="AV44" s="11">
        <f>'в абс. значениях'!BH43*100/'в абс. значениях'!AV43-100</f>
        <v>22.586951384562511</v>
      </c>
      <c r="AW44" s="11">
        <f>'в абс. значениях'!BI43*100/'в абс. значениях'!AW43-100</f>
        <v>26.971426164957577</v>
      </c>
      <c r="AX44" s="11">
        <f>'в абс. значениях'!BJ43*100/'в абс. значениях'!AX43-100</f>
        <v>24.385225026995087</v>
      </c>
      <c r="AY44" s="11">
        <f>'в абс. значениях'!BK43*100/'в абс. значениях'!AY43-100</f>
        <v>20.866046135167949</v>
      </c>
      <c r="AZ44" s="11">
        <f>'в абс. значениях'!BL43*100/'в абс. значениях'!AZ43-100</f>
        <v>15.720207055947128</v>
      </c>
      <c r="BA44" s="11">
        <f>'в абс. значениях'!BM43*100/'в абс. значениях'!BA43-100</f>
        <v>20.406460456523035</v>
      </c>
      <c r="BB44" s="11">
        <f>'в абс. значениях'!BN43*100/'в абс. значениях'!BB43-100</f>
        <v>20.578809938281367</v>
      </c>
      <c r="BC44" s="11">
        <f>'в абс. значениях'!BO43*100/'в абс. значениях'!BC43-100</f>
        <v>19.923132450201919</v>
      </c>
      <c r="BD44" s="11">
        <f>'в абс. значениях'!BP43*100/'в абс. значениях'!BD43-100</f>
        <v>16.755261834638318</v>
      </c>
      <c r="BE44" s="11">
        <f>'в абс. значениях'!BQ43*100/'в абс. значениях'!BE43-100</f>
        <v>17.230797670764403</v>
      </c>
      <c r="BF44" s="11">
        <f>'в абс. значениях'!BR43*100/'в абс. значениях'!BF43-100</f>
        <v>17.350208843439432</v>
      </c>
      <c r="BG44" s="11">
        <f>'в абс. значениях'!BS43*100/'в абс. значениях'!BG43-100</f>
        <v>15.251914833813501</v>
      </c>
      <c r="BH44" s="11">
        <f>'в абс. значениях'!BT43*100/'в абс. значениях'!BH43-100</f>
        <v>21.124020819094682</v>
      </c>
      <c r="BI44" s="11">
        <f>'в абс. значениях'!BU43*100/'в абс. значениях'!BI43-100</f>
        <v>12.087893864013267</v>
      </c>
      <c r="BJ44" s="11">
        <f>'в абс. значениях'!BV43*100/'в абс. значениях'!BJ43-100</f>
        <v>13.082290506453518</v>
      </c>
      <c r="BK44" s="11">
        <f>'в абс. значениях'!BW43*100/'в абс. значениях'!BK43-100</f>
        <v>16.537199491060065</v>
      </c>
      <c r="BL44" s="11">
        <f>'в абс. значениях'!BX43*100/'в абс. значениях'!BL43-100</f>
        <v>14.292788405988475</v>
      </c>
      <c r="BM44" s="11">
        <f>'в абс. значениях'!BY43*100/'в абс. значениях'!BM43-100</f>
        <v>14.905377089211171</v>
      </c>
      <c r="BN44" s="11">
        <f>'в абс. значениях'!BZ43*100/'в абс. значениях'!BN43-100</f>
        <v>15.919940940037733</v>
      </c>
      <c r="BO44" s="11">
        <f>'в абс. значениях'!CA43*100/'в абс. значениях'!BO43-100</f>
        <v>14.308025183425798</v>
      </c>
      <c r="BP44" s="11">
        <f>'в абс. значениях'!CB43*100/'в абс. значениях'!BP43-100</f>
        <v>18.755960254714367</v>
      </c>
    </row>
    <row r="45" spans="1:68" ht="31.5" x14ac:dyDescent="0.25">
      <c r="A45" s="5" t="s">
        <v>42</v>
      </c>
      <c r="B45" s="11">
        <f>'в абс. значениях'!N44*100/'в абс. значениях'!B44-100</f>
        <v>8.110472381904529</v>
      </c>
      <c r="C45" s="11">
        <f>'в абс. значениях'!O44*100/'в абс. значениях'!C44-100</f>
        <v>6.3938780672906717</v>
      </c>
      <c r="D45" s="11">
        <f>'в абс. значениях'!P44*100/'в абс. значениях'!D44-100</f>
        <v>7.3373386168988901</v>
      </c>
      <c r="E45" s="11">
        <f>'в абс. значениях'!Q44*100/'в абс. значениях'!E44-100</f>
        <v>7.2809074203155717</v>
      </c>
      <c r="F45" s="11">
        <f>'в абс. значениях'!R44*100/'в абс. значениях'!F44-100</f>
        <v>6.1438403738081746</v>
      </c>
      <c r="G45" s="11">
        <f>'в абс. значениях'!S44*100/'в абс. значениях'!G44-100</f>
        <v>5.8128633039564903</v>
      </c>
      <c r="H45" s="11">
        <f>'в абс. значениях'!T44*100/'в абс. значениях'!H44-100</f>
        <v>4.150266265339198</v>
      </c>
      <c r="I45" s="11">
        <f>'в абс. значениях'!U44*100/'в абс. значениях'!I44-100</f>
        <v>4.7933884297520706</v>
      </c>
      <c r="J45" s="11">
        <f>'в абс. значениях'!V44*100/'в абс. значениях'!J44-100</f>
        <v>4.2929905408683027</v>
      </c>
      <c r="K45" s="11">
        <f>'в абс. значениях'!W44*100/'в абс. значениях'!K44-100</f>
        <v>0.12395962457942744</v>
      </c>
      <c r="L45" s="11">
        <f>'в абс. значениях'!X44*100/'в абс. значениях'!L44-100</f>
        <v>13.0062784685461</v>
      </c>
      <c r="M45" s="11">
        <f>'в абс. значениях'!Y44*100/'в абс. значениях'!M44-100</f>
        <v>4.7124893175436426</v>
      </c>
      <c r="N45" s="11">
        <f>'в абс. значениях'!Z44*100/'в абс. значениях'!N44-100</f>
        <v>-0.29476361114322458</v>
      </c>
      <c r="O45" s="11">
        <f>'в абс. значениях'!AA44*100/'в абс. значениях'!O44-100</f>
        <v>2.1577602092373525</v>
      </c>
      <c r="P45" s="11">
        <f>'в абс. значениях'!AB44*100/'в абс. значениях'!P44-100</f>
        <v>2.3877575324520706</v>
      </c>
      <c r="Q45" s="11">
        <f>'в абс. значениях'!AC44*100/'в абс. значениях'!Q44-100</f>
        <v>5.1860602480803237</v>
      </c>
      <c r="R45" s="11">
        <f>'в абс. значениях'!AD44*100/'в абс. значениях'!R44-100</f>
        <v>6.58536585365853</v>
      </c>
      <c r="S45" s="11">
        <f>'в абс. значениях'!AE44*100/'в абс. значениях'!S44-100</f>
        <v>6.1905605765254847</v>
      </c>
      <c r="T45" s="11">
        <f>'в абс. значениях'!AF44*100/'в абс. значениях'!T44-100</f>
        <v>8.5088645584393987</v>
      </c>
      <c r="U45" s="11">
        <f>'в абс. значениях'!AG44*100/'в абс. значениях'!U44-100</f>
        <v>5.9469564201425413</v>
      </c>
      <c r="V45" s="11">
        <f>'в абс. значениях'!AH44*100/'в абс. значениях'!V44-100</f>
        <v>-3.5697674418604635</v>
      </c>
      <c r="W45" s="11">
        <f>'в абс. значениях'!AI44*100/'в абс. значениях'!W44-100</f>
        <v>-1.4620917344652753</v>
      </c>
      <c r="X45" s="11">
        <f>'в абс. значениях'!AJ44*100/'в абс. значениях'!X44-100</f>
        <v>-5.2562775750313193</v>
      </c>
      <c r="Y45" s="11">
        <f>'в абс. значениях'!AK44*100/'в абс. значениях'!Y44-100</f>
        <v>0.8394543546694706</v>
      </c>
      <c r="Z45" s="11">
        <f>'в абс. значениях'!AL44*100/'в абс. значениях'!Z44-100</f>
        <v>2.7476668019245238</v>
      </c>
      <c r="AA45" s="11">
        <f>'в абс. значениях'!AM44*100/'в абс. значениях'!AA44-100</f>
        <v>4.468753636681015</v>
      </c>
      <c r="AB45" s="11">
        <f>'в абс. значениях'!AN44*100/'в абс. значениях'!AB44-100</f>
        <v>5.0421634195987224</v>
      </c>
      <c r="AC45" s="11">
        <f>'в абс. значениях'!AO44*100/'в абс. значениях'!AC44-100</f>
        <v>2.403414195867029</v>
      </c>
      <c r="AD45" s="11">
        <f>'в абс. значениях'!AP44*100/'в абс. значениях'!AD44-100</f>
        <v>2.9357593347100561</v>
      </c>
      <c r="AE45" s="11">
        <f>'в абс. значениях'!AQ44*100/'в абс. значениях'!AE44-100</f>
        <v>4.5502586638482541</v>
      </c>
      <c r="AF45" s="11">
        <f>'в абс. значениях'!AR44*100/'в абс. значениях'!AF44-100</f>
        <v>9.3884449907805845</v>
      </c>
      <c r="AG45" s="11">
        <f>'в абс. значениях'!AS44*100/'в абс. значениях'!AG44-100</f>
        <v>7.3886193206881359</v>
      </c>
      <c r="AH45" s="11">
        <f>'в абс. значениях'!AT44*100/'в абс. значениях'!AH44-100</f>
        <v>21.608585554081756</v>
      </c>
      <c r="AI45" s="11">
        <f>'в абс. значениях'!AU44*100/'в абс. значениях'!AI44-100</f>
        <v>20.94651190618643</v>
      </c>
      <c r="AJ45" s="11">
        <f>'в абс. значениях'!AV44*100/'в абс. значениях'!AJ44-100</f>
        <v>16.425204093365522</v>
      </c>
      <c r="AK45" s="11">
        <f>'в абс. значениях'!AW44*100/'в абс. значениях'!AK44-100</f>
        <v>19.846224997109488</v>
      </c>
      <c r="AL45" s="11">
        <f>'в абс. значениях'!AX44*100/'в абс. значениях'!AL44-100</f>
        <v>21.117066290550071</v>
      </c>
      <c r="AM45" s="11">
        <f>'в абс. значениях'!AY44*100/'в абс. значениях'!AM44-100</f>
        <v>21.326723849838473</v>
      </c>
      <c r="AN45" s="11">
        <f>'в абс. значениях'!AZ44*100/'в абс. значениях'!AN44-100</f>
        <v>21.066327095559743</v>
      </c>
      <c r="AO45" s="11">
        <f>'в абс. значениях'!BA44*100/'в абс. значениях'!AO44-100</f>
        <v>21.534327703443736</v>
      </c>
      <c r="AP45" s="11">
        <f>'в абс. значениях'!BB44*100/'в абс. значениях'!AP44-100</f>
        <v>23.662094019411157</v>
      </c>
      <c r="AQ45" s="11">
        <f>'в абс. значениях'!BC44*100/'в абс. значениях'!AQ44-100</f>
        <v>22.899707368981112</v>
      </c>
      <c r="AR45" s="11">
        <f>'в абс. значениях'!BD44*100/'в абс. значениях'!AR44-100</f>
        <v>20.063679355714754</v>
      </c>
      <c r="AS45" s="11">
        <f>'в абс. значениях'!BE44*100/'в абс. значениях'!AS44-100</f>
        <v>24.650852331074148</v>
      </c>
      <c r="AT45" s="11">
        <f>'в абс. значениях'!BF44*100/'в абс. значениях'!AT44-100</f>
        <v>24.065443728309376</v>
      </c>
      <c r="AU45" s="11">
        <f>'в абс. значениях'!BG44*100/'в абс. значениях'!AU44-100</f>
        <v>26.307197625525603</v>
      </c>
      <c r="AV45" s="11">
        <f>'в абс. значениях'!BH44*100/'в абс. значениях'!AV44-100</f>
        <v>25.371586588316632</v>
      </c>
      <c r="AW45" s="11">
        <f>'в абс. значениях'!BI44*100/'в абс. значениях'!AW44-100</f>
        <v>28.802276783560842</v>
      </c>
      <c r="AX45" s="11">
        <f>'в абс. значениях'!BJ44*100/'в абс. значениях'!AX44-100</f>
        <v>25.107136202720326</v>
      </c>
      <c r="AY45" s="11">
        <f>'в абс. значениях'!BK44*100/'в абс. значениях'!AY44-100</f>
        <v>20.988844511775241</v>
      </c>
      <c r="AZ45" s="11">
        <f>'в абс. значениях'!BL44*100/'в абс. значениях'!AZ44-100</f>
        <v>23.542324049938259</v>
      </c>
      <c r="BA45" s="11">
        <f>'в абс. значениях'!BM44*100/'в абс. значениях'!BA44-100</f>
        <v>21.400532418896361</v>
      </c>
      <c r="BB45" s="11">
        <f>'в абс. значениях'!BN44*100/'в абс. значениях'!BB44-100</f>
        <v>18.332091024685397</v>
      </c>
      <c r="BC45" s="11">
        <f>'в абс. значениях'!BO44*100/'в абс. значениях'!BC44-100</f>
        <v>19.515996363478934</v>
      </c>
      <c r="BD45" s="11">
        <f>'в абс. значениях'!BP44*100/'в абс. значениях'!BD44-100</f>
        <v>15.802199516418369</v>
      </c>
      <c r="BE45" s="11">
        <f>'в абс. значениях'!BQ44*100/'в абс. значениях'!BE44-100</f>
        <v>17.065535280306463</v>
      </c>
      <c r="BF45" s="11">
        <f>'в абс. значениях'!BR44*100/'в абс. значениях'!BF44-100</f>
        <v>16.412244245524292</v>
      </c>
      <c r="BG45" s="11">
        <f>'в абс. значениях'!BS44*100/'в абс. значениях'!BG44-100</f>
        <v>17.573336466533505</v>
      </c>
      <c r="BH45" s="11">
        <f>'в абс. значениях'!BT44*100/'в абс. значениях'!BH44-100</f>
        <v>23.718933396352753</v>
      </c>
      <c r="BI45" s="11">
        <f>'в абс. значениях'!BU44*100/'в абс. значениях'!BI44-100</f>
        <v>15.21983372032058</v>
      </c>
      <c r="BJ45" s="11">
        <f>'в абс. значениях'!BV44*100/'в абс. значениях'!BJ44-100</f>
        <v>16.438305160473604</v>
      </c>
      <c r="BK45" s="11">
        <f>'в абс. значениях'!BW44*100/'в абс. значениях'!BK44-100</f>
        <v>20.083475621324226</v>
      </c>
      <c r="BL45" s="11">
        <f>'в абс. значениях'!BX44*100/'в абс. значениях'!BL44-100</f>
        <v>16.461225245234132</v>
      </c>
      <c r="BM45" s="11">
        <f>'в абс. значениях'!BY44*100/'в абс. значениях'!BM44-100</f>
        <v>17.821303798409275</v>
      </c>
      <c r="BN45" s="11">
        <f>'в абс. значениях'!BZ44*100/'в абс. значениях'!BN44-100</f>
        <v>20.00148214021047</v>
      </c>
      <c r="BO45" s="11">
        <f>'в абс. значениях'!CA44*100/'в абс. значениях'!BO44-100</f>
        <v>17.093490781323581</v>
      </c>
      <c r="BP45" s="11">
        <f>'в абс. значениях'!CB44*100/'в абс. значениях'!BP44-100</f>
        <v>19.75483262611975</v>
      </c>
    </row>
    <row r="46" spans="1:68" ht="31.5" x14ac:dyDescent="0.25">
      <c r="A46" s="5" t="s">
        <v>43</v>
      </c>
      <c r="B46" s="11">
        <f>'в абс. значениях'!N45*100/'в абс. значениях'!B45-100</f>
        <v>6.2608494387223743</v>
      </c>
      <c r="C46" s="11">
        <f>'в абс. значениях'!O45*100/'в абс. значениях'!C45-100</f>
        <v>8.0334415356951041</v>
      </c>
      <c r="D46" s="11">
        <f>'в абс. значениях'!P45*100/'в абс. значениях'!D45-100</f>
        <v>5.9068717759764127</v>
      </c>
      <c r="E46" s="11">
        <f>'в абс. значениях'!Q45*100/'в абс. значениях'!E45-100</f>
        <v>5.3575529325311209</v>
      </c>
      <c r="F46" s="11">
        <f>'в абс. значениях'!R45*100/'в абс. значениях'!F45-100</f>
        <v>4.0132547864506591</v>
      </c>
      <c r="G46" s="11">
        <f>'в абс. значениях'!S45*100/'в абс. значениях'!G45-100</f>
        <v>2.71811009257992</v>
      </c>
      <c r="H46" s="11">
        <f>'в абс. значениях'!T45*100/'в абс. значениях'!H45-100</f>
        <v>3.1449768028563483</v>
      </c>
      <c r="I46" s="11">
        <f>'в абс. значениях'!U45*100/'в абс. значениях'!I45-100</f>
        <v>1.3964502279467155</v>
      </c>
      <c r="J46" s="11">
        <f>'в абс. значениях'!V45*100/'в абс. значениях'!J45-100</f>
        <v>1.4075551950187446</v>
      </c>
      <c r="K46" s="11">
        <f>'в абс. значениях'!W45*100/'в абс. значениях'!K45-100</f>
        <v>1.7398181099248688</v>
      </c>
      <c r="L46" s="11">
        <f>'в абс. значениях'!X45*100/'в абс. значениях'!L45-100</f>
        <v>6.6167730574510273</v>
      </c>
      <c r="M46" s="11">
        <f>'в абс. значениях'!Y45*100/'в абс. значениях'!M45-100</f>
        <v>5.2995391705069181</v>
      </c>
      <c r="N46" s="11">
        <f>'в абс. значениях'!Z45*100/'в абс. значениях'!N45-100</f>
        <v>2.3894576345022926</v>
      </c>
      <c r="O46" s="11">
        <f>'в абс. значениях'!AA45*100/'в абс. значениях'!O45-100</f>
        <v>1.0851473163139644</v>
      </c>
      <c r="P46" s="11">
        <f>'в абс. значениях'!AB45*100/'в абс. значениях'!P45-100</f>
        <v>2.2896779664702365</v>
      </c>
      <c r="Q46" s="11">
        <f>'в абс. значениях'!AC45*100/'в абс. значениях'!Q45-100</f>
        <v>3.5571830249133569</v>
      </c>
      <c r="R46" s="11">
        <f>'в абс. значениях'!AD45*100/'в абс. значениях'!R45-100</f>
        <v>4.9424778761061958</v>
      </c>
      <c r="S46" s="11">
        <f>'в абс. значениях'!AE45*100/'в абс. значениях'!S45-100</f>
        <v>4.2645295919726465</v>
      </c>
      <c r="T46" s="11">
        <f>'в абс. значениях'!AF45*100/'в абс. значениях'!T45-100</f>
        <v>4.5539341679794347</v>
      </c>
      <c r="U46" s="11">
        <f>'в абс. значениях'!AG45*100/'в абс. значениях'!U45-100</f>
        <v>3.8304559443001551</v>
      </c>
      <c r="V46" s="11">
        <f>'в абс. значениях'!AH45*100/'в абс. значениях'!V45-100</f>
        <v>-2.6679350528614378</v>
      </c>
      <c r="W46" s="11">
        <f>'в абс. значениях'!AI45*100/'в абс. значениях'!W45-100</f>
        <v>-1.332210562680828</v>
      </c>
      <c r="X46" s="11">
        <f>'в абс. значениях'!AJ45*100/'в абс. значениях'!X45-100</f>
        <v>-0.2332975472788803</v>
      </c>
      <c r="Y46" s="11">
        <f>'в абс. значениях'!AK45*100/'в абс. значениях'!Y45-100</f>
        <v>4.2412150855966075</v>
      </c>
      <c r="Z46" s="11">
        <f>'в абс. значениях'!AL45*100/'в абс. значениях'!Z45-100</f>
        <v>5.4842895738932498</v>
      </c>
      <c r="AA46" s="11">
        <f>'в абс. значениях'!AM45*100/'в абс. значениях'!AA45-100</f>
        <v>7.8267005966255425</v>
      </c>
      <c r="AB46" s="11">
        <f>'в абс. значениях'!AN45*100/'в абс. значениях'!AB45-100</f>
        <v>7.7824072105777873</v>
      </c>
      <c r="AC46" s="11">
        <f>'в абс. значениях'!AO45*100/'в абс. значениях'!AC45-100</f>
        <v>6.8552545726252845</v>
      </c>
      <c r="AD46" s="11">
        <f>'в абс. значениях'!AP45*100/'в абс. значениях'!AD45-100</f>
        <v>6.0484040983260883</v>
      </c>
      <c r="AE46" s="11">
        <f>'в абс. значениях'!AQ45*100/'в абс. значениях'!AE45-100</f>
        <v>10.107096471990971</v>
      </c>
      <c r="AF46" s="11">
        <f>'в абс. значениях'!AR45*100/'в абс. значениях'!AF45-100</f>
        <v>14.264189845562143</v>
      </c>
      <c r="AG46" s="11">
        <f>'в абс. значениях'!AS45*100/'в абс. значениях'!AG45-100</f>
        <v>13.272513243084163</v>
      </c>
      <c r="AH46" s="11">
        <f>'в абс. значениях'!AT45*100/'в абс. значениях'!AH45-100</f>
        <v>24.551855883071596</v>
      </c>
      <c r="AI46" s="11">
        <f>'в абс. значениях'!AU45*100/'в абс. значениях'!AI45-100</f>
        <v>25.338643674639471</v>
      </c>
      <c r="AJ46" s="11">
        <f>'в абс. значениях'!AV45*100/'в абс. значениях'!AJ45-100</f>
        <v>20.818243900420086</v>
      </c>
      <c r="AK46" s="11">
        <f>'в абс. значениях'!AW45*100/'в абс. значениях'!AK45-100</f>
        <v>20.995657632071783</v>
      </c>
      <c r="AL46" s="11">
        <f>'в абс. значениях'!AX45*100/'в абс. значениях'!AL45-100</f>
        <v>22.777049510940813</v>
      </c>
      <c r="AM46" s="11">
        <f>'в абс. значениях'!AY45*100/'в абс. значениях'!AM45-100</f>
        <v>21.650833944826772</v>
      </c>
      <c r="AN46" s="11">
        <f>'в абс. значениях'!AZ45*100/'в абс. значениях'!AN45-100</f>
        <v>22.915803798591796</v>
      </c>
      <c r="AO46" s="11">
        <f>'в абс. значениях'!BA45*100/'в абс. значениях'!AO45-100</f>
        <v>24.184525685471158</v>
      </c>
      <c r="AP46" s="11">
        <f>'в абс. значениях'!BB45*100/'в абс. значениях'!AP45-100</f>
        <v>27.242907977655406</v>
      </c>
      <c r="AQ46" s="11">
        <f>'в абс. значениях'!BC45*100/'в абс. значениях'!AQ45-100</f>
        <v>25.165332405151403</v>
      </c>
      <c r="AR46" s="11">
        <f>'в абс. значениях'!BD45*100/'в абс. значениях'!AR45-100</f>
        <v>23.811506697203143</v>
      </c>
      <c r="AS46" s="11">
        <f>'в абс. значениях'!BE45*100/'в абс. значениях'!AS45-100</f>
        <v>26.737928218832351</v>
      </c>
      <c r="AT46" s="11">
        <f>'в абс. значениях'!BF45*100/'в абс. значениях'!AT45-100</f>
        <v>25.547510343843626</v>
      </c>
      <c r="AU46" s="11">
        <f>'в абс. значениях'!BG45*100/'в абс. значениях'!AU45-100</f>
        <v>25.169355401913535</v>
      </c>
      <c r="AV46" s="11">
        <f>'в абс. значениях'!BH45*100/'в абс. значениях'!AV45-100</f>
        <v>25.128890259150779</v>
      </c>
      <c r="AW46" s="11">
        <f>'в абс. значениях'!BI45*100/'в абс. значениях'!AW45-100</f>
        <v>29.860697702107387</v>
      </c>
      <c r="AX46" s="11">
        <f>'в абс. значениях'!BJ45*100/'в абс. значениях'!AX45-100</f>
        <v>26.201153106982702</v>
      </c>
      <c r="AY46" s="11">
        <f>'в абс. значениях'!BK45*100/'в абс. значениях'!AY45-100</f>
        <v>23.805021193348551</v>
      </c>
      <c r="AZ46" s="11">
        <f>'в абс. значениях'!BL45*100/'в абс. значениях'!AZ45-100</f>
        <v>23.826257180449915</v>
      </c>
      <c r="BA46" s="11">
        <f>'в абс. значениях'!BM45*100/'в абс. значениях'!BA45-100</f>
        <v>22.250420328014471</v>
      </c>
      <c r="BB46" s="11">
        <f>'в абс. значениях'!BN45*100/'в абс. значениях'!BB45-100</f>
        <v>21.142999984376715</v>
      </c>
      <c r="BC46" s="11">
        <f>'в абс. значениях'!BO45*100/'в абс. значениях'!BC45-100</f>
        <v>19.276047460140902</v>
      </c>
      <c r="BD46" s="11">
        <f>'в абс. значениях'!BP45*100/'в абс. значениях'!BD45-100</f>
        <v>17.546244394618839</v>
      </c>
      <c r="BE46" s="11">
        <f>'в абс. значениях'!BQ45*100/'в абс. значениях'!BE45-100</f>
        <v>15.570913989515915</v>
      </c>
      <c r="BF46" s="11">
        <f>'в абс. значениях'!BR45*100/'в абс. значениях'!BF45-100</f>
        <v>16.436779976419444</v>
      </c>
      <c r="BG46" s="11">
        <f>'в абс. значениях'!BS45*100/'в абс. значениях'!BG45-100</f>
        <v>15.987836857668924</v>
      </c>
      <c r="BH46" s="11">
        <f>'в абс. значениях'!BT45*100/'в абс. значениях'!BH45-100</f>
        <v>19.747036438798702</v>
      </c>
      <c r="BI46" s="11">
        <f>'в абс. значениях'!BU45*100/'в абс. значениях'!BI45-100</f>
        <v>12.356415932101271</v>
      </c>
      <c r="BJ46" s="11">
        <f>'в абс. значениях'!BV45*100/'в абс. значениях'!BJ45-100</f>
        <v>11.755824547702716</v>
      </c>
      <c r="BK46" s="11">
        <f>'в абс. значениях'!BW45*100/'в абс. значениях'!BK45-100</f>
        <v>14.629585736483108</v>
      </c>
      <c r="BL46" s="11">
        <f>'в абс. значениях'!BX45*100/'в абс. значениях'!BL45-100</f>
        <v>13.111142786798155</v>
      </c>
      <c r="BM46" s="11">
        <f>'в абс. значениях'!BY45*100/'в абс. значениях'!BM45-100</f>
        <v>12.705970885123392</v>
      </c>
      <c r="BN46" s="11">
        <f>'в абс. значениях'!BZ45*100/'в абс. значениях'!BN45-100</f>
        <v>13.062935259221049</v>
      </c>
      <c r="BO46" s="11">
        <f>'в абс. значениях'!CA45*100/'в абс. значениях'!BO45-100</f>
        <v>14.000388575869437</v>
      </c>
      <c r="BP46" s="11">
        <f>'в абс. значениях'!CB45*100/'в абс. значениях'!BP45-100</f>
        <v>15.390851325091504</v>
      </c>
    </row>
    <row r="47" spans="1:68" x14ac:dyDescent="0.25">
      <c r="A47" s="5" t="s">
        <v>44</v>
      </c>
      <c r="B47" s="11">
        <f>'в абс. значениях'!N46*100/'в абс. значениях'!B46-100</f>
        <v>42.445553539019954</v>
      </c>
      <c r="C47" s="11">
        <f>'в абс. значениях'!O46*100/'в абс. значениях'!C46-100</f>
        <v>53.903760356915228</v>
      </c>
      <c r="D47" s="11">
        <f>'в абс. значениях'!P46*100/'в абс. значениях'!D46-100</f>
        <v>31.949685534591197</v>
      </c>
      <c r="E47" s="11">
        <f>'в абс. значениях'!Q46*100/'в абс. значениях'!E46-100</f>
        <v>31.912311923636963</v>
      </c>
      <c r="F47" s="11">
        <f>'в абс. значениях'!R46*100/'в абс. значениях'!F46-100</f>
        <v>24.917731690518096</v>
      </c>
      <c r="G47" s="11">
        <f>'в абс. значениях'!S46*100/'в абс. значениях'!G46-100</f>
        <v>28.922716627634657</v>
      </c>
      <c r="H47" s="11">
        <f>'в абс. значениях'!T46*100/'в абс. значениях'!H46-100</f>
        <v>11.082802547770697</v>
      </c>
      <c r="I47" s="11">
        <f>'в абс. значениях'!U46*100/'в абс. значениях'!I46-100</f>
        <v>28.019610756202638</v>
      </c>
      <c r="J47" s="11">
        <f>'в абс. значениях'!V46*100/'в абс. значениях'!J46-100</f>
        <v>24.860638528922024</v>
      </c>
      <c r="K47" s="11">
        <f>'в абс. значениях'!W46*100/'в абс. значениях'!K46-100</f>
        <v>34.824006868024668</v>
      </c>
      <c r="L47" s="11">
        <f>'в абс. значениях'!X46*100/'в абс. значениях'!L46-100</f>
        <v>39.949871196825171</v>
      </c>
      <c r="M47" s="11">
        <f>'в абс. значениях'!Y46*100/'в абс. значениях'!M46-100</f>
        <v>1.0685767966181317</v>
      </c>
      <c r="N47" s="11">
        <f>'в абс. значениях'!Z46*100/'в абс. значениях'!N46-100</f>
        <v>-1.8421192334235883</v>
      </c>
      <c r="O47" s="11">
        <f>'в абс. значениях'!AA46*100/'в абс. значениях'!O46-100</f>
        <v>-6.1859405735583408</v>
      </c>
      <c r="P47" s="11">
        <f>'в абс. значениях'!AB46*100/'в абс. значениях'!P46-100</f>
        <v>-0.2383222116301198</v>
      </c>
      <c r="Q47" s="11">
        <f>'в абс. значениях'!AC46*100/'в абс. значениях'!Q46-100</f>
        <v>25.449193597841415</v>
      </c>
      <c r="R47" s="11">
        <f>'в абс. значениях'!AD46*100/'в абс. значениях'!R46-100</f>
        <v>21.558537033633527</v>
      </c>
      <c r="S47" s="11">
        <f>'в абс. значениях'!AE46*100/'в абс. значениях'!S46-100</f>
        <v>18.710263396911898</v>
      </c>
      <c r="T47" s="11">
        <f>'в абс. значениях'!AF46*100/'в абс. значениях'!T46-100</f>
        <v>14.504150283966794</v>
      </c>
      <c r="U47" s="11">
        <f>'в абс. значениях'!AG46*100/'в абс. значениях'!U46-100</f>
        <v>11.802251363583608</v>
      </c>
      <c r="V47" s="11">
        <f>'в абс. значениях'!AH46*100/'в абс. значениях'!V46-100</f>
        <v>-13.584971299356411</v>
      </c>
      <c r="W47" s="11">
        <f>'в абс. значениях'!AI46*100/'в абс. значениях'!W46-100</f>
        <v>-6.9059334298118671</v>
      </c>
      <c r="X47" s="11">
        <f>'в абс. значениях'!AJ46*100/'в абс. значениях'!X46-100</f>
        <v>6.4374906721058665</v>
      </c>
      <c r="Y47" s="11">
        <f>'в абс. значениях'!AK46*100/'в абс. значениях'!Y46-100</f>
        <v>11.885674451028237</v>
      </c>
      <c r="Z47" s="11">
        <f>'в абс. значениях'!AL46*100/'в абс. значениях'!Z46-100</f>
        <v>13.699296917252568</v>
      </c>
      <c r="AA47" s="11">
        <f>'в абс. значениях'!AM46*100/'в абс. значениях'!AA46-100</f>
        <v>16.454229432213211</v>
      </c>
      <c r="AB47" s="11">
        <f>'в абс. значениях'!AN46*100/'в абс. значениях'!AB46-100</f>
        <v>17.773530817009075</v>
      </c>
      <c r="AC47" s="11">
        <f>'в абс. значениях'!AO46*100/'в абс. значениях'!AC46-100</f>
        <v>10.597839370386666</v>
      </c>
      <c r="AD47" s="11">
        <f>'в абс. значениях'!AP46*100/'в абс. значениях'!AD46-100</f>
        <v>13.703255720189503</v>
      </c>
      <c r="AE47" s="11">
        <f>'в абс. значениях'!AQ46*100/'в абс. значениях'!AE46-100</f>
        <v>18.495281815863294</v>
      </c>
      <c r="AF47" s="11">
        <f>'в абс. значениях'!AR46*100/'в абс. значениях'!AF46-100</f>
        <v>46.642502861503232</v>
      </c>
      <c r="AG47" s="11">
        <f>'в абс. значениях'!AS46*100/'в абс. значениях'!AG46-100</f>
        <v>23.915299979240189</v>
      </c>
      <c r="AH47" s="11">
        <f>'в абс. значениях'!AT46*100/'в абс. значениях'!AH46-100</f>
        <v>80.99168008588299</v>
      </c>
      <c r="AI47" s="11">
        <f>'в абс. значениях'!AU46*100/'в абс. значениях'!AI46-100</f>
        <v>66.322596691953748</v>
      </c>
      <c r="AJ47" s="11">
        <f>'в абс. значениях'!AV46*100/'в абс. значениях'!AJ46-100</f>
        <v>35.569058191166164</v>
      </c>
      <c r="AK47" s="11">
        <f>'в абс. значениях'!AW46*100/'в абс. значениях'!AK46-100</f>
        <v>42.289719626168221</v>
      </c>
      <c r="AL47" s="11">
        <f>'в абс. значениях'!AX46*100/'в абс. значениях'!AL46-100</f>
        <v>60.562241354706742</v>
      </c>
      <c r="AM47" s="11">
        <f>'в абс. значениях'!AY46*100/'в абс. значениях'!AM46-100</f>
        <v>39.431414356787485</v>
      </c>
      <c r="AN47" s="11">
        <f>'в абс. значениях'!AZ46*100/'в абс. значениях'!AN46-100</f>
        <v>30.804597701149419</v>
      </c>
      <c r="AO47" s="11">
        <f>'в абс. значениях'!BA46*100/'в абс. значениях'!AO46-100</f>
        <v>32.950276243093924</v>
      </c>
      <c r="AP47" s="11">
        <f>'в абс. значениях'!BB46*100/'в абс. значениях'!AP46-100</f>
        <v>34.674881432560625</v>
      </c>
      <c r="AQ47" s="11">
        <f>'в абс. значениях'!BC46*100/'в абс. значениях'!AQ46-100</f>
        <v>30.747707804227105</v>
      </c>
      <c r="AR47" s="11">
        <f>'в абс. значениях'!BD46*100/'в абс. значениях'!AR46-100</f>
        <v>27.914010667360472</v>
      </c>
      <c r="AS47" s="11">
        <f>'в абс. значениях'!BE46*100/'в абс. значениях'!AS46-100</f>
        <v>30.742167867314464</v>
      </c>
      <c r="AT47" s="11">
        <f>'в абс. значениях'!BF46*100/'в абс. значениях'!AT46-100</f>
        <v>43.366079703429108</v>
      </c>
      <c r="AU47" s="11">
        <f>'в абс. значениях'!BG46*100/'в абс. значениях'!AU46-100</f>
        <v>48.680275160759692</v>
      </c>
      <c r="AV47" s="11">
        <f>'в абс. значениях'!BH46*100/'в абс. значениях'!AV46-100</f>
        <v>32.270298224444048</v>
      </c>
      <c r="AW47" s="11">
        <f>'в абс. значениях'!BI46*100/'в абс. значениях'!AW46-100</f>
        <v>50.038314176245223</v>
      </c>
      <c r="AX47" s="11">
        <f>'в абс. значениях'!BJ46*100/'в абс. значениях'!AX46-100</f>
        <v>22.275218486150195</v>
      </c>
      <c r="AY47" s="11">
        <f>'в абс. значениях'!BK46*100/'в абс. значениях'!AY46-100</f>
        <v>30.25792639412785</v>
      </c>
      <c r="AZ47" s="11">
        <f>'в абс. значениях'!BL46*100/'в абс. значениях'!AZ46-100</f>
        <v>31.269168475826177</v>
      </c>
      <c r="BA47" s="11">
        <f>'в абс. значениях'!BM46*100/'в абс. значениях'!BA46-100</f>
        <v>26.904920212765958</v>
      </c>
      <c r="BB47" s="11">
        <f>'в абс. значениях'!BN46*100/'в абс. значениях'!BB46-100</f>
        <v>24.44049499736704</v>
      </c>
      <c r="BC47" s="11">
        <f>'в абс. значениях'!BO46*100/'в абс. значениях'!BC46-100</f>
        <v>25.663396325804968</v>
      </c>
      <c r="BD47" s="11">
        <f>'в абс. значениях'!BP46*100/'в абс. значениях'!BD46-100</f>
        <v>5.1282703211207377</v>
      </c>
      <c r="BE47" s="11">
        <f>'в абс. значениях'!BQ46*100/'в абс. значениях'!BE46-100</f>
        <v>16.353792926704259</v>
      </c>
      <c r="BF47" s="11">
        <f>'в абс. значениях'!BR46*100/'в абс. значениях'!BF46-100</f>
        <v>-1.9936389729268456</v>
      </c>
      <c r="BG47" s="11">
        <f>'в абс. значениях'!BS46*100/'в абс. значениях'!BG46-100</f>
        <v>-4.0358067841786323</v>
      </c>
      <c r="BH47" s="11">
        <f>'в абс. значениях'!BT46*100/'в абс. значениях'!BH46-100</f>
        <v>3.7586341717711491</v>
      </c>
      <c r="BI47" s="11">
        <f>'в абс. значениях'!BU46*100/'в абс. значениях'!BI46-100</f>
        <v>-13.453961768568504</v>
      </c>
      <c r="BJ47" s="11">
        <f>'в абс. значениях'!BV46*100/'в абс. значениях'!BJ46-100</f>
        <v>-15.445558947521448</v>
      </c>
      <c r="BK47" s="11">
        <f>'в абс. значениях'!BW46*100/'в абс. значениях'!BK46-100</f>
        <v>-8.9535884792987446</v>
      </c>
      <c r="BL47" s="11">
        <f>'в абс. значениях'!BX46*100/'в абс. значениях'!BL46-100</f>
        <v>-10.337857349119261</v>
      </c>
      <c r="BM47" s="11">
        <f>'в абс. значениях'!BY46*100/'в абс. значениях'!BM46-100</f>
        <v>-10.960626620910062</v>
      </c>
      <c r="BN47" s="11">
        <f>'в абс. значениях'!BZ46*100/'в абс. значениях'!BN46-100</f>
        <v>-6.0856916159746106</v>
      </c>
      <c r="BO47" s="11">
        <f>'в абс. значениях'!CA46*100/'в абс. значениях'!BO46-100</f>
        <v>-11.22900783358223</v>
      </c>
      <c r="BP47" s="11">
        <f>'в абс. значениях'!CB46*100/'в абс. значениях'!BP46-100</f>
        <v>8.3220470155751229</v>
      </c>
    </row>
    <row r="48" spans="1:68" x14ac:dyDescent="0.25">
      <c r="A48" s="5" t="s">
        <v>45</v>
      </c>
      <c r="B48" s="11">
        <f>'в абс. значениях'!N47*100/'в абс. значениях'!B47-100</f>
        <v>3.881053652712481</v>
      </c>
      <c r="C48" s="11">
        <f>'в абс. значениях'!O47*100/'в абс. значениях'!C47-100</f>
        <v>4.7225245645335576</v>
      </c>
      <c r="D48" s="11">
        <f>'в абс. значениях'!P47*100/'в абс. значениях'!D47-100</f>
        <v>3.6187169397855286</v>
      </c>
      <c r="E48" s="11">
        <f>'в абс. значениях'!Q47*100/'в абс. значениях'!E47-100</f>
        <v>3.8525702913749029</v>
      </c>
      <c r="F48" s="11">
        <f>'в абс. значениях'!R47*100/'в абс. значениях'!F47-100</f>
        <v>3.0312558958556082</v>
      </c>
      <c r="G48" s="11">
        <f>'в абс. значениях'!S47*100/'в абс. значениях'!G47-100</f>
        <v>1.9331253115710609</v>
      </c>
      <c r="H48" s="11">
        <f>'в абс. значениях'!T47*100/'в абс. значениях'!H47-100</f>
        <v>0.2697695468012995</v>
      </c>
      <c r="I48" s="11">
        <f>'в абс. значениях'!U47*100/'в абс. значениях'!I47-100</f>
        <v>0.27612381667701413</v>
      </c>
      <c r="J48" s="11">
        <f>'в абс. значениях'!V47*100/'в абс. значениях'!J47-100</f>
        <v>-0.71358391244791619</v>
      </c>
      <c r="K48" s="11">
        <f>'в абс. значениях'!W47*100/'в абс. значениях'!K47-100</f>
        <v>-2.5437625111802049</v>
      </c>
      <c r="L48" s="11">
        <f>'в абс. значениях'!X47*100/'в абс. значениях'!L47-100</f>
        <v>3.2665469017144204</v>
      </c>
      <c r="M48" s="11">
        <f>'в абс. значениях'!Y47*100/'в абс. значениях'!M47-100</f>
        <v>1.6948594988157595</v>
      </c>
      <c r="N48" s="11">
        <f>'в абс. значениях'!Z47*100/'в абс. значениях'!N47-100</f>
        <v>-6.7164232711490968E-2</v>
      </c>
      <c r="O48" s="11">
        <f>'в абс. значениях'!AA47*100/'в абс. значениях'!O47-100</f>
        <v>-0.14322298139529721</v>
      </c>
      <c r="P48" s="11">
        <f>'в абс. значениях'!AB47*100/'в абс. значениях'!P47-100</f>
        <v>1.0034759062184122</v>
      </c>
      <c r="Q48" s="11">
        <f>'в абс. значениях'!AC47*100/'в абс. значениях'!Q47-100</f>
        <v>2.1054018820747018</v>
      </c>
      <c r="R48" s="11">
        <f>'в абс. значениях'!AD47*100/'в абс. значениях'!R47-100</f>
        <v>2.3905698518191372</v>
      </c>
      <c r="S48" s="11">
        <f>'в абс. значениях'!AE47*100/'в абс. значениях'!S47-100</f>
        <v>4.0936096217939451</v>
      </c>
      <c r="T48" s="11">
        <f>'в абс. значениях'!AF47*100/'в абс. значениях'!T47-100</f>
        <v>6.1679072768752832</v>
      </c>
      <c r="U48" s="11">
        <f>'в абс. значениях'!AG47*100/'в абс. значениях'!U47-100</f>
        <v>4.9514766863751163</v>
      </c>
      <c r="V48" s="11">
        <f>'в абс. значениях'!AH47*100/'в абс. значениях'!V47-100</f>
        <v>1.9022406495138711</v>
      </c>
      <c r="W48" s="11">
        <f>'в абс. значениях'!AI47*100/'в абс. значениях'!W47-100</f>
        <v>4.6383398705664263</v>
      </c>
      <c r="X48" s="11">
        <f>'в абс. значениях'!AJ47*100/'в абс. значениях'!X47-100</f>
        <v>3.685463264377475</v>
      </c>
      <c r="Y48" s="11">
        <f>'в абс. значениях'!AK47*100/'в абс. значениях'!Y47-100</f>
        <v>6.5500001797080785</v>
      </c>
      <c r="Z48" s="11">
        <f>'в абс. значениях'!AL47*100/'в абс. значениях'!Z47-100</f>
        <v>7.4789296817438498</v>
      </c>
      <c r="AA48" s="11">
        <f>'в абс. значениях'!AM47*100/'в абс. значениях'!AA47-100</f>
        <v>8.8711004284968311</v>
      </c>
      <c r="AB48" s="11">
        <f>'в абс. значениях'!AN47*100/'в абс. значениях'!AB47-100</f>
        <v>8.4255277007526388</v>
      </c>
      <c r="AC48" s="11">
        <f>'в абс. значениях'!AO47*100/'в абс. значениях'!AC47-100</f>
        <v>6.466432944377587</v>
      </c>
      <c r="AD48" s="11">
        <f>'в абс. значениях'!AP47*100/'в абс. значениях'!AD47-100</f>
        <v>6.9225617090216645</v>
      </c>
      <c r="AE48" s="11">
        <f>'в абс. значениях'!AQ47*100/'в абс. значениях'!AE47-100</f>
        <v>7.5005220296512789</v>
      </c>
      <c r="AF48" s="11">
        <f>'в абс. значениях'!AR47*100/'в абс. значениях'!AF47-100</f>
        <v>11.253483189355975</v>
      </c>
      <c r="AG48" s="11">
        <f>'в абс. значениях'!AS47*100/'в абс. значениях'!AG47-100</f>
        <v>10.924818821842052</v>
      </c>
      <c r="AH48" s="11">
        <f>'в абс. значениях'!AT47*100/'в абс. значениях'!AH47-100</f>
        <v>17.411953174009668</v>
      </c>
      <c r="AI48" s="11">
        <f>'в абс. значениях'!AU47*100/'в абс. значениях'!AI47-100</f>
        <v>16.80443551895641</v>
      </c>
      <c r="AJ48" s="11">
        <f>'в абс. значениях'!AV47*100/'в абс. значениях'!AJ47-100</f>
        <v>15.380174803101752</v>
      </c>
      <c r="AK48" s="11">
        <f>'в абс. значениях'!AW47*100/'в абс. значениях'!AK47-100</f>
        <v>16.895089609482781</v>
      </c>
      <c r="AL48" s="11">
        <f>'в абс. значениях'!AX47*100/'в абс. значениях'!AL47-100</f>
        <v>19.088829737429947</v>
      </c>
      <c r="AM48" s="11">
        <f>'в абс. значениях'!AY47*100/'в абс. значениях'!AM47-100</f>
        <v>18.841660534062243</v>
      </c>
      <c r="AN48" s="11">
        <f>'в абс. значениях'!AZ47*100/'в абс. значениях'!AN47-100</f>
        <v>20.433001259141832</v>
      </c>
      <c r="AO48" s="11">
        <f>'в абс. значениях'!BA47*100/'в абс. значениях'!AO47-100</f>
        <v>23.978545356845629</v>
      </c>
      <c r="AP48" s="11">
        <f>'в абс. значениях'!BB47*100/'в абс. значениях'!AP47-100</f>
        <v>25.393394772227865</v>
      </c>
      <c r="AQ48" s="11">
        <f>'в абс. значениях'!BC47*100/'в абс. значениях'!AQ47-100</f>
        <v>25.965385960141404</v>
      </c>
      <c r="AR48" s="11">
        <f>'в абс. значениях'!BD47*100/'в абс. значениях'!AR47-100</f>
        <v>23.803780614499118</v>
      </c>
      <c r="AS48" s="11">
        <f>'в абс. значениях'!BE47*100/'в абс. значениях'!AS47-100</f>
        <v>28.405230423985103</v>
      </c>
      <c r="AT48" s="11">
        <f>'в абс. значениях'!BF47*100/'в абс. значениях'!AT47-100</f>
        <v>28.344990174445115</v>
      </c>
      <c r="AU48" s="11">
        <f>'в абс. значениях'!BG47*100/'в абс. значениях'!AU47-100</f>
        <v>28.695556303803045</v>
      </c>
      <c r="AV48" s="11">
        <f>'в абс. значениях'!BH47*100/'в абс. значениях'!AV47-100</f>
        <v>28.361392482839733</v>
      </c>
      <c r="AW48" s="11">
        <f>'в абс. значениях'!BI47*100/'в абс. значениях'!AW47-100</f>
        <v>31.046144878354227</v>
      </c>
      <c r="AX48" s="11">
        <f>'в абс. значениях'!BJ47*100/'в абс. значениях'!AX47-100</f>
        <v>28.958127414862076</v>
      </c>
      <c r="AY48" s="11">
        <f>'в абс. значениях'!BK47*100/'в абс. значениях'!AY47-100</f>
        <v>27.676890541418445</v>
      </c>
      <c r="AZ48" s="11">
        <f>'в абс. значениях'!BL47*100/'в абс. значениях'!AZ47-100</f>
        <v>27.897301440694264</v>
      </c>
      <c r="BA48" s="11">
        <f>'в абс. значениях'!BM47*100/'в абс. значениях'!BA47-100</f>
        <v>26.363624350859581</v>
      </c>
      <c r="BB48" s="11">
        <f>'в абс. значениях'!BN47*100/'в абс. значениях'!BB47-100</f>
        <v>26.749961421468498</v>
      </c>
      <c r="BC48" s="11">
        <f>'в абс. значениях'!BO47*100/'в абс. значениях'!BC47-100</f>
        <v>24.644497387540895</v>
      </c>
      <c r="BD48" s="11">
        <f>'в абс. значениях'!BP47*100/'в абс. значениях'!BD47-100</f>
        <v>24.326755210895371</v>
      </c>
      <c r="BE48" s="11">
        <f>'в абс. значениях'!BQ47*100/'в абс. значениях'!BE47-100</f>
        <v>21.023813788662906</v>
      </c>
      <c r="BF48" s="11">
        <f>'в абс. значениях'!BR47*100/'в абс. значениях'!BF47-100</f>
        <v>21.11952584787619</v>
      </c>
      <c r="BG48" s="11">
        <f>'в абс. значениях'!BS47*100/'в абс. значениях'!BG47-100</f>
        <v>20.849222391242435</v>
      </c>
      <c r="BH48" s="11">
        <f>'в абс. значениях'!BT47*100/'в абс. значениях'!BH47-100</f>
        <v>22.407461859857634</v>
      </c>
      <c r="BI48" s="11">
        <f>'в абс. значениях'!BU47*100/'в абс. значениях'!BI47-100</f>
        <v>18.084188088768315</v>
      </c>
      <c r="BJ48" s="11">
        <f>'в абс. значениях'!BV47*100/'в абс. значениях'!BJ47-100</f>
        <v>18.803238281045864</v>
      </c>
      <c r="BK48" s="11">
        <f>'в абс. значениях'!BW47*100/'в абс. значениях'!BK47-100</f>
        <v>19.952712124230274</v>
      </c>
      <c r="BL48" s="11">
        <f>'в абс. значениях'!BX47*100/'в абс. значениях'!BL47-100</f>
        <v>17.689588791024008</v>
      </c>
      <c r="BM48" s="11">
        <f>'в абс. значениях'!BY47*100/'в абс. значениях'!BM47-100</f>
        <v>17.302427526608255</v>
      </c>
      <c r="BN48" s="11">
        <f>'в абс. значениях'!BZ47*100/'в абс. значениях'!BN47-100</f>
        <v>17.36151808044373</v>
      </c>
      <c r="BO48" s="11">
        <f>'в абс. значениях'!CA47*100/'в абс. значениях'!BO47-100</f>
        <v>17.650952188507759</v>
      </c>
      <c r="BP48" s="11">
        <f>'в абс. значениях'!CB47*100/'в абс. значениях'!BP47-100</f>
        <v>18.084419299718959</v>
      </c>
    </row>
    <row r="49" spans="1:68" ht="17.25" customHeight="1" x14ac:dyDescent="0.25">
      <c r="A49" s="5" t="s">
        <v>46</v>
      </c>
      <c r="B49" s="11">
        <f>'в абс. значениях'!N48*100/'в абс. значениях'!B48-100</f>
        <v>6.6148251101465547</v>
      </c>
      <c r="C49" s="11">
        <f>'в абс. значениях'!O48*100/'в абс. значениях'!C48-100</f>
        <v>7.119232406588722</v>
      </c>
      <c r="D49" s="11">
        <f>'в абс. значениях'!P48*100/'в абс. значениях'!D48-100</f>
        <v>5.9772412462960034</v>
      </c>
      <c r="E49" s="11">
        <f>'в абс. значениях'!Q48*100/'в абс. значениях'!E48-100</f>
        <v>6.7492067785065188</v>
      </c>
      <c r="F49" s="11">
        <f>'в абс. значениях'!R48*100/'в абс. значениях'!F48-100</f>
        <v>5.2475401762831808</v>
      </c>
      <c r="G49" s="11">
        <f>'в абс. значениях'!S48*100/'в абс. значениях'!G48-100</f>
        <v>3.9309888645191506</v>
      </c>
      <c r="H49" s="11">
        <f>'в абс. значениях'!T48*100/'в абс. значениях'!H48-100</f>
        <v>5.0351864544217193</v>
      </c>
      <c r="I49" s="11">
        <f>'в абс. значениях'!U48*100/'в абс. значениях'!I48-100</f>
        <v>3.6007157975943187</v>
      </c>
      <c r="J49" s="11">
        <f>'в абс. значениях'!V48*100/'в абс. значениях'!J48-100</f>
        <v>2.367119141542787</v>
      </c>
      <c r="K49" s="11">
        <f>'в абс. значениях'!W48*100/'в абс. значениях'!K48-100</f>
        <v>1.4651357493122816</v>
      </c>
      <c r="L49" s="11">
        <f>'в абс. значениях'!X48*100/'в абс. значениях'!L48-100</f>
        <v>3.5519178101902753</v>
      </c>
      <c r="M49" s="11">
        <f>'в абс. значениях'!Y48*100/'в абс. значениях'!M48-100</f>
        <v>3.3473945649232633</v>
      </c>
      <c r="N49" s="11">
        <f>'в абс. значениях'!Z48*100/'в абс. значениях'!N48-100</f>
        <v>1.0721408398908068</v>
      </c>
      <c r="O49" s="11">
        <f>'в абс. значениях'!AA48*100/'в абс. значениях'!O48-100</f>
        <v>0.42140611368088798</v>
      </c>
      <c r="P49" s="11">
        <f>'в абс. значениях'!AB48*100/'в абс. значениях'!P48-100</f>
        <v>1.2765484738615953</v>
      </c>
      <c r="Q49" s="11">
        <f>'в абс. значениях'!AC48*100/'в абс. значениях'!Q48-100</f>
        <v>1.2970591547181129</v>
      </c>
      <c r="R49" s="11">
        <f>'в абс. значениях'!AD48*100/'в абс. значениях'!R48-100</f>
        <v>2.9655200402978465</v>
      </c>
      <c r="S49" s="11">
        <f>'в абс. значениях'!AE48*100/'в абс. значениях'!S48-100</f>
        <v>3.2552052178989612</v>
      </c>
      <c r="T49" s="11">
        <f>'в абс. значениях'!AF48*100/'в абс. значениях'!T48-100</f>
        <v>3.8278787210381751</v>
      </c>
      <c r="U49" s="11">
        <f>'в абс. значениях'!AG48*100/'в абс. значениях'!U48-100</f>
        <v>4.3283800151757248</v>
      </c>
      <c r="V49" s="11">
        <f>'в абс. значениях'!AH48*100/'в абс. значениях'!V48-100</f>
        <v>1.2283427495291903</v>
      </c>
      <c r="W49" s="11">
        <f>'в абс. значениях'!AI48*100/'в абс. значениях'!W48-100</f>
        <v>0.66788471739258171</v>
      </c>
      <c r="X49" s="11">
        <f>'в абс. значениях'!AJ48*100/'в абс. значениях'!X48-100</f>
        <v>2.9460603014842661</v>
      </c>
      <c r="Y49" s="11">
        <f>'в абс. значениях'!AK48*100/'в абс. значениях'!Y48-100</f>
        <v>3.9742004259407793</v>
      </c>
      <c r="Z49" s="11">
        <f>'в абс. значениях'!AL48*100/'в абс. значениях'!Z48-100</f>
        <v>4.7412687232067441</v>
      </c>
      <c r="AA49" s="11">
        <f>'в абс. значениях'!AM48*100/'в абс. значениях'!AA48-100</f>
        <v>6.9095039048321496</v>
      </c>
      <c r="AB49" s="11">
        <f>'в абс. значениях'!AN48*100/'в абс. значениях'!AB48-100</f>
        <v>7.4138554708923152</v>
      </c>
      <c r="AC49" s="11">
        <f>'в абс. значениях'!AO48*100/'в абс. значениях'!AC48-100</f>
        <v>5.3554762494760269</v>
      </c>
      <c r="AD49" s="11">
        <f>'в абс. значениях'!AP48*100/'в абс. значениях'!AD48-100</f>
        <v>6.4103426129658203</v>
      </c>
      <c r="AE49" s="11">
        <f>'в абс. значениях'!AQ48*100/'в абс. значениях'!AE48-100</f>
        <v>5.95619057770692</v>
      </c>
      <c r="AF49" s="11">
        <f>'в абс. значениях'!AR48*100/'в абс. значениях'!AF48-100</f>
        <v>10.00424884042063</v>
      </c>
      <c r="AG49" s="11">
        <f>'в абс. значениях'!AS48*100/'в абс. значениях'!AG48-100</f>
        <v>8.371693808867704</v>
      </c>
      <c r="AH49" s="11">
        <f>'в абс. значениях'!AT48*100/'в абс. значениях'!AH48-100</f>
        <v>15.943983740215529</v>
      </c>
      <c r="AI49" s="11">
        <f>'в абс. значениях'!AU48*100/'в абс. значениях'!AI48-100</f>
        <v>18.045095173860915</v>
      </c>
      <c r="AJ49" s="11">
        <f>'в абс. значениях'!AV48*100/'в абс. значениях'!AJ48-100</f>
        <v>14.89433498755956</v>
      </c>
      <c r="AK49" s="11">
        <f>'в абс. значениях'!AW48*100/'в абс. значениях'!AK48-100</f>
        <v>17.431238041276288</v>
      </c>
      <c r="AL49" s="11">
        <f>'в абс. значениях'!AX48*100/'в абс. значениях'!AL48-100</f>
        <v>19.699203249353118</v>
      </c>
      <c r="AM49" s="11">
        <f>'в абс. значениях'!AY48*100/'в абс. значениях'!AM48-100</f>
        <v>19.465940627457343</v>
      </c>
      <c r="AN49" s="11">
        <f>'в абс. значениях'!AZ48*100/'в абс. значениях'!AN48-100</f>
        <v>19.923608893176294</v>
      </c>
      <c r="AO49" s="11">
        <f>'в абс. значениях'!BA48*100/'в абс. значениях'!AO48-100</f>
        <v>22.796894439974849</v>
      </c>
      <c r="AP49" s="11">
        <f>'в абс. значениях'!BB48*100/'в абс. значениях'!AP48-100</f>
        <v>23.047558453952604</v>
      </c>
      <c r="AQ49" s="11">
        <f>'в абс. значениях'!BC48*100/'в абс. значениях'!AQ48-100</f>
        <v>26.110157352024586</v>
      </c>
      <c r="AR49" s="11">
        <f>'в абс. значениях'!BD48*100/'в абс. значениях'!AR48-100</f>
        <v>22.459243284999275</v>
      </c>
      <c r="AS49" s="11">
        <f>'в абс. значениях'!BE48*100/'в абс. значениях'!AS48-100</f>
        <v>26.228131239657017</v>
      </c>
      <c r="AT49" s="11">
        <f>'в абс. значениях'!BF48*100/'в абс. значениях'!AT48-100</f>
        <v>25.521681575674918</v>
      </c>
      <c r="AU49" s="11">
        <f>'в абс. значениях'!BG48*100/'в абс. значениях'!AU48-100</f>
        <v>27.381155492776685</v>
      </c>
      <c r="AV49" s="11">
        <f>'в абс. значениях'!BH48*100/'в абс. значениях'!AV48-100</f>
        <v>27.998378778444803</v>
      </c>
      <c r="AW49" s="11">
        <f>'в абс. значениях'!BI48*100/'в абс. значениях'!AW48-100</f>
        <v>28.5611714654423</v>
      </c>
      <c r="AX49" s="11">
        <f>'в абс. значениях'!BJ48*100/'в абс. значениях'!AX48-100</f>
        <v>27.987788770282293</v>
      </c>
      <c r="AY49" s="11">
        <f>'в абс. значениях'!BK48*100/'в абс. значениях'!AY48-100</f>
        <v>25.669999321612508</v>
      </c>
      <c r="AZ49" s="11">
        <f>'в абс. значениях'!BL48*100/'в абс. значениях'!AZ48-100</f>
        <v>26.005319187483238</v>
      </c>
      <c r="BA49" s="11">
        <f>'в абс. значениях'!BM48*100/'в абс. значениях'!BA48-100</f>
        <v>25.699249062446853</v>
      </c>
      <c r="BB49" s="11">
        <f>'в абс. значениях'!BN48*100/'в абс. значениях'!BB48-100</f>
        <v>25.819155416412855</v>
      </c>
      <c r="BC49" s="11">
        <f>'в абс. значениях'!BO48*100/'в абс. значениях'!BC48-100</f>
        <v>24.02309913378248</v>
      </c>
      <c r="BD49" s="11">
        <f>'в абс. значениях'!BP48*100/'в абс. значениях'!BD48-100</f>
        <v>26.244866445444686</v>
      </c>
      <c r="BE49" s="11">
        <f>'в абс. значениях'!BQ48*100/'в абс. значениях'!BE48-100</f>
        <v>23.798327375399367</v>
      </c>
      <c r="BF49" s="11">
        <f>'в абс. значениях'!BR48*100/'в абс. значениях'!BF48-100</f>
        <v>23.125277633080117</v>
      </c>
      <c r="BG49" s="11">
        <f>'в абс. значениях'!BS48*100/'в абс. значениях'!BG48-100</f>
        <v>22.196611014203839</v>
      </c>
      <c r="BH49" s="11">
        <f>'в абс. значениях'!BT48*100/'в абс. значениях'!BH48-100</f>
        <v>23.281032734148056</v>
      </c>
      <c r="BI49" s="11">
        <f>'в абс. значениях'!BU48*100/'в абс. значениях'!BI48-100</f>
        <v>20.623658700408214</v>
      </c>
      <c r="BJ49" s="11">
        <f>'в абс. значениях'!BV48*100/'в абс. значениях'!BJ48-100</f>
        <v>20.345996921435557</v>
      </c>
      <c r="BK49" s="11">
        <f>'в абс. значениях'!BW48*100/'в абс. значениях'!BK48-100</f>
        <v>22.734156383403999</v>
      </c>
      <c r="BL49" s="11">
        <f>'в абс. значениях'!BX48*100/'в абс. значениях'!BL48-100</f>
        <v>21.391106305643106</v>
      </c>
      <c r="BM49" s="11">
        <f>'в абс. значениях'!BY48*100/'в абс. значениях'!BM48-100</f>
        <v>20.211763030475652</v>
      </c>
      <c r="BN49" s="11">
        <f>'в абс. значениях'!BZ48*100/'в абс. значениях'!BN48-100</f>
        <v>20.083429973991471</v>
      </c>
      <c r="BO49" s="11">
        <f>'в абс. значениях'!CA48*100/'в абс. значениях'!BO48-100</f>
        <v>19.057766442525093</v>
      </c>
      <c r="BP49" s="11">
        <f>'в абс. значениях'!CB48*100/'в абс. значениях'!BP48-100</f>
        <v>18.780538267254656</v>
      </c>
    </row>
    <row r="50" spans="1:68" x14ac:dyDescent="0.25">
      <c r="A50" s="5" t="s">
        <v>47</v>
      </c>
      <c r="B50" s="11">
        <f>'в абс. значениях'!N49*100/'в абс. значениях'!B49-100</f>
        <v>7.9391718327225362</v>
      </c>
      <c r="C50" s="11">
        <f>'в абс. значениях'!O49*100/'в абс. значениях'!C49-100</f>
        <v>8.488368109089663</v>
      </c>
      <c r="D50" s="11">
        <f>'в абс. значениях'!P49*100/'в абс. значениях'!D49-100</f>
        <v>7.9114355895196553</v>
      </c>
      <c r="E50" s="11">
        <f>'в абс. значениях'!Q49*100/'в абс. значениях'!E49-100</f>
        <v>8.2236395711765482</v>
      </c>
      <c r="F50" s="11">
        <f>'в абс. значениях'!R49*100/'в абс. значениях'!F49-100</f>
        <v>7.6627053418549878</v>
      </c>
      <c r="G50" s="11">
        <f>'в абс. значениях'!S49*100/'в абс. значениях'!G49-100</f>
        <v>6.8782535684298978</v>
      </c>
      <c r="H50" s="11">
        <f>'в абс. значениях'!T49*100/'в абс. значениях'!H49-100</f>
        <v>5.5462157964679761</v>
      </c>
      <c r="I50" s="11">
        <f>'в абс. значениях'!U49*100/'в абс. значениях'!I49-100</f>
        <v>6.2673842558304074</v>
      </c>
      <c r="J50" s="11">
        <f>'в абс. значениях'!V49*100/'в абс. значениях'!J49-100</f>
        <v>5.5436162938360809</v>
      </c>
      <c r="K50" s="11">
        <f>'в абс. значениях'!W49*100/'в абс. значениях'!K49-100</f>
        <v>4.4392824880629718</v>
      </c>
      <c r="L50" s="11">
        <f>'в абс. значениях'!X49*100/'в абс. значениях'!L49-100</f>
        <v>8.8757876957058386</v>
      </c>
      <c r="M50" s="11">
        <f>'в абс. значениях'!Y49*100/'в абс. значениях'!M49-100</f>
        <v>7.0151418838524648</v>
      </c>
      <c r="N50" s="11">
        <f>'в абс. значениях'!Z49*100/'в абс. значениях'!N49-100</f>
        <v>4.3661748373790203</v>
      </c>
      <c r="O50" s="11">
        <f>'в абс. значениях'!AA49*100/'в абс. значениях'!O49-100</f>
        <v>5.7730265755025414</v>
      </c>
      <c r="P50" s="11">
        <f>'в абс. значениях'!AB49*100/'в абс. значениях'!P49-100</f>
        <v>6.8856501533305874</v>
      </c>
      <c r="Q50" s="11">
        <f>'в абс. значениях'!AC49*100/'в абс. значениях'!Q49-100</f>
        <v>6.6003134796238214</v>
      </c>
      <c r="R50" s="11">
        <f>'в абс. значениях'!AD49*100/'в абс. значениях'!R49-100</f>
        <v>6.7331160344528911</v>
      </c>
      <c r="S50" s="11">
        <f>'в абс. значениях'!AE49*100/'в абс. значениях'!S49-100</f>
        <v>7.9533670615592484</v>
      </c>
      <c r="T50" s="11">
        <f>'в абс. значениях'!AF49*100/'в абс. значениях'!T49-100</f>
        <v>8.4404059404438669</v>
      </c>
      <c r="U50" s="11">
        <f>'в абс. значениях'!AG49*100/'в абс. значениях'!U49-100</f>
        <v>9.467684730589923</v>
      </c>
      <c r="V50" s="11">
        <f>'в абс. значениях'!AH49*100/'в абс. значениях'!V49-100</f>
        <v>8.1447545004396318</v>
      </c>
      <c r="W50" s="11">
        <f>'в абс. значениях'!AI49*100/'в абс. значениях'!W49-100</f>
        <v>9.4835042629432849</v>
      </c>
      <c r="X50" s="11">
        <f>'в абс. значениях'!AJ49*100/'в абс. значениях'!X49-100</f>
        <v>9.4708892104360274</v>
      </c>
      <c r="Y50" s="11">
        <f>'в абс. значениях'!AK49*100/'в абс. значениях'!Y49-100</f>
        <v>13.360342385427302</v>
      </c>
      <c r="Z50" s="11">
        <f>'в абс. значениях'!AL49*100/'в абс. значениях'!Z49-100</f>
        <v>14.928095831686477</v>
      </c>
      <c r="AA50" s="11">
        <f>'в абс. значениях'!AM49*100/'в абс. значениях'!AA49-100</f>
        <v>14.303202209449879</v>
      </c>
      <c r="AB50" s="11">
        <f>'в абс. значениях'!AN49*100/'в абс. значениях'!AB49-100</f>
        <v>13.644295897542079</v>
      </c>
      <c r="AC50" s="11">
        <f>'в абс. значениях'!AO49*100/'в абс. значениях'!AC49-100</f>
        <v>13.699254532355056</v>
      </c>
      <c r="AD50" s="11">
        <f>'в абс. значениях'!AP49*100/'в абс. значениях'!AD49-100</f>
        <v>14.050720682176944</v>
      </c>
      <c r="AE50" s="11">
        <f>'в абс. значениях'!AQ49*100/'в абс. значениях'!AE49-100</f>
        <v>14.611107876812014</v>
      </c>
      <c r="AF50" s="11">
        <f>'в абс. значениях'!AR49*100/'в абс. значениях'!AF49-100</f>
        <v>20.807162341750015</v>
      </c>
      <c r="AG50" s="11">
        <f>'в абс. значениях'!AS49*100/'в абс. значениях'!AG49-100</f>
        <v>17.524052065647993</v>
      </c>
      <c r="AH50" s="11">
        <f>'в абс. значениях'!AT49*100/'в абс. значениях'!AH49-100</f>
        <v>23.332905416006966</v>
      </c>
      <c r="AI50" s="11">
        <f>'в абс. значениях'!AU49*100/'в абс. значениях'!AI49-100</f>
        <v>23.092658427853962</v>
      </c>
      <c r="AJ50" s="11">
        <f>'в абс. значениях'!AV49*100/'в абс. значениях'!AJ49-100</f>
        <v>20.845937917313933</v>
      </c>
      <c r="AK50" s="11">
        <f>'в абс. значениях'!AW49*100/'в абс. значениях'!AK49-100</f>
        <v>20.633086565720347</v>
      </c>
      <c r="AL50" s="11">
        <f>'в абс. значениях'!AX49*100/'в абс. значениях'!AL49-100</f>
        <v>21.695193248855844</v>
      </c>
      <c r="AM50" s="11">
        <f>'в абс. значениях'!AY49*100/'в абс. значениях'!AM49-100</f>
        <v>21.320168220881328</v>
      </c>
      <c r="AN50" s="11">
        <f>'в абс. значениях'!AZ49*100/'в абс. значениях'!AN49-100</f>
        <v>22.980323772838474</v>
      </c>
      <c r="AO50" s="11">
        <f>'в абс. значениях'!BA49*100/'в абс. значениях'!AO49-100</f>
        <v>23.47661907717773</v>
      </c>
      <c r="AP50" s="11">
        <f>'в абс. значениях'!BB49*100/'в абс. значениях'!AP49-100</f>
        <v>25.357341508530922</v>
      </c>
      <c r="AQ50" s="11">
        <f>'в абс. значениях'!BC49*100/'в абс. значениях'!AQ49-100</f>
        <v>26.321002704864952</v>
      </c>
      <c r="AR50" s="11">
        <f>'в абс. значениях'!BD49*100/'в абс. значениях'!AR49-100</f>
        <v>22.446994522863861</v>
      </c>
      <c r="AS50" s="11">
        <f>'в абс. значениях'!BE49*100/'в абс. значениях'!AS49-100</f>
        <v>27.044759588760741</v>
      </c>
      <c r="AT50" s="11">
        <f>'в абс. значениях'!BF49*100/'в абс. значениях'!AT49-100</f>
        <v>25.419533915457123</v>
      </c>
      <c r="AU50" s="11">
        <f>'в абс. значениях'!BG49*100/'в абс. значениях'!AU49-100</f>
        <v>26.65123262237401</v>
      </c>
      <c r="AV50" s="11">
        <f>'в абс. значениях'!BH49*100/'в абс. значениях'!AV49-100</f>
        <v>27.532587614451316</v>
      </c>
      <c r="AW50" s="11">
        <f>'в абс. значениях'!BI49*100/'в абс. значениях'!AW49-100</f>
        <v>30.334350566903538</v>
      </c>
      <c r="AX50" s="11">
        <f>'в абс. значениях'!BJ49*100/'в абс. значениях'!AX49-100</f>
        <v>29.44328507456197</v>
      </c>
      <c r="AY50" s="11">
        <f>'в абс. значениях'!BK49*100/'в абс. значениях'!AY49-100</f>
        <v>29.905264291096984</v>
      </c>
      <c r="AZ50" s="11">
        <f>'в абс. значениях'!BL49*100/'в абс. значениях'!AZ49-100</f>
        <v>30.876268478249358</v>
      </c>
      <c r="BA50" s="11">
        <f>'в абс. значениях'!BM49*100/'в абс. значениях'!BA49-100</f>
        <v>32.343268888376855</v>
      </c>
      <c r="BB50" s="11">
        <f>'в абс. значениях'!BN49*100/'в абс. значениях'!BB49-100</f>
        <v>32.58074502115366</v>
      </c>
      <c r="BC50" s="11">
        <f>'в абс. значениях'!BO49*100/'в абс. значениях'!BC49-100</f>
        <v>30.237046866517886</v>
      </c>
      <c r="BD50" s="11">
        <f>'в абс. значениях'!BP49*100/'в абс. значениях'!BD49-100</f>
        <v>31.030602209108793</v>
      </c>
      <c r="BE50" s="11">
        <f>'в абс. значениях'!BQ49*100/'в абс. значениях'!BE49-100</f>
        <v>30.17786242904927</v>
      </c>
      <c r="BF50" s="11">
        <f>'в абс. значениях'!BR49*100/'в абс. значениях'!BF49-100</f>
        <v>30.926561174431043</v>
      </c>
      <c r="BG50" s="11">
        <f>'в абс. значениях'!BS49*100/'в абс. значениях'!BG49-100</f>
        <v>31.029708525251806</v>
      </c>
      <c r="BH50" s="11">
        <f>'в абс. значениях'!BT49*100/'в абс. значениях'!BH49-100</f>
        <v>31.483364426486048</v>
      </c>
      <c r="BI50" s="11">
        <f>'в абс. значениях'!BU49*100/'в абс. значениях'!BI49-100</f>
        <v>27.073541727196599</v>
      </c>
      <c r="BJ50" s="11">
        <f>'в абс. значениях'!BV49*100/'в абс. значениях'!BJ49-100</f>
        <v>27.638064369862207</v>
      </c>
      <c r="BK50" s="11">
        <f>'в абс. значениях'!BW49*100/'в абс. значениях'!BK49-100</f>
        <v>27.356653324383231</v>
      </c>
      <c r="BL50" s="11">
        <f>'в абс. значениях'!BX49*100/'в абс. значениях'!BL49-100</f>
        <v>24.344690415743599</v>
      </c>
      <c r="BM50" s="11">
        <f>'в абс. значениях'!BY49*100/'в абс. значениях'!BM49-100</f>
        <v>22.644898863600389</v>
      </c>
      <c r="BN50" s="11">
        <f>'в абс. значениях'!BZ49*100/'в абс. значениях'!BN49-100</f>
        <v>21.914012639706115</v>
      </c>
      <c r="BO50" s="11">
        <f>'в абс. значениях'!CA49*100/'в абс. значениях'!BO49-100</f>
        <v>21.317308879832041</v>
      </c>
      <c r="BP50" s="11">
        <f>'в абс. значениях'!CB49*100/'в абс. значениях'!BP49-100</f>
        <v>19.643901065987279</v>
      </c>
    </row>
    <row r="51" spans="1:68" x14ac:dyDescent="0.25">
      <c r="A51" s="5" t="s">
        <v>48</v>
      </c>
      <c r="B51" s="11">
        <f>'в абс. значениях'!N50*100/'в абс. значениях'!B50-100</f>
        <v>8.8673130077308429</v>
      </c>
      <c r="C51" s="11">
        <f>'в абс. значениях'!O50*100/'в абс. значениях'!C50-100</f>
        <v>8.7262963584494031</v>
      </c>
      <c r="D51" s="11">
        <f>'в абс. значениях'!P50*100/'в абс. значениях'!D50-100</f>
        <v>7.6122117480459224</v>
      </c>
      <c r="E51" s="11">
        <f>'в абс. значениях'!Q50*100/'в абс. значениях'!E50-100</f>
        <v>8.2981366459627282</v>
      </c>
      <c r="F51" s="11">
        <f>'в абс. значениях'!R50*100/'в абс. значениях'!F50-100</f>
        <v>6.4718995981725129</v>
      </c>
      <c r="G51" s="11">
        <f>'в абс. значениях'!S50*100/'в абс. значениях'!G50-100</f>
        <v>5.5691529363505907</v>
      </c>
      <c r="H51" s="11">
        <f>'в абс. значениях'!T50*100/'в абс. значениях'!H50-100</f>
        <v>5.4949714452291687</v>
      </c>
      <c r="I51" s="11">
        <f>'в абс. значениях'!U50*100/'в абс. значениях'!I50-100</f>
        <v>4.638975414767188</v>
      </c>
      <c r="J51" s="11">
        <f>'в абс. значениях'!V50*100/'в абс. значениях'!J50-100</f>
        <v>4.0265972213042147</v>
      </c>
      <c r="K51" s="11">
        <f>'в абс. значениях'!W50*100/'в абс. значениях'!K50-100</f>
        <v>2.9909520736477475</v>
      </c>
      <c r="L51" s="11">
        <f>'в абс. значениях'!X50*100/'в абс. значениях'!L50-100</f>
        <v>4.4264884410040821</v>
      </c>
      <c r="M51" s="11">
        <f>'в абс. значениях'!Y50*100/'в абс. значениях'!M50-100</f>
        <v>3.7523649358839606</v>
      </c>
      <c r="N51" s="11">
        <f>'в абс. значениях'!Z50*100/'в абс. значениях'!N50-100</f>
        <v>-5.3548644851984051</v>
      </c>
      <c r="O51" s="11">
        <f>'в абс. значениях'!AA50*100/'в абс. значениях'!O50-100</f>
        <v>-12.042753511344344</v>
      </c>
      <c r="P51" s="11">
        <f>'в абс. значениях'!AB50*100/'в абс. значениях'!P50-100</f>
        <v>-4.8121581174527819</v>
      </c>
      <c r="Q51" s="11">
        <f>'в абс. значениях'!AC50*100/'в абс. значениях'!Q50-100</f>
        <v>-3.1238051540873357</v>
      </c>
      <c r="R51" s="11">
        <f>'в абс. значениях'!AD50*100/'в абс. значениях'!R50-100</f>
        <v>-1.6931408408835296</v>
      </c>
      <c r="S51" s="11">
        <f>'в абс. значениях'!AE50*100/'в абс. значениях'!S50-100</f>
        <v>-0.92736503989223706</v>
      </c>
      <c r="T51" s="11">
        <f>'в абс. значениях'!AF50*100/'в абс. значениях'!T50-100</f>
        <v>-0.63680667202572749</v>
      </c>
      <c r="U51" s="11">
        <f>'в абс. значениях'!AG50*100/'в абс. значениях'!U50-100</f>
        <v>-3.0662697550823736E-2</v>
      </c>
      <c r="V51" s="11">
        <f>'в абс. значениях'!AH50*100/'в абс. значениях'!V50-100</f>
        <v>-2.3547202419529043</v>
      </c>
      <c r="W51" s="11">
        <f>'в абс. значениях'!AI50*100/'в абс. значениях'!W50-100</f>
        <v>-0.14194373401534222</v>
      </c>
      <c r="X51" s="11">
        <f>'в абс. значениях'!AJ50*100/'в абс. значениях'!X50-100</f>
        <v>0.2425060626515716</v>
      </c>
      <c r="Y51" s="11">
        <f>'в абс. значениях'!AK50*100/'в абс. значениях'!Y50-100</f>
        <v>2.8910444737108634</v>
      </c>
      <c r="Z51" s="11">
        <f>'в абс. значениях'!AL50*100/'в абс. значениях'!Z50-100</f>
        <v>11.917535880606763</v>
      </c>
      <c r="AA51" s="11">
        <f>'в абс. значениях'!AM50*100/'в абс. значениях'!AA50-100</f>
        <v>21.658258389997812</v>
      </c>
      <c r="AB51" s="11">
        <f>'в абс. значениях'!AN50*100/'в абс. значениях'!AB50-100</f>
        <v>12.929982922664067</v>
      </c>
      <c r="AC51" s="11">
        <f>'в абс. значениях'!AO50*100/'в абс. значениях'!AC50-100</f>
        <v>9.0894738919366915</v>
      </c>
      <c r="AD51" s="11">
        <f>'в абс. значениях'!AP50*100/'в абс. значениях'!AD50-100</f>
        <v>8.3183234509143915</v>
      </c>
      <c r="AE51" s="11">
        <f>'в абс. значениях'!AQ50*100/'в абс. значениях'!AE50-100</f>
        <v>9.4219003294462169</v>
      </c>
      <c r="AF51" s="11">
        <f>'в абс. значениях'!AR50*100/'в абс. значениях'!AF50-100</f>
        <v>12.778571338280088</v>
      </c>
      <c r="AG51" s="11">
        <f>'в абс. значениях'!AS50*100/'в абс. значениях'!AG50-100</f>
        <v>11.64006287781001</v>
      </c>
      <c r="AH51" s="11">
        <f>'в абс. значениях'!AT50*100/'в абс. значениях'!AH50-100</f>
        <v>17.277459656428945</v>
      </c>
      <c r="AI51" s="11">
        <f>'в абс. значениях'!AU50*100/'в абс. значениях'!AI50-100</f>
        <v>16.744996094200204</v>
      </c>
      <c r="AJ51" s="11">
        <f>'в абс. значениях'!AV50*100/'в абс. значениях'!AJ50-100</f>
        <v>16.350758180367123</v>
      </c>
      <c r="AK51" s="11">
        <f>'в абс. значениях'!AW50*100/'в абс. значениях'!AK50-100</f>
        <v>16.7284094964985</v>
      </c>
      <c r="AL51" s="11">
        <f>'в абс. значениях'!AX50*100/'в абс. значениях'!AL50-100</f>
        <v>18.441416230684993</v>
      </c>
      <c r="AM51" s="11">
        <f>'в абс. значениях'!AY50*100/'в абс. значениях'!AM50-100</f>
        <v>17.791720755805571</v>
      </c>
      <c r="AN51" s="11">
        <f>'в абс. значениях'!AZ50*100/'в абс. значениях'!AN50-100</f>
        <v>19.386236528167828</v>
      </c>
      <c r="AO51" s="11">
        <f>'в абс. значениях'!BA50*100/'в абс. значениях'!AO50-100</f>
        <v>21.295224312590449</v>
      </c>
      <c r="AP51" s="11">
        <f>'в абс. значениях'!BB50*100/'в абс. значениях'!AP50-100</f>
        <v>24.75724620090304</v>
      </c>
      <c r="AQ51" s="11">
        <f>'в абс. значениях'!BC50*100/'в абс. значениях'!AQ50-100</f>
        <v>24.82825362310183</v>
      </c>
      <c r="AR51" s="11">
        <f>'в абс. значениях'!BD50*100/'в абс. значениях'!AR50-100</f>
        <v>24.339258893945171</v>
      </c>
      <c r="AS51" s="11">
        <f>'в абс. значениях'!BE50*100/'в абс. значениях'!AS50-100</f>
        <v>26.535401522523031</v>
      </c>
      <c r="AT51" s="11">
        <f>'в абс. значениях'!BF50*100/'в абс. значениях'!AT50-100</f>
        <v>26.361578410049276</v>
      </c>
      <c r="AU51" s="11">
        <f>'в абс. значениях'!BG50*100/'в абс. значениях'!AU50-100</f>
        <v>27.909833817802891</v>
      </c>
      <c r="AV51" s="11">
        <f>'в абс. значениях'!BH50*100/'в абс. значениях'!AV50-100</f>
        <v>27.536868730172344</v>
      </c>
      <c r="AW51" s="11">
        <f>'в абс. значениях'!BI50*100/'в абс. значениях'!AW50-100</f>
        <v>30.297438925381954</v>
      </c>
      <c r="AX51" s="11">
        <f>'в абс. значениях'!BJ50*100/'в абс. значениях'!AX50-100</f>
        <v>29.86943614081585</v>
      </c>
      <c r="AY51" s="11">
        <f>'в абс. значениях'!BK50*100/'в абс. значениях'!AY50-100</f>
        <v>29.40570215718688</v>
      </c>
      <c r="AZ51" s="11">
        <f>'в абс. значениях'!BL50*100/'в абс. значениях'!AZ50-100</f>
        <v>29.33902990701182</v>
      </c>
      <c r="BA51" s="11">
        <f>'в абс. значениях'!BM50*100/'в абс. значениях'!BA50-100</f>
        <v>29.197239953071261</v>
      </c>
      <c r="BB51" s="11">
        <f>'в абс. значениях'!BN50*100/'в абс. значениях'!BB50-100</f>
        <v>27.83771951160189</v>
      </c>
      <c r="BC51" s="11">
        <f>'в абс. значениях'!BO50*100/'в абс. значениях'!BC50-100</f>
        <v>26.902756508422669</v>
      </c>
      <c r="BD51" s="11">
        <f>'в абс. значениях'!BP50*100/'в абс. значениях'!BD50-100</f>
        <v>26.322194477747829</v>
      </c>
      <c r="BE51" s="11">
        <f>'в абс. значениях'!BQ50*100/'в абс. значениях'!BE50-100</f>
        <v>26.232415072149095</v>
      </c>
      <c r="BF51" s="11">
        <f>'в абс. значениях'!BR50*100/'в абс. значениях'!BF50-100</f>
        <v>26.505198819727411</v>
      </c>
      <c r="BG51" s="11">
        <f>'в абс. значениях'!BS50*100/'в абс. значениях'!BG50-100</f>
        <v>26.327298922038608</v>
      </c>
      <c r="BH51" s="11">
        <f>'в абс. значениях'!BT50*100/'в абс. значениях'!BH50-100</f>
        <v>28.108271637100103</v>
      </c>
      <c r="BI51" s="11">
        <f>'в абс. значениях'!BU50*100/'в абс. значениях'!BI50-100</f>
        <v>23.276796840861635</v>
      </c>
      <c r="BJ51" s="11">
        <f>'в абс. значениях'!BV50*100/'в абс. значениях'!BJ50-100</f>
        <v>24.144940834018854</v>
      </c>
      <c r="BK51" s="11">
        <f>'в абс. значениях'!BW50*100/'в абс. значениях'!BK50-100</f>
        <v>25.889681819973973</v>
      </c>
      <c r="BL51" s="11">
        <f>'в абс. значениях'!BX50*100/'в абс. значениях'!BL50-100</f>
        <v>24.808021140991755</v>
      </c>
      <c r="BM51" s="11">
        <f>'в абс. значениях'!BY50*100/'в абс. значениях'!BM50-100</f>
        <v>24.87148310041249</v>
      </c>
      <c r="BN51" s="11">
        <f>'в абс. значениях'!BZ50*100/'в абс. значениях'!BN50-100</f>
        <v>25.095511347204678</v>
      </c>
      <c r="BO51" s="11">
        <f>'в абс. значениях'!CA50*100/'в абс. значениях'!BO50-100</f>
        <v>24.121338280990742</v>
      </c>
      <c r="BP51" s="11">
        <f>'в абс. значениях'!CB50*100/'в абс. значениях'!BP50-100</f>
        <v>23.977221639442533</v>
      </c>
    </row>
    <row r="52" spans="1:68" ht="31.5" x14ac:dyDescent="0.25">
      <c r="A52" s="5" t="s">
        <v>49</v>
      </c>
      <c r="B52" s="11">
        <f>'в абс. значениях'!N51*100/'в абс. значениях'!B51-100</f>
        <v>5.1138152655072133</v>
      </c>
      <c r="C52" s="11">
        <f>'в абс. значениях'!O51*100/'в абс. значениях'!C51-100</f>
        <v>6.011697514152516</v>
      </c>
      <c r="D52" s="11">
        <f>'в абс. значениях'!P51*100/'в абс. значениях'!D51-100</f>
        <v>3.9764868603042913</v>
      </c>
      <c r="E52" s="11">
        <f>'в абс. значениях'!Q51*100/'в абс. значениях'!E51-100</f>
        <v>4.9385097899537982</v>
      </c>
      <c r="F52" s="11">
        <f>'в абс. значениях'!R51*100/'в абс. значениях'!F51-100</f>
        <v>3.7798433619992124</v>
      </c>
      <c r="G52" s="11">
        <f>'в абс. значениях'!S51*100/'в абс. значениях'!G51-100</f>
        <v>0.52976505714936195</v>
      </c>
      <c r="H52" s="11">
        <f>'в абс. значениях'!T51*100/'в абс. значениях'!H51-100</f>
        <v>2.3734666737937147</v>
      </c>
      <c r="I52" s="11">
        <f>'в абс. значениях'!U51*100/'в абс. значениях'!I51-100</f>
        <v>0.67118028078196801</v>
      </c>
      <c r="J52" s="11">
        <f>'в абс. значениях'!V51*100/'в абс. значениях'!J51-100</f>
        <v>-0.74984425076590355</v>
      </c>
      <c r="K52" s="11">
        <f>'в абс. значениях'!W51*100/'в абс. значениях'!K51-100</f>
        <v>-1.3679045467382025</v>
      </c>
      <c r="L52" s="11">
        <f>'в абс. значениях'!X51*100/'в абс. значениях'!L51-100</f>
        <v>0.37455592848539254</v>
      </c>
      <c r="M52" s="11">
        <f>'в абс. значениях'!Y51*100/'в абс. значениях'!M51-100</f>
        <v>0.83151603394314577</v>
      </c>
      <c r="N52" s="11">
        <f>'в абс. значениях'!Z51*100/'в абс. значениях'!N51-100</f>
        <v>-0.5694633108644922</v>
      </c>
      <c r="O52" s="11">
        <f>'в абс. значениях'!AA51*100/'в абс. значениях'!O51-100</f>
        <v>-1.5074343887324346</v>
      </c>
      <c r="P52" s="11">
        <f>'в абс. значениях'!AB51*100/'в абс. значениях'!P51-100</f>
        <v>-1.0749520959032139</v>
      </c>
      <c r="Q52" s="11">
        <f>'в абс. значениях'!AC51*100/'в абс. значениях'!Q51-100</f>
        <v>0.65353314885439318</v>
      </c>
      <c r="R52" s="11">
        <f>'в абс. значениях'!AD51*100/'в абс. значениях'!R51-100</f>
        <v>4.3093538430271678</v>
      </c>
      <c r="S52" s="11">
        <f>'в абс. значениях'!AE51*100/'в абс. значениях'!S51-100</f>
        <v>7.6234171228006034</v>
      </c>
      <c r="T52" s="11">
        <f>'в абс. значениях'!AF51*100/'в абс. значениях'!T51-100</f>
        <v>9.0842061960064484</v>
      </c>
      <c r="U52" s="11">
        <f>'в абс. значениях'!AG51*100/'в абс. значениях'!U51-100</f>
        <v>11.092510642702791</v>
      </c>
      <c r="V52" s="11">
        <f>'в абс. значениях'!AH51*100/'в абс. значениях'!V51-100</f>
        <v>6.9574811607989346</v>
      </c>
      <c r="W52" s="11">
        <f>'в абс. значениях'!AI51*100/'в абс. значениях'!W51-100</f>
        <v>8.881860967543048</v>
      </c>
      <c r="X52" s="11">
        <f>'в абс. значениях'!AJ51*100/'в абс. значениях'!X51-100</f>
        <v>9.611588574211865</v>
      </c>
      <c r="Y52" s="11">
        <f>'в абс. значениях'!AK51*100/'в абс. значениях'!Y51-100</f>
        <v>11.016456110324114</v>
      </c>
      <c r="Z52" s="11">
        <f>'в абс. значениях'!AL51*100/'в абс. значениях'!Z51-100</f>
        <v>11.275186598723735</v>
      </c>
      <c r="AA52" s="11">
        <f>'в абс. значениях'!AM51*100/'в абс. значениях'!AA51-100</f>
        <v>14.288145443803316</v>
      </c>
      <c r="AB52" s="11">
        <f>'в абс. значениях'!AN51*100/'в абс. значениях'!AB51-100</f>
        <v>14.547881962342444</v>
      </c>
      <c r="AC52" s="11">
        <f>'в абс. значениях'!AO51*100/'в абс. значениях'!AC51-100</f>
        <v>9.9379279552132118</v>
      </c>
      <c r="AD52" s="11">
        <f>'в абс. значениях'!AP51*100/'в абс. значениях'!AD51-100</f>
        <v>8.7715025488730589</v>
      </c>
      <c r="AE52" s="11">
        <f>'в абс. значениях'!AQ51*100/'в абс. значениях'!AE51-100</f>
        <v>10.403794715585761</v>
      </c>
      <c r="AF52" s="11">
        <f>'в абс. значениях'!AR51*100/'в абс. значениях'!AF51-100</f>
        <v>13.892410295981918</v>
      </c>
      <c r="AG52" s="11">
        <f>'в абс. значениях'!AS51*100/'в абс. значениях'!AG51-100</f>
        <v>10.940750824421812</v>
      </c>
      <c r="AH52" s="11">
        <f>'в абс. значениях'!AT51*100/'в абс. значениях'!AH51-100</f>
        <v>15.746325998439048</v>
      </c>
      <c r="AI52" s="11">
        <f>'в абс. значениях'!AU51*100/'в абс. значениях'!AI51-100</f>
        <v>16.527438901398057</v>
      </c>
      <c r="AJ52" s="11">
        <f>'в абс. значениях'!AV51*100/'в абс. значениях'!AJ51-100</f>
        <v>15.839595627089366</v>
      </c>
      <c r="AK52" s="11">
        <f>'в абс. значениях'!AW51*100/'в абс. значениях'!AK51-100</f>
        <v>16.734557004656992</v>
      </c>
      <c r="AL52" s="11">
        <f>'в абс. значениях'!AX51*100/'в абс. значениях'!AL51-100</f>
        <v>20.019574231508727</v>
      </c>
      <c r="AM52" s="11">
        <f>'в абс. значениях'!AY51*100/'в абс. значениях'!AM51-100</f>
        <v>15.10952965602884</v>
      </c>
      <c r="AN52" s="11">
        <f>'в абс. значениях'!AZ51*100/'в абс. значениях'!AN51-100</f>
        <v>17.098915534686114</v>
      </c>
      <c r="AO52" s="11">
        <f>'в абс. значениях'!BA51*100/'в абс. значениях'!AO51-100</f>
        <v>19.911019975774025</v>
      </c>
      <c r="AP52" s="11">
        <f>'в абс. значениях'!BB51*100/'в абс. значениях'!AP51-100</f>
        <v>20.842814400586633</v>
      </c>
      <c r="AQ52" s="11">
        <f>'в абс. значениях'!BC51*100/'в абс. значениях'!AQ51-100</f>
        <v>20.609705208945314</v>
      </c>
      <c r="AR52" s="11">
        <f>'в абс. значениях'!BD51*100/'в абс. значениях'!AR51-100</f>
        <v>18.06910991030459</v>
      </c>
      <c r="AS52" s="11">
        <f>'в абс. значениях'!BE51*100/'в абс. значениях'!AS51-100</f>
        <v>19.137496374629094</v>
      </c>
      <c r="AT52" s="11">
        <f>'в абс. значениях'!BF51*100/'в абс. значениях'!AT51-100</f>
        <v>21.993084486354533</v>
      </c>
      <c r="AU52" s="11">
        <f>'в абс. значениях'!BG51*100/'в абс. значениях'!AU51-100</f>
        <v>22.618582054434981</v>
      </c>
      <c r="AV52" s="11">
        <f>'в абс. значениях'!BH51*100/'в абс. значениях'!AV51-100</f>
        <v>22.722884907310316</v>
      </c>
      <c r="AW52" s="11">
        <f>'в абс. значениях'!BI51*100/'в абс. значениях'!AW51-100</f>
        <v>24.807463441992809</v>
      </c>
      <c r="AX52" s="11">
        <f>'в абс. значениях'!BJ51*100/'в абс. значениях'!AX51-100</f>
        <v>22.974498781635262</v>
      </c>
      <c r="AY52" s="11">
        <f>'в абс. значениях'!BK51*100/'в абс. значениях'!AY51-100</f>
        <v>26.079634278350198</v>
      </c>
      <c r="AZ52" s="11">
        <f>'в абс. значениях'!BL51*100/'в абс. значениях'!AZ51-100</f>
        <v>27.676381676856664</v>
      </c>
      <c r="BA52" s="11">
        <f>'в абс. значениях'!BM51*100/'в абс. значениях'!BA51-100</f>
        <v>28.392251695548538</v>
      </c>
      <c r="BB52" s="11">
        <f>'в абс. значениях'!BN51*100/'в абс. значениях'!BB51-100</f>
        <v>27.291866671453278</v>
      </c>
      <c r="BC52" s="11">
        <f>'в абс. значениях'!BO51*100/'в абс. значениях'!BC51-100</f>
        <v>24.400536725767964</v>
      </c>
      <c r="BD52" s="11">
        <f>'в абс. значениях'!BP51*100/'в абс. значениях'!BD51-100</f>
        <v>26.158188921511737</v>
      </c>
      <c r="BE52" s="11">
        <f>'в абс. значениях'!BQ51*100/'в абс. значениях'!BE51-100</f>
        <v>23.90779198891407</v>
      </c>
      <c r="BF52" s="11">
        <f>'в абс. значениях'!BR51*100/'в абс. значениях'!BF51-100</f>
        <v>24.617716529107099</v>
      </c>
      <c r="BG52" s="11">
        <f>'в абс. значениях'!BS51*100/'в абс. значениях'!BG51-100</f>
        <v>23.721904913280895</v>
      </c>
      <c r="BH52" s="11">
        <f>'в абс. значениях'!BT51*100/'в абс. значениях'!BH51-100</f>
        <v>25.462440286337682</v>
      </c>
      <c r="BI52" s="11">
        <f>'в абс. значениях'!BU51*100/'в абс. значениях'!BI51-100</f>
        <v>22.179355093272534</v>
      </c>
      <c r="BJ52" s="11">
        <f>'в абс. значениях'!BV51*100/'в абс. значениях'!BJ51-100</f>
        <v>22.674346745350846</v>
      </c>
      <c r="BK52" s="11">
        <f>'в абс. значениях'!BW51*100/'в абс. значениях'!BK51-100</f>
        <v>22.756244900171609</v>
      </c>
      <c r="BL52" s="11">
        <f>'в абс. значениях'!BX51*100/'в абс. значениях'!BL51-100</f>
        <v>19.24039345046863</v>
      </c>
      <c r="BM52" s="11">
        <f>'в абс. значениях'!BY51*100/'в абс. значениях'!BM51-100</f>
        <v>16.979410902020533</v>
      </c>
      <c r="BN52" s="11">
        <f>'в абс. значениях'!BZ51*100/'в абс. значениях'!BN51-100</f>
        <v>16.705998588053774</v>
      </c>
      <c r="BO52" s="11">
        <f>'в абс. значениях'!CA51*100/'в абс. значениях'!BO51-100</f>
        <v>17.171808658087073</v>
      </c>
      <c r="BP52" s="11">
        <f>'в абс. значениях'!CB51*100/'в абс. значениях'!BP51-100</f>
        <v>16.818156557128262</v>
      </c>
    </row>
    <row r="53" spans="1:68" x14ac:dyDescent="0.25">
      <c r="A53" s="5" t="s">
        <v>50</v>
      </c>
      <c r="B53" s="11">
        <f>'в абс. значениях'!N52*100/'в абс. значениях'!B52-100</f>
        <v>4.6296237958126767</v>
      </c>
      <c r="C53" s="11">
        <f>'в абс. значениях'!O52*100/'в абс. значениях'!C52-100</f>
        <v>6.9912282938521599</v>
      </c>
      <c r="D53" s="11">
        <f>'в абс. значениях'!P52*100/'в абс. значениях'!D52-100</f>
        <v>5.6368608287229875</v>
      </c>
      <c r="E53" s="11">
        <f>'в абс. значениях'!Q52*100/'в абс. значениях'!E52-100</f>
        <v>6.6723377441713865</v>
      </c>
      <c r="F53" s="11">
        <f>'в абс. значениях'!R52*100/'в абс. значениях'!F52-100</f>
        <v>5.2393535928448074</v>
      </c>
      <c r="G53" s="11">
        <f>'в абс. значениях'!S52*100/'в абс. значениях'!G52-100</f>
        <v>4.1557672064394495</v>
      </c>
      <c r="H53" s="11">
        <f>'в абс. значениях'!T52*100/'в абс. значениях'!H52-100</f>
        <v>4.1785651491175457</v>
      </c>
      <c r="I53" s="11">
        <f>'в абс. значениях'!U52*100/'в абс. значениях'!I52-100</f>
        <v>3.615786129831946</v>
      </c>
      <c r="J53" s="11">
        <f>'в абс. значениях'!V52*100/'в абс. значениях'!J52-100</f>
        <v>3.0991430260047252</v>
      </c>
      <c r="K53" s="11">
        <f>'в абс. значениях'!W52*100/'в абс. значениях'!K52-100</f>
        <v>1.5857138473811858</v>
      </c>
      <c r="L53" s="11">
        <f>'в абс. значениях'!X52*100/'в абс. значениях'!L52-100</f>
        <v>6.7693858980349688</v>
      </c>
      <c r="M53" s="11">
        <f>'в абс. значениях'!Y52*100/'в абс. значениях'!M52-100</f>
        <v>4.5314866911923843</v>
      </c>
      <c r="N53" s="11">
        <f>'в абс. значениях'!Z52*100/'в абс. значениях'!N52-100</f>
        <v>1.8089302381597605</v>
      </c>
      <c r="O53" s="11">
        <f>'в абс. значениях'!AA52*100/'в абс. значениях'!O52-100</f>
        <v>0.83355676706288762</v>
      </c>
      <c r="P53" s="11">
        <f>'в абс. значениях'!AB52*100/'в абс. значениях'!P52-100</f>
        <v>1.3692227488719624</v>
      </c>
      <c r="Q53" s="11">
        <f>'в абс. значениях'!AC52*100/'в абс. значениях'!Q52-100</f>
        <v>0.92681745417598904</v>
      </c>
      <c r="R53" s="11">
        <f>'в абс. значениях'!AD52*100/'в абс. значениях'!R52-100</f>
        <v>3.37051523492201</v>
      </c>
      <c r="S53" s="11">
        <f>'в абс. значениях'!AE52*100/'в абс. значениях'!S52-100</f>
        <v>3.9518276446381009</v>
      </c>
      <c r="T53" s="11">
        <f>'в абс. значениях'!AF52*100/'в абс. значениях'!T52-100</f>
        <v>5.1882976680304296</v>
      </c>
      <c r="U53" s="11">
        <f>'в абс. значениях'!AG52*100/'в абс. значениях'!U52-100</f>
        <v>5.6957878221351308</v>
      </c>
      <c r="V53" s="11">
        <f>'в абс. значениях'!AH52*100/'в абс. значениях'!V52-100</f>
        <v>4.4325415308181988</v>
      </c>
      <c r="W53" s="11">
        <f>'в абс. значениях'!AI52*100/'в абс. значениях'!W52-100</f>
        <v>6.0819504769268917</v>
      </c>
      <c r="X53" s="11">
        <f>'в абс. значениях'!AJ52*100/'в абс. значениях'!X52-100</f>
        <v>4.9494972761928864</v>
      </c>
      <c r="Y53" s="11">
        <f>'в абс. значениях'!AK52*100/'в абс. значениях'!Y52-100</f>
        <v>8.77714948185303</v>
      </c>
      <c r="Z53" s="11">
        <f>'в абс. значениях'!AL52*100/'в абс. значениях'!Z52-100</f>
        <v>9.9681195251642833</v>
      </c>
      <c r="AA53" s="11">
        <f>'в абс. значениях'!AM52*100/'в абс. значениях'!AA52-100</f>
        <v>12.362763983596679</v>
      </c>
      <c r="AB53" s="11">
        <f>'в абс. значениях'!AN52*100/'в абс. значениях'!AB52-100</f>
        <v>12.377636432422207</v>
      </c>
      <c r="AC53" s="11">
        <f>'в абс. значениях'!AO52*100/'в абс. значениях'!AC52-100</f>
        <v>10.195601025412913</v>
      </c>
      <c r="AD53" s="11">
        <f>'в абс. значениях'!AP52*100/'в абс. значениях'!AD52-100</f>
        <v>10.365768206661372</v>
      </c>
      <c r="AE53" s="11">
        <f>'в абс. значениях'!AQ52*100/'в абс. значениях'!AE52-100</f>
        <v>11.355300692786869</v>
      </c>
      <c r="AF53" s="11">
        <f>'в абс. значениях'!AR52*100/'в абс. значениях'!AF52-100</f>
        <v>14.229517992298497</v>
      </c>
      <c r="AG53" s="11">
        <f>'в абс. значениях'!AS52*100/'в абс. значениях'!AG52-100</f>
        <v>12.793898513302921</v>
      </c>
      <c r="AH53" s="11">
        <f>'в абс. значениях'!AT52*100/'в абс. значениях'!AH52-100</f>
        <v>16.723178701919508</v>
      </c>
      <c r="AI53" s="11">
        <f>'в абс. значениях'!AU52*100/'в абс. значениях'!AI52-100</f>
        <v>17.487913351973447</v>
      </c>
      <c r="AJ53" s="11">
        <f>'в абс. значениях'!AV52*100/'в абс. значениях'!AJ52-100</f>
        <v>15.538082513484298</v>
      </c>
      <c r="AK53" s="11">
        <f>'в абс. значениях'!AW52*100/'в абс. значениях'!AK52-100</f>
        <v>16.065534548104168</v>
      </c>
      <c r="AL53" s="11">
        <f>'в абс. значениях'!AX52*100/'в абс. значениях'!AL52-100</f>
        <v>19.063908520777531</v>
      </c>
      <c r="AM53" s="11">
        <f>'в абс. значениях'!AY52*100/'в абс. значениях'!AM52-100</f>
        <v>17.317886366982904</v>
      </c>
      <c r="AN53" s="11">
        <f>'в абс. значениях'!AZ52*100/'в абс. значениях'!AN52-100</f>
        <v>18.251826602913098</v>
      </c>
      <c r="AO53" s="11">
        <f>'в абс. значениях'!BA52*100/'в абс. значениях'!AO52-100</f>
        <v>21.130987157288686</v>
      </c>
      <c r="AP53" s="11">
        <f>'в абс. значениях'!BB52*100/'в абс. значениях'!AP52-100</f>
        <v>21.808600694150513</v>
      </c>
      <c r="AQ53" s="11">
        <f>'в абс. значениях'!BC52*100/'в абс. значениях'!AQ52-100</f>
        <v>22.889034113187819</v>
      </c>
      <c r="AR53" s="11">
        <f>'в абс. значениях'!BD52*100/'в абс. значениях'!AR52-100</f>
        <v>22.847677307798492</v>
      </c>
      <c r="AS53" s="11">
        <f>'в абс. значениях'!BE52*100/'в абс. значениях'!AS52-100</f>
        <v>45.884702073910489</v>
      </c>
      <c r="AT53" s="11">
        <f>'в абс. значениях'!BF52*100/'в абс. значениях'!AT52-100</f>
        <v>26.905102480699142</v>
      </c>
      <c r="AU53" s="11">
        <f>'в абс. значениях'!BG52*100/'в абс. значениях'!AU52-100</f>
        <v>28.383022242471526</v>
      </c>
      <c r="AV53" s="11">
        <f>'в абс. значениях'!BH52*100/'в абс. значениях'!AV52-100</f>
        <v>28.478821467751345</v>
      </c>
      <c r="AW53" s="11">
        <f>'в абс. значениях'!BI52*100/'в абс. значениях'!AW52-100</f>
        <v>31.816648551403631</v>
      </c>
      <c r="AX53" s="11">
        <f>'в абс. значениях'!BJ52*100/'в абс. значениях'!AX52-100</f>
        <v>29.982924206969443</v>
      </c>
      <c r="AY53" s="11">
        <f>'в абс. значениях'!BK52*100/'в абс. значениях'!AY52-100</f>
        <v>29.857409889415351</v>
      </c>
      <c r="AZ53" s="11">
        <f>'в абс. значениях'!BL52*100/'в абс. значениях'!AZ52-100</f>
        <v>31.447699117012519</v>
      </c>
      <c r="BA53" s="11">
        <f>'в абс. значениях'!BM52*100/'в абс. значениях'!BA52-100</f>
        <v>32.501984100884414</v>
      </c>
      <c r="BB53" s="11">
        <f>'в абс. значениях'!BN52*100/'в абс. значениях'!BB52-100</f>
        <v>33.249213822819115</v>
      </c>
      <c r="BC53" s="11">
        <f>'в абс. значениях'!BO52*100/'в абс. значениях'!BC52-100</f>
        <v>31.923031107480767</v>
      </c>
      <c r="BD53" s="11">
        <f>'в абс. значениях'!BP52*100/'в абс. значениях'!BD52-100</f>
        <v>30.711849705285147</v>
      </c>
      <c r="BE53" s="11">
        <f>'в абс. значениях'!BQ52*100/'в абс. значениях'!BE52-100</f>
        <v>10.396101202820404</v>
      </c>
      <c r="BF53" s="11">
        <f>'в абс. значениях'!BR52*100/'в абс. значениях'!BF52-100</f>
        <v>28.146484005574024</v>
      </c>
      <c r="BG53" s="11">
        <f>'в абс. значениях'!BS52*100/'в абс. значениях'!BG52-100</f>
        <v>28.063697730258696</v>
      </c>
      <c r="BH53" s="11">
        <f>'в абс. значениях'!BT52*100/'в абс. значениях'!BH52-100</f>
        <v>29.438074327071632</v>
      </c>
      <c r="BI53" s="11">
        <f>'в абс. значениях'!BU52*100/'в абс. значениях'!BI52-100</f>
        <v>25.480523173158943</v>
      </c>
      <c r="BJ53" s="11">
        <f>'в абс. значениях'!BV52*100/'в абс. значениях'!BJ52-100</f>
        <v>26.263475800902214</v>
      </c>
      <c r="BK53" s="11">
        <f>'в абс. значениях'!BW52*100/'в абс. значениях'!BK52-100</f>
        <v>26.993907385353566</v>
      </c>
      <c r="BL53" s="11">
        <f>'в абс. значениях'!BX52*100/'в абс. значениях'!BL52-100</f>
        <v>25.589084300899145</v>
      </c>
      <c r="BM53" s="11">
        <f>'в абс. значениях'!BY52*100/'в абс. значениях'!BM52-100</f>
        <v>23.763683534753199</v>
      </c>
      <c r="BN53" s="11">
        <f>'в абс. значениях'!BZ52*100/'в абс. значениях'!BN52-100</f>
        <v>24.277895670144758</v>
      </c>
      <c r="BO53" s="11">
        <f>'в абс. значениях'!CA52*100/'в абс. значениях'!BO52-100</f>
        <v>23.331710164370037</v>
      </c>
      <c r="BP53" s="11">
        <f>'в абс. значениях'!CB52*100/'в абс. значениях'!BP52-100</f>
        <v>22.832857259200495</v>
      </c>
    </row>
    <row r="54" spans="1:68" ht="31.5" x14ac:dyDescent="0.25">
      <c r="A54" s="5" t="s">
        <v>51</v>
      </c>
      <c r="B54" s="11">
        <f>'в абс. значениях'!N53*100/'в абс. значениях'!B53-100</f>
        <v>7.240763714484558</v>
      </c>
      <c r="C54" s="11">
        <f>'в абс. значениях'!O53*100/'в абс. значениях'!C53-100</f>
        <v>8.5101872392619526</v>
      </c>
      <c r="D54" s="11">
        <f>'в абс. значениях'!P53*100/'в абс. значениях'!D53-100</f>
        <v>8.1093685358606962</v>
      </c>
      <c r="E54" s="11">
        <f>'в абс. значениях'!Q53*100/'в абс. значениях'!E53-100</f>
        <v>8.3318938648601915</v>
      </c>
      <c r="F54" s="11">
        <f>'в абс. значениях'!R53*100/'в абс. значениях'!F53-100</f>
        <v>6.7212060481880798</v>
      </c>
      <c r="G54" s="11">
        <f>'в абс. значениях'!S53*100/'в абс. значениях'!G53-100</f>
        <v>6.8864139198259977</v>
      </c>
      <c r="H54" s="11">
        <f>'в абс. значениях'!T53*100/'в абс. значениях'!H53-100</f>
        <v>5.954055321143926</v>
      </c>
      <c r="I54" s="11">
        <f>'в абс. значениях'!U53*100/'в абс. значениях'!I53-100</f>
        <v>5.5630956244652339</v>
      </c>
      <c r="J54" s="11">
        <f>'в абс. значениях'!V53*100/'в абс. значениях'!J53-100</f>
        <v>4.7255975333299318</v>
      </c>
      <c r="K54" s="11">
        <f>'в абс. значениях'!W53*100/'в абс. значениях'!K53-100</f>
        <v>1.0501272228052301</v>
      </c>
      <c r="L54" s="11">
        <f>'в абс. значениях'!X53*100/'в абс. значениях'!L53-100</f>
        <v>6.7411424439624028</v>
      </c>
      <c r="M54" s="11">
        <f>'в абс. значениях'!Y53*100/'в абс. значениях'!M53-100</f>
        <v>3.6329933788208848</v>
      </c>
      <c r="N54" s="11">
        <f>'в абс. значениях'!Z53*100/'в абс. значениях'!N53-100</f>
        <v>1.2160713278031778</v>
      </c>
      <c r="O54" s="11">
        <f>'в абс. значениях'!AA53*100/'в абс. значениях'!O53-100</f>
        <v>0.64263136962118494</v>
      </c>
      <c r="P54" s="11">
        <f>'в абс. значениях'!AB53*100/'в абс. значениях'!P53-100</f>
        <v>0.77786900073751042</v>
      </c>
      <c r="Q54" s="11">
        <f>'в абс. значениях'!AC53*100/'в абс. значениях'!Q53-100</f>
        <v>0.75011265555131956</v>
      </c>
      <c r="R54" s="11">
        <f>'в абс. значениях'!AD53*100/'в абс. значениях'!R53-100</f>
        <v>2.046750844346036</v>
      </c>
      <c r="S54" s="11">
        <f>'в абс. значениях'!AE53*100/'в абс. значениях'!S53-100</f>
        <v>3.2234750941992871</v>
      </c>
      <c r="T54" s="11">
        <f>'в абс. значениях'!AF53*100/'в абс. значениях'!T53-100</f>
        <v>5.6466984343090587</v>
      </c>
      <c r="U54" s="11">
        <f>'в абс. значениях'!AG53*100/'в абс. значениях'!U53-100</f>
        <v>5.1357658929245247</v>
      </c>
      <c r="V54" s="11">
        <f>'в абс. значениях'!AH53*100/'в абс. значениях'!V53-100</f>
        <v>2.6289047274347155</v>
      </c>
      <c r="W54" s="11">
        <f>'в абс. значениях'!AI53*100/'в абс. значениях'!W53-100</f>
        <v>8.120950016715625</v>
      </c>
      <c r="X54" s="11">
        <f>'в абс. значениях'!AJ53*100/'в абс. значениях'!X53-100</f>
        <v>6.6622409787092778</v>
      </c>
      <c r="Y54" s="11">
        <f>'в абс. значениях'!AK53*100/'в абс. значениях'!Y53-100</f>
        <v>11.520499989560349</v>
      </c>
      <c r="Z54" s="11">
        <f>'в абс. значениях'!AL53*100/'в абс. значениях'!Z53-100</f>
        <v>13.971510606863106</v>
      </c>
      <c r="AA54" s="11">
        <f>'в абс. значениях'!AM53*100/'в абс. значениях'!AA53-100</f>
        <v>15.329524813156027</v>
      </c>
      <c r="AB54" s="11">
        <f>'в абс. значениях'!AN53*100/'в абс. значениях'!AB53-100</f>
        <v>15.680318135373227</v>
      </c>
      <c r="AC54" s="11">
        <f>'в абс. значениях'!AO53*100/'в абс. значениях'!AC53-100</f>
        <v>14.71096217495716</v>
      </c>
      <c r="AD54" s="11">
        <f>'в абс. значениях'!AP53*100/'в абс. значениях'!AD53-100</f>
        <v>14.751948364060837</v>
      </c>
      <c r="AE54" s="11">
        <f>'в абс. значениях'!AQ53*100/'в абс. значениях'!AE53-100</f>
        <v>14.967609492152178</v>
      </c>
      <c r="AF54" s="11">
        <f>'в абс. значениях'!AR53*100/'в абс. значениях'!AF53-100</f>
        <v>17.221559972937271</v>
      </c>
      <c r="AG54" s="11">
        <f>'в абс. значениях'!AS53*100/'в абс. значениях'!AG53-100</f>
        <v>17.430747554232241</v>
      </c>
      <c r="AH54" s="11">
        <f>'в абс. значениях'!AT53*100/'в абс. значениях'!AH53-100</f>
        <v>23.68412128939498</v>
      </c>
      <c r="AI54" s="11">
        <f>'в абс. значениях'!AU53*100/'в абс. значениях'!AI53-100</f>
        <v>21.534301728901866</v>
      </c>
      <c r="AJ54" s="11">
        <f>'в абс. значениях'!AV53*100/'в абс. значениях'!AJ53-100</f>
        <v>19.376595663605528</v>
      </c>
      <c r="AK54" s="11">
        <f>'в абс. значениях'!AW53*100/'в абс. значениях'!AK53-100</f>
        <v>19.924985646171891</v>
      </c>
      <c r="AL54" s="11">
        <f>'в абс. значениях'!AX53*100/'в абс. значениях'!AL53-100</f>
        <v>20.63776446129387</v>
      </c>
      <c r="AM54" s="11">
        <f>'в абс. значениях'!AY53*100/'в абс. значениях'!AM53-100</f>
        <v>20.964358066474702</v>
      </c>
      <c r="AN54" s="11">
        <f>'в абс. значениях'!AZ53*100/'в абс. значениях'!AN53-100</f>
        <v>21.706175845687412</v>
      </c>
      <c r="AO54" s="11">
        <f>'в абс. значениях'!BA53*100/'в абс. значениях'!AO53-100</f>
        <v>23.633222559475968</v>
      </c>
      <c r="AP54" s="11">
        <f>'в абс. значениях'!BB53*100/'в абс. значениях'!AP53-100</f>
        <v>24.930737977130065</v>
      </c>
      <c r="AQ54" s="11">
        <f>'в абс. значениях'!BC53*100/'в абс. значениях'!AQ53-100</f>
        <v>25.323124223969728</v>
      </c>
      <c r="AR54" s="11">
        <f>'в абс. значениях'!BD53*100/'в абс. значениях'!AR53-100</f>
        <v>24.741372676201891</v>
      </c>
      <c r="AS54" s="11">
        <f>'в абс. значениях'!BE53*100/'в абс. значениях'!AS53-100</f>
        <v>27.824280806605884</v>
      </c>
      <c r="AT54" s="11">
        <f>'в абс. значениях'!BF53*100/'в абс. значениях'!AT53-100</f>
        <v>28.205142264943447</v>
      </c>
      <c r="AU54" s="11">
        <f>'в абс. значениях'!BG53*100/'в абс. значениях'!AU53-100</f>
        <v>28.924362742709917</v>
      </c>
      <c r="AV54" s="11">
        <f>'в абс. значениях'!BH53*100/'в абс. значениях'!AV53-100</f>
        <v>29.566734763363968</v>
      </c>
      <c r="AW54" s="11">
        <f>'в абс. значениях'!BI53*100/'в абс. значениях'!AW53-100</f>
        <v>31.236502344363913</v>
      </c>
      <c r="AX54" s="11">
        <f>'в абс. значениях'!BJ53*100/'в абс. значениях'!AX53-100</f>
        <v>30.665869198290864</v>
      </c>
      <c r="AY54" s="11">
        <f>'в абс. значениях'!BK53*100/'в абс. значениях'!AY53-100</f>
        <v>29.706842657151526</v>
      </c>
      <c r="AZ54" s="11">
        <f>'в абс. значениях'!BL53*100/'в абс. значениях'!AZ53-100</f>
        <v>29.969694889322597</v>
      </c>
      <c r="BA54" s="11">
        <f>'в абс. значениях'!BM53*100/'в абс. значениях'!BA53-100</f>
        <v>31.275957768893363</v>
      </c>
      <c r="BB54" s="11">
        <f>'в абс. значениях'!BN53*100/'в абс. значениях'!BB53-100</f>
        <v>31.429762001695536</v>
      </c>
      <c r="BC54" s="11">
        <f>'в абс. значениях'!BO53*100/'в абс. значениях'!BC53-100</f>
        <v>28.686679971126495</v>
      </c>
      <c r="BD54" s="11">
        <f>'в абс. значениях'!BP53*100/'в абс. значениях'!BD53-100</f>
        <v>29.684222586501676</v>
      </c>
      <c r="BE54" s="11">
        <f>'в абс. значениях'!BQ53*100/'в абс. значениях'!BE53-100</f>
        <v>26.458242935701819</v>
      </c>
      <c r="BF54" s="11">
        <f>'в абс. значениях'!BR53*100/'в абс. значениях'!BF53-100</f>
        <v>26.510527823993087</v>
      </c>
      <c r="BG54" s="11">
        <f>'в абс. значениях'!BS53*100/'в абс. значениях'!BG53-100</f>
        <v>27.342959470296549</v>
      </c>
      <c r="BH54" s="11">
        <f>'в абс. значениях'!BT53*100/'в абс. значениях'!BH53-100</f>
        <v>28.617826758203847</v>
      </c>
      <c r="BI54" s="11">
        <f>'в абс. значениях'!BU53*100/'в абс. значениях'!BI53-100</f>
        <v>24.560248703348293</v>
      </c>
      <c r="BJ54" s="11">
        <f>'в абс. значениях'!BV53*100/'в абс. значениях'!BJ53-100</f>
        <v>24.318054865938436</v>
      </c>
      <c r="BK54" s="11">
        <f>'в абс. значениях'!BW53*100/'в абс. значениях'!BK53-100</f>
        <v>24.75555555555556</v>
      </c>
      <c r="BL54" s="11">
        <f>'в абс. значениях'!BX53*100/'в абс. значениях'!BL53-100</f>
        <v>23.333660325533316</v>
      </c>
      <c r="BM54" s="11">
        <f>'в абс. значениях'!BY53*100/'в абс. значениях'!BM53-100</f>
        <v>22.012085820412835</v>
      </c>
      <c r="BN54" s="11">
        <f>'в абс. значениях'!BZ53*100/'в абс. значениях'!BN53-100</f>
        <v>20.919231932595494</v>
      </c>
      <c r="BO54" s="11">
        <f>'в абс. значениях'!CA53*100/'в абс. значениях'!BO53-100</f>
        <v>21.823341142310355</v>
      </c>
      <c r="BP54" s="11">
        <f>'в абс. значениях'!CB53*100/'в абс. значениях'!BP53-100</f>
        <v>20.670415739309192</v>
      </c>
    </row>
    <row r="55" spans="1:68" x14ac:dyDescent="0.25">
      <c r="A55" s="5" t="s">
        <v>52</v>
      </c>
      <c r="B55" s="11">
        <f>'в абс. значениях'!N54*100/'в абс. значениях'!B54-100</f>
        <v>5.7594844955162614</v>
      </c>
      <c r="C55" s="11">
        <f>'в абс. значениях'!O54*100/'в абс. значениях'!C54-100</f>
        <v>6.7602458163040637</v>
      </c>
      <c r="D55" s="11">
        <f>'в абс. значениях'!P54*100/'в абс. значениях'!D54-100</f>
        <v>5.2214536139671566</v>
      </c>
      <c r="E55" s="11">
        <f>'в абс. значениях'!Q54*100/'в абс. значениях'!E54-100</f>
        <v>5.9614654545775636</v>
      </c>
      <c r="F55" s="11">
        <f>'в абс. значениях'!R54*100/'в абс. значениях'!F54-100</f>
        <v>4.6013818016544974</v>
      </c>
      <c r="G55" s="11">
        <f>'в абс. значениях'!S54*100/'в абс. значениях'!G54-100</f>
        <v>3.7202099489313412</v>
      </c>
      <c r="H55" s="11">
        <f>'в абс. значениях'!T54*100/'в абс. значениях'!H54-100</f>
        <v>4.5934837948149152</v>
      </c>
      <c r="I55" s="11">
        <f>'в абс. значениях'!U54*100/'в абс. значениях'!I54-100</f>
        <v>3.3093591998560328</v>
      </c>
      <c r="J55" s="11">
        <f>'в абс. значениях'!V54*100/'в абс. значениях'!J54-100</f>
        <v>2.1353599082305692</v>
      </c>
      <c r="K55" s="11">
        <f>'в абс. значениях'!W54*100/'в абс. значениях'!K54-100</f>
        <v>1.2077831748420778</v>
      </c>
      <c r="L55" s="11">
        <f>'в абс. значениях'!X54*100/'в абс. значениях'!L54-100</f>
        <v>3.8342755741602303</v>
      </c>
      <c r="M55" s="11">
        <f>'в абс. значениях'!Y54*100/'в абс. значениях'!M54-100</f>
        <v>2.9907485185301965</v>
      </c>
      <c r="N55" s="11">
        <f>'в абс. значениях'!Z54*100/'в абс. значениях'!N54-100</f>
        <v>0.20113801032825052</v>
      </c>
      <c r="O55" s="11">
        <f>'в абс. значениях'!AA54*100/'в абс. значениях'!O54-100</f>
        <v>0.38672324490893573</v>
      </c>
      <c r="P55" s="11">
        <f>'в абс. значениях'!AB54*100/'в абс. значениях'!P54-100</f>
        <v>1.6735615420213463</v>
      </c>
      <c r="Q55" s="11">
        <f>'в абс. значениях'!AC54*100/'в абс. значениях'!Q54-100</f>
        <v>1.6533539227231273</v>
      </c>
      <c r="R55" s="11">
        <f>'в абс. значениях'!AD54*100/'в абс. значениях'!R54-100</f>
        <v>2.8750874658601049</v>
      </c>
      <c r="S55" s="11">
        <f>'в абс. значениях'!AE54*100/'в абс. значениях'!S54-100</f>
        <v>4.5273481576037966</v>
      </c>
      <c r="T55" s="11">
        <f>'в абс. значениях'!AF54*100/'в абс. значениях'!T54-100</f>
        <v>5.5306130773519016</v>
      </c>
      <c r="U55" s="11">
        <f>'в абс. значениях'!AG54*100/'в абс. значениях'!U54-100</f>
        <v>7.0194414789009443</v>
      </c>
      <c r="V55" s="11">
        <f>'в абс. значениях'!AH54*100/'в абс. значениях'!V54-100</f>
        <v>5.5025186300000541</v>
      </c>
      <c r="W55" s="11">
        <f>'в абс. значениях'!AI54*100/'в абс. значениях'!W54-100</f>
        <v>6.4084834316776806</v>
      </c>
      <c r="X55" s="11">
        <f>'в абс. значениях'!AJ54*100/'в абс. значениях'!X54-100</f>
        <v>6.3372470400709915</v>
      </c>
      <c r="Y55" s="11">
        <f>'в абс. значениях'!AK54*100/'в абс. значениях'!Y54-100</f>
        <v>8.4569968349937739</v>
      </c>
      <c r="Z55" s="11">
        <f>'в абс. значениях'!AL54*100/'в абс. значениях'!Z54-100</f>
        <v>9.2689531945782164</v>
      </c>
      <c r="AA55" s="11">
        <f>'в абс. значениях'!AM54*100/'в абс. значениях'!AA54-100</f>
        <v>10.532027388211517</v>
      </c>
      <c r="AB55" s="11">
        <f>'в абс. значениях'!AN54*100/'в абс. значениях'!AB54-100</f>
        <v>10.092079710464759</v>
      </c>
      <c r="AC55" s="11">
        <f>'в абс. значениях'!AO54*100/'в абс. значениях'!AC54-100</f>
        <v>8.4350384826602607</v>
      </c>
      <c r="AD55" s="11">
        <f>'в абс. значениях'!AP54*100/'в абс. значениях'!AD54-100</f>
        <v>8.9116161200612112</v>
      </c>
      <c r="AE55" s="11">
        <f>'в абс. значениях'!AQ54*100/'в абс. значениях'!AE54-100</f>
        <v>9.330098542981375</v>
      </c>
      <c r="AF55" s="11">
        <f>'в абс. значениях'!AR54*100/'в абс. значениях'!AF54-100</f>
        <v>12.376022037090962</v>
      </c>
      <c r="AG55" s="11">
        <f>'в абс. значениях'!AS54*100/'в абс. значениях'!AG54-100</f>
        <v>10.811052044365695</v>
      </c>
      <c r="AH55" s="11">
        <f>'в абс. значениях'!AT54*100/'в абс. значениях'!AH54-100</f>
        <v>15.355708556114152</v>
      </c>
      <c r="AI55" s="11">
        <f>'в абс. значениях'!AU54*100/'в абс. значениях'!AI54-100</f>
        <v>15.671072901391753</v>
      </c>
      <c r="AJ55" s="11">
        <f>'в абс. значениях'!AV54*100/'в абс. значениях'!AJ54-100</f>
        <v>14.57557447729134</v>
      </c>
      <c r="AK55" s="11">
        <f>'в абс. значениях'!AW54*100/'в абс. значениях'!AK54-100</f>
        <v>15.44933294321163</v>
      </c>
      <c r="AL55" s="11">
        <f>'в абс. значениях'!AX54*100/'в абс. значениях'!AL54-100</f>
        <v>18.098291963156484</v>
      </c>
      <c r="AM55" s="11">
        <f>'в абс. значениях'!AY54*100/'в абс. значениях'!AM54-100</f>
        <v>17.280438319840897</v>
      </c>
      <c r="AN55" s="11">
        <f>'в абс. значениях'!AZ54*100/'в абс. значениях'!AN54-100</f>
        <v>17.464927072866999</v>
      </c>
      <c r="AO55" s="11">
        <f>'в абс. значениях'!BA54*100/'в абс. значениях'!AO54-100</f>
        <v>19.800847607097324</v>
      </c>
      <c r="AP55" s="11">
        <f>'в абс. значениях'!BB54*100/'в абс. значениях'!AP54-100</f>
        <v>20.523435749055039</v>
      </c>
      <c r="AQ55" s="11">
        <f>'в абс. значениях'!BC54*100/'в абс. значениях'!AQ54-100</f>
        <v>20.748892966848842</v>
      </c>
      <c r="AR55" s="11">
        <f>'в абс. значениях'!BD54*100/'в абс. значениях'!AR54-100</f>
        <v>19.851823316158416</v>
      </c>
      <c r="AS55" s="11">
        <f>'в абс. значениях'!BE54*100/'в абс. значениях'!AS54-100</f>
        <v>22.192951076385839</v>
      </c>
      <c r="AT55" s="11">
        <f>'в абс. значениях'!BF54*100/'в абс. значениях'!AT54-100</f>
        <v>23.462016745070258</v>
      </c>
      <c r="AU55" s="11">
        <f>'в абс. значениях'!BG54*100/'в абс. значениях'!AU54-100</f>
        <v>24.39434054228461</v>
      </c>
      <c r="AV55" s="11">
        <f>'в абс. значениях'!BH54*100/'в абс. значениях'!AV54-100</f>
        <v>24.511641917196044</v>
      </c>
      <c r="AW55" s="11">
        <f>'в абс. значениях'!BI54*100/'в абс. значениях'!AW54-100</f>
        <v>27.116865562807902</v>
      </c>
      <c r="AX55" s="11">
        <f>'в абс. значениях'!BJ54*100/'в абс. значениях'!AX54-100</f>
        <v>25.404624214928418</v>
      </c>
      <c r="AY55" s="11">
        <f>'в абс. значениях'!BK54*100/'в абс. значениях'!AY54-100</f>
        <v>25.315854042353664</v>
      </c>
      <c r="AZ55" s="11">
        <f>'в абс. значениях'!BL54*100/'в абс. значениях'!AZ54-100</f>
        <v>26.317462281276192</v>
      </c>
      <c r="BA55" s="11">
        <f>'в абс. значениях'!BM54*100/'в абс. значениях'!BA54-100</f>
        <v>25.091909445009975</v>
      </c>
      <c r="BB55" s="11">
        <f>'в абс. значениях'!BN54*100/'в абс. значениях'!BB54-100</f>
        <v>25.718804781375951</v>
      </c>
      <c r="BC55" s="11">
        <f>'в абс. значениях'!BO54*100/'в абс. значениях'!BC54-100</f>
        <v>24.294740754506591</v>
      </c>
      <c r="BD55" s="11">
        <f>'в абс. значениях'!BP54*100/'в абс. значениях'!BD54-100</f>
        <v>24.598842492944954</v>
      </c>
      <c r="BE55" s="11">
        <f>'в абс. значениях'!BQ54*100/'в абс. значениях'!BE54-100</f>
        <v>21.214071754703994</v>
      </c>
      <c r="BF55" s="11">
        <f>'в абс. значениях'!BR54*100/'в абс. значениях'!BF54-100</f>
        <v>20.95844973698226</v>
      </c>
      <c r="BG55" s="11">
        <f>'в абс. значениях'!BS54*100/'в абс. значениях'!BG54-100</f>
        <v>20.979494377371893</v>
      </c>
      <c r="BH55" s="11">
        <f>'в абс. значениях'!BT54*100/'в абс. значениях'!BH54-100</f>
        <v>22.295360173316482</v>
      </c>
      <c r="BI55" s="11">
        <f>'в абс. значениях'!BU54*100/'в абс. значениях'!BI54-100</f>
        <v>19.05448134986149</v>
      </c>
      <c r="BJ55" s="11">
        <f>'в абс. значениях'!BV54*100/'в абс. значениях'!BJ54-100</f>
        <v>20.01452615743456</v>
      </c>
      <c r="BK55" s="11">
        <f>'в абс. значениях'!BW54*100/'в абс. значениях'!BK54-100</f>
        <v>20.716920464233425</v>
      </c>
      <c r="BL55" s="11">
        <f>'в абс. значениях'!BX54*100/'в абс. значениях'!BL54-100</f>
        <v>20.110271456917303</v>
      </c>
      <c r="BM55" s="11">
        <f>'в абс. значениях'!BY54*100/'в абс. значениях'!BM54-100</f>
        <v>20.500796944039067</v>
      </c>
      <c r="BN55" s="11">
        <f>'в абс. значениях'!BZ54*100/'в абс. значениях'!BN54-100</f>
        <v>20.268938455938937</v>
      </c>
      <c r="BO55" s="11">
        <f>'в абс. значениях'!CA54*100/'в абс. значениях'!BO54-100</f>
        <v>20.40096553351043</v>
      </c>
      <c r="BP55" s="11">
        <f>'в абс. значениях'!CB54*100/'в абс. значениях'!BP54-100</f>
        <v>18.762466468175674</v>
      </c>
    </row>
    <row r="56" spans="1:68" x14ac:dyDescent="0.25">
      <c r="A56" s="5" t="s">
        <v>53</v>
      </c>
      <c r="B56" s="11">
        <f>'в абс. значениях'!N55*100/'в абс. значениях'!B55-100</f>
        <v>5.5488783546713449</v>
      </c>
      <c r="C56" s="11">
        <f>'в абс. значениях'!O55*100/'в абс. значениях'!C55-100</f>
        <v>6.1689305743281153</v>
      </c>
      <c r="D56" s="11">
        <f>'в абс. значениях'!P55*100/'в абс. значениях'!D55-100</f>
        <v>5.0463516191522331</v>
      </c>
      <c r="E56" s="11">
        <f>'в абс. значениях'!Q55*100/'в абс. значениях'!E55-100</f>
        <v>5.8457175943109121</v>
      </c>
      <c r="F56" s="11">
        <f>'в абс. значениях'!R55*100/'в абс. значениях'!F55-100</f>
        <v>4.6553894512599356</v>
      </c>
      <c r="G56" s="11">
        <f>'в абс. значениях'!S55*100/'в абс. значениях'!G55-100</f>
        <v>4.5046445357314724</v>
      </c>
      <c r="H56" s="11">
        <f>'в абс. значениях'!T55*100/'в абс. значениях'!H55-100</f>
        <v>3.9017586587748809</v>
      </c>
      <c r="I56" s="11">
        <f>'в абс. значениях'!U55*100/'в абс. значениях'!I55-100</f>
        <v>4.1767735262195629</v>
      </c>
      <c r="J56" s="11">
        <f>'в абс. значениях'!V55*100/'в абс. значениях'!J55-100</f>
        <v>4.0194391009415824</v>
      </c>
      <c r="K56" s="11">
        <f>'в абс. значениях'!W55*100/'в абс. значениях'!K55-100</f>
        <v>2.5143911066923152</v>
      </c>
      <c r="L56" s="11">
        <f>'в абс. значениях'!X55*100/'в абс. значениях'!L55-100</f>
        <v>8.3133220641473002</v>
      </c>
      <c r="M56" s="11">
        <f>'в абс. значениях'!Y55*100/'в абс. значениях'!M55-100</f>
        <v>6.8417961527585476</v>
      </c>
      <c r="N56" s="11">
        <f>'в абс. значениях'!Z55*100/'в абс. значениях'!N55-100</f>
        <v>4.4657255212606515</v>
      </c>
      <c r="O56" s="11">
        <f>'в абс. значениях'!AA55*100/'в абс. значениях'!O55-100</f>
        <v>4.0562972132738793</v>
      </c>
      <c r="P56" s="11">
        <f>'в абс. значениях'!AB55*100/'в абс. значениях'!P55-100</f>
        <v>4.6230481170069879</v>
      </c>
      <c r="Q56" s="11">
        <f>'в абс. значениях'!AC55*100/'в абс. значениях'!Q55-100</f>
        <v>5.4127597500508386</v>
      </c>
      <c r="R56" s="11">
        <f>'в абс. значениях'!AD55*100/'в абс. значениях'!R55-100</f>
        <v>6.9970036226984433</v>
      </c>
      <c r="S56" s="11">
        <f>'в абс. значениях'!AE55*100/'в абс. значениях'!S55-100</f>
        <v>6.4515443618927577</v>
      </c>
      <c r="T56" s="11">
        <f>'в абс. значениях'!AF55*100/'в абс. значениях'!T55-100</f>
        <v>7.0362168239582985</v>
      </c>
      <c r="U56" s="11">
        <f>'в абс. значениях'!AG55*100/'в абс. значениях'!U55-100</f>
        <v>7.3110189697728174</v>
      </c>
      <c r="V56" s="11">
        <f>'в абс. значениях'!AH55*100/'в абс. значениях'!V55-100</f>
        <v>5.0578436552740555</v>
      </c>
      <c r="W56" s="11">
        <f>'в абс. значениях'!AI55*100/'в абс. значениях'!W55-100</f>
        <v>8.3954712525739552</v>
      </c>
      <c r="X56" s="11">
        <f>'в абс. значениях'!AJ55*100/'в абс. значениях'!X55-100</f>
        <v>6.7033717799300661</v>
      </c>
      <c r="Y56" s="11">
        <f>'в абс. значениях'!AK55*100/'в абс. значениях'!Y55-100</f>
        <v>8.9723317475721558</v>
      </c>
      <c r="Z56" s="11">
        <f>'в абс. значениях'!AL55*100/'в абс. значениях'!Z55-100</f>
        <v>9.8190952052104876</v>
      </c>
      <c r="AA56" s="11">
        <f>'в абс. значениях'!AM55*100/'в абс. значениях'!AA55-100</f>
        <v>10.512974766967915</v>
      </c>
      <c r="AB56" s="11">
        <f>'в абс. значениях'!AN55*100/'в абс. значениях'!AB55-100</f>
        <v>10.555604330296546</v>
      </c>
      <c r="AC56" s="11">
        <f>'в абс. значениях'!AO55*100/'в абс. значениях'!AC55-100</f>
        <v>8.9104299866273635</v>
      </c>
      <c r="AD56" s="11">
        <f>'в абс. значениях'!AP55*100/'в абс. значениях'!AD55-100</f>
        <v>8.7066132744422475</v>
      </c>
      <c r="AE56" s="11">
        <f>'в абс. значениях'!AQ55*100/'в абс. значениях'!AE55-100</f>
        <v>9.9640718562874184</v>
      </c>
      <c r="AF56" s="11">
        <f>'в абс. значениях'!AR55*100/'в абс. значениях'!AF55-100</f>
        <v>13.51532012146599</v>
      </c>
      <c r="AG56" s="11">
        <f>'в абс. значениях'!AS55*100/'в абс. значениях'!AG55-100</f>
        <v>12.240589549953413</v>
      </c>
      <c r="AH56" s="11">
        <f>'в абс. значениях'!AT55*100/'в абс. значениях'!AH55-100</f>
        <v>17.620821780016016</v>
      </c>
      <c r="AI56" s="11">
        <f>'в абс. значениях'!AU55*100/'в абс. значениях'!AI55-100</f>
        <v>16.555041916012371</v>
      </c>
      <c r="AJ56" s="11">
        <f>'в абс. значениях'!AV55*100/'в абс. значениях'!AJ55-100</f>
        <v>14.651048924710935</v>
      </c>
      <c r="AK56" s="11">
        <f>'в абс. значениях'!AW55*100/'в абс. значениях'!AK55-100</f>
        <v>15.033567078107296</v>
      </c>
      <c r="AL56" s="11">
        <f>'в абс. значениях'!AX55*100/'в абс. значениях'!AL55-100</f>
        <v>18.172682716315776</v>
      </c>
      <c r="AM56" s="11">
        <f>'в абс. значениях'!AY55*100/'в абс. значениях'!AM55-100</f>
        <v>17.787808726925761</v>
      </c>
      <c r="AN56" s="11">
        <f>'в абс. значениях'!AZ55*100/'в абс. значениях'!AN55-100</f>
        <v>18.900081244693126</v>
      </c>
      <c r="AO56" s="11">
        <f>'в абс. значениях'!BA55*100/'в абс. значениях'!AO55-100</f>
        <v>19.995113011606591</v>
      </c>
      <c r="AP56" s="11">
        <f>'в абс. значениях'!BB55*100/'в абс. значениях'!AP55-100</f>
        <v>21.104740458809346</v>
      </c>
      <c r="AQ56" s="11">
        <f>'в абс. значениях'!BC55*100/'в абс. значениях'!AQ55-100</f>
        <v>21.917277765676801</v>
      </c>
      <c r="AR56" s="11">
        <f>'в абс. значениях'!BD55*100/'в абс. значениях'!AR55-100</f>
        <v>21.349215696171299</v>
      </c>
      <c r="AS56" s="11">
        <f>'в абс. значениях'!BE55*100/'в абс. значениях'!AS55-100</f>
        <v>24.938609883953816</v>
      </c>
      <c r="AT56" s="11">
        <f>'в абс. значениях'!BF55*100/'в абс. значениях'!AT55-100</f>
        <v>24.604755314001508</v>
      </c>
      <c r="AU56" s="11">
        <f>'в абс. значениях'!BG55*100/'в абс. значениях'!AU55-100</f>
        <v>25.908516946559786</v>
      </c>
      <c r="AV56" s="11">
        <f>'в абс. значениях'!BH55*100/'в абс. значениях'!AV55-100</f>
        <v>26.301698367333529</v>
      </c>
      <c r="AW56" s="11">
        <f>'в абс. значениях'!BI55*100/'в абс. значениях'!AW55-100</f>
        <v>29.313966456251279</v>
      </c>
      <c r="AX56" s="11">
        <f>'в абс. значениях'!BJ55*100/'в абс. значениях'!AX55-100</f>
        <v>27.58057616260264</v>
      </c>
      <c r="AY56" s="11">
        <f>'в абс. значениях'!BK55*100/'в абс. значениях'!AY55-100</f>
        <v>28.249626121635089</v>
      </c>
      <c r="AZ56" s="11">
        <f>'в абс. значениях'!BL55*100/'в абс. значениях'!AZ55-100</f>
        <v>28.825079761409341</v>
      </c>
      <c r="BA56" s="11">
        <f>'в абс. значениях'!BM55*100/'в абс. значениях'!BA55-100</f>
        <v>29.423413700415409</v>
      </c>
      <c r="BB56" s="11">
        <f>'в абс. значениях'!BN55*100/'в абс. значениях'!BB55-100</f>
        <v>30.433574348324782</v>
      </c>
      <c r="BC56" s="11">
        <f>'в абс. значениях'!BO55*100/'в абс. значениях'!BC55-100</f>
        <v>28.66699751861043</v>
      </c>
      <c r="BD56" s="11">
        <f>'в абс. значениях'!BP55*100/'в абс. значениях'!BD55-100</f>
        <v>27.095975117733232</v>
      </c>
      <c r="BE56" s="11">
        <f>'в абс. значениях'!BQ55*100/'в абс. значениях'!BE55-100</f>
        <v>26.42901616035833</v>
      </c>
      <c r="BF56" s="11">
        <f>'в абс. значениях'!BR55*100/'в абс. значениях'!BF55-100</f>
        <v>26.983790129588655</v>
      </c>
      <c r="BG56" s="11">
        <f>'в абс. значениях'!BS55*100/'в абс. значениях'!BG55-100</f>
        <v>26.8782002854025</v>
      </c>
      <c r="BH56" s="11">
        <f>'в абс. значениях'!BT55*100/'в абс. значениях'!BH55-100</f>
        <v>28.040401413182479</v>
      </c>
      <c r="BI56" s="11">
        <f>'в абс. значениях'!BU55*100/'в абс. значениях'!BI55-100</f>
        <v>24.384055999095708</v>
      </c>
      <c r="BJ56" s="11">
        <f>'в абс. значениях'!BV55*100/'в абс. значениях'!BJ55-100</f>
        <v>24.87599622161612</v>
      </c>
      <c r="BK56" s="11">
        <f>'в абс. значениях'!BW55*100/'в абс. значениях'!BK55-100</f>
        <v>25.78124367352558</v>
      </c>
      <c r="BL56" s="11">
        <f>'в абс. значениях'!BX55*100/'в абс. значениях'!BL55-100</f>
        <v>24.434394553916462</v>
      </c>
      <c r="BM56" s="11">
        <f>'в абс. значениях'!BY55*100/'в абс. значениях'!BM55-100</f>
        <v>24.065311195811645</v>
      </c>
      <c r="BN56" s="11">
        <f>'в абс. значениях'!BZ55*100/'в абс. значениях'!BN55-100</f>
        <v>23.683976059966298</v>
      </c>
      <c r="BO56" s="11">
        <f>'в абс. значениях'!CA55*100/'в абс. значениях'!BO55-100</f>
        <v>23.900348679338435</v>
      </c>
      <c r="BP56" s="11">
        <f>'в абс. значениях'!CB55*100/'в абс. значениях'!BP55-100</f>
        <v>22.975248082790017</v>
      </c>
    </row>
    <row r="57" spans="1:68" x14ac:dyDescent="0.25">
      <c r="A57" s="5" t="s">
        <v>54</v>
      </c>
      <c r="B57" s="11">
        <f>'в абс. значениях'!N56*100/'в абс. значениях'!B56-100</f>
        <v>6.8173129386786968</v>
      </c>
      <c r="C57" s="11">
        <f>'в абс. значениях'!O56*100/'в абс. значениях'!C56-100</f>
        <v>9.1449353661268447</v>
      </c>
      <c r="D57" s="11">
        <f>'в абс. значениях'!P56*100/'в абс. значениях'!D56-100</f>
        <v>7.3937348772098943</v>
      </c>
      <c r="E57" s="11">
        <f>'в абс. значениях'!Q56*100/'в абс. значениях'!E56-100</f>
        <v>8.2012778131902309</v>
      </c>
      <c r="F57" s="11">
        <f>'в абс. значениях'!R56*100/'в абс. значениях'!F56-100</f>
        <v>7.6412391399085777</v>
      </c>
      <c r="G57" s="11">
        <f>'в абс. значениях'!S56*100/'в абс. значениях'!G56-100</f>
        <v>6.4071780148417901</v>
      </c>
      <c r="H57" s="11">
        <f>'в абс. значениях'!T56*100/'в абс. значениях'!H56-100</f>
        <v>6.3073092763392253</v>
      </c>
      <c r="I57" s="11">
        <f>'в абс. значениях'!U56*100/'в абс. значениях'!I56-100</f>
        <v>5.4387634716019733</v>
      </c>
      <c r="J57" s="11">
        <f>'в абс. значениях'!V56*100/'в абс. значениях'!J56-100</f>
        <v>3.9883025493162876</v>
      </c>
      <c r="K57" s="11">
        <f>'в абс. значениях'!W56*100/'в абс. значениях'!K56-100</f>
        <v>2.3315842775529205</v>
      </c>
      <c r="L57" s="11">
        <f>'в абс. значениях'!X56*100/'в абс. значениях'!L56-100</f>
        <v>4.8541763227011643</v>
      </c>
      <c r="M57" s="11">
        <f>'в абс. значениях'!Y56*100/'в абс. значениях'!M56-100</f>
        <v>4.1228702212426924</v>
      </c>
      <c r="N57" s="11">
        <f>'в абс. значениях'!Z56*100/'в абс. значениях'!N56-100</f>
        <v>2.3783462596947658</v>
      </c>
      <c r="O57" s="11">
        <f>'в абс. значениях'!AA56*100/'в абс. значениях'!O56-100</f>
        <v>2.3639063612985751</v>
      </c>
      <c r="P57" s="11">
        <f>'в абс. значениях'!AB56*100/'в абс. значениях'!P56-100</f>
        <v>2.7328508387257102</v>
      </c>
      <c r="Q57" s="11">
        <f>'в абс. значениях'!AC56*100/'в абс. значениях'!Q56-100</f>
        <v>2.5078262537418681</v>
      </c>
      <c r="R57" s="11">
        <f>'в абс. значениях'!AD56*100/'в абс. значениях'!R56-100</f>
        <v>3.4244120940649481</v>
      </c>
      <c r="S57" s="11">
        <f>'в абс. значениях'!AE56*100/'в абс. значениях'!S56-100</f>
        <v>4.6140977371992307</v>
      </c>
      <c r="T57" s="11">
        <f>'в абс. значениях'!AF56*100/'в абс. значениях'!T56-100</f>
        <v>6.132605987136742</v>
      </c>
      <c r="U57" s="11">
        <f>'в абс. значениях'!AG56*100/'в абс. значениях'!U56-100</f>
        <v>7.0022189767994263</v>
      </c>
      <c r="V57" s="11">
        <f>'в абс. значениях'!AH56*100/'в абс. значениях'!V56-100</f>
        <v>6.1439525614386667</v>
      </c>
      <c r="W57" s="11">
        <f>'в абс. значениях'!AI56*100/'в абс. значениях'!W56-100</f>
        <v>7.2719341651767166</v>
      </c>
      <c r="X57" s="11">
        <f>'в абс. значениях'!AJ56*100/'в абс. значениях'!X56-100</f>
        <v>6.9799293752438274</v>
      </c>
      <c r="Y57" s="11">
        <f>'в абс. значениях'!AK56*100/'в абс. значениях'!Y56-100</f>
        <v>8.7542104674000427</v>
      </c>
      <c r="Z57" s="11">
        <f>'в абс. значениях'!AL56*100/'в абс. значениях'!Z56-100</f>
        <v>9.4334051186494179</v>
      </c>
      <c r="AA57" s="11">
        <f>'в абс. значениях'!AM56*100/'в абс. значениях'!AA56-100</f>
        <v>10.205236988824097</v>
      </c>
      <c r="AB57" s="11">
        <f>'в абс. значениях'!AN56*100/'в абс. значениях'!AB56-100</f>
        <v>9.7240358227416266</v>
      </c>
      <c r="AC57" s="11">
        <f>'в абс. значениях'!AO56*100/'в абс. значениях'!AC56-100</f>
        <v>7.9709176445430501</v>
      </c>
      <c r="AD57" s="11">
        <f>'в абс. значениях'!AP56*100/'в абс. значениях'!AD56-100</f>
        <v>7.4572691216620228</v>
      </c>
      <c r="AE57" s="11">
        <f>'в абс. значениях'!AQ56*100/'в абс. значениях'!AE56-100</f>
        <v>7.4261384047186709</v>
      </c>
      <c r="AF57" s="11">
        <f>'в абс. значениях'!AR56*100/'в абс. значениях'!AF56-100</f>
        <v>10.143028472438147</v>
      </c>
      <c r="AG57" s="11">
        <f>'в абс. значениях'!AS56*100/'в абс. значениях'!AG56-100</f>
        <v>8.9702856281365086</v>
      </c>
      <c r="AH57" s="11">
        <f>'в абс. значениях'!AT56*100/'в абс. значениях'!AH56-100</f>
        <v>12.716265912305516</v>
      </c>
      <c r="AI57" s="11">
        <f>'в абс. значениях'!AU56*100/'в абс. значениях'!AI56-100</f>
        <v>13.485295110371055</v>
      </c>
      <c r="AJ57" s="11">
        <f>'в абс. значениях'!AV56*100/'в абс. значениях'!AJ56-100</f>
        <v>12.36962537249893</v>
      </c>
      <c r="AK57" s="11">
        <f>'в абс. значениях'!AW56*100/'в абс. значениях'!AK56-100</f>
        <v>13.121299029813613</v>
      </c>
      <c r="AL57" s="11">
        <f>'в абс. значениях'!AX56*100/'в абс. значениях'!AL56-100</f>
        <v>15.548721861411437</v>
      </c>
      <c r="AM57" s="11">
        <f>'в абс. значениях'!AY56*100/'в абс. значениях'!AM56-100</f>
        <v>14.994694822330061</v>
      </c>
      <c r="AN57" s="11">
        <f>'в абс. значениях'!AZ56*100/'в абс. значениях'!AN56-100</f>
        <v>16.75670045933316</v>
      </c>
      <c r="AO57" s="11">
        <f>'в абс. значениях'!BA56*100/'в абс. значениях'!AO56-100</f>
        <v>19.471969153071072</v>
      </c>
      <c r="AP57" s="11">
        <f>'в абс. значениях'!BB56*100/'в абс. значениях'!AP56-100</f>
        <v>21.024965315186137</v>
      </c>
      <c r="AQ57" s="11">
        <f>'в абс. значениях'!BC56*100/'в абс. значениях'!AQ56-100</f>
        <v>22.025555993885305</v>
      </c>
      <c r="AR57" s="11">
        <f>'в абс. значениях'!BD56*100/'в абс. значениях'!AR56-100</f>
        <v>21.372543936212196</v>
      </c>
      <c r="AS57" s="11">
        <f>'в абс. значениях'!BE56*100/'в абс. значениях'!AS56-100</f>
        <v>23.718159112083157</v>
      </c>
      <c r="AT57" s="11">
        <f>'в абс. значениях'!BF56*100/'в абс. значениях'!AT56-100</f>
        <v>23.728400337879023</v>
      </c>
      <c r="AU57" s="11">
        <f>'в абс. значениях'!BG56*100/'в абс. значениях'!AU56-100</f>
        <v>24.809368963114451</v>
      </c>
      <c r="AV57" s="11">
        <f>'в абс. значениях'!BH56*100/'в абс. значениях'!AV56-100</f>
        <v>25.01640061228953</v>
      </c>
      <c r="AW57" s="11">
        <f>'в абс. значениях'!BI56*100/'в абс. значениях'!AW56-100</f>
        <v>27.555273087724188</v>
      </c>
      <c r="AX57" s="11">
        <f>'в абс. значениях'!BJ56*100/'в абс. значениях'!AX56-100</f>
        <v>26.367014758914465</v>
      </c>
      <c r="AY57" s="11">
        <f>'в абс. значениях'!BK56*100/'в абс. значениях'!AY56-100</f>
        <v>26.360789996742696</v>
      </c>
      <c r="AZ57" s="11">
        <f>'в абс. значениях'!BL56*100/'в абс. значениях'!AZ56-100</f>
        <v>27.21747640061497</v>
      </c>
      <c r="BA57" s="11">
        <f>'в абс. значениях'!BM56*100/'в абс. значениях'!BA56-100</f>
        <v>27.128616443022125</v>
      </c>
      <c r="BB57" s="11">
        <f>'в абс. значениях'!BN56*100/'в абс. значениях'!BB56-100</f>
        <v>27.322389673201613</v>
      </c>
      <c r="BC57" s="11">
        <f>'в абс. значениях'!BO56*100/'в абс. значениях'!BC56-100</f>
        <v>25.395841173543744</v>
      </c>
      <c r="BD57" s="11">
        <f>'в абс. значениях'!BP56*100/'в абс. значениях'!BD56-100</f>
        <v>25.645431545570631</v>
      </c>
      <c r="BE57" s="11">
        <f>'в абс. значениях'!BQ56*100/'в абс. значениях'!BE56-100</f>
        <v>22.18213095212603</v>
      </c>
      <c r="BF57" s="11">
        <f>'в абс. значениях'!BR56*100/'в абс. значениях'!BF56-100</f>
        <v>21.664520421398166</v>
      </c>
      <c r="BG57" s="11">
        <f>'в абс. значениях'!BS56*100/'в абс. значениях'!BG56-100</f>
        <v>21.580166332103644</v>
      </c>
      <c r="BH57" s="11">
        <f>'в абс. значениях'!BT56*100/'в абс. значениях'!BH56-100</f>
        <v>23.008927447360591</v>
      </c>
      <c r="BI57" s="11">
        <f>'в абс. значениях'!BU56*100/'в абс. значениях'!BI56-100</f>
        <v>20.006030958922466</v>
      </c>
      <c r="BJ57" s="11">
        <f>'в абс. значениях'!BV56*100/'в абс. значениях'!BJ56-100</f>
        <v>20.579095385164379</v>
      </c>
      <c r="BK57" s="11">
        <f>'в абс. значениях'!BW56*100/'в абс. значениях'!BK56-100</f>
        <v>21.573836656920193</v>
      </c>
      <c r="BL57" s="11">
        <f>'в абс. значениях'!BX56*100/'в абс. значениях'!BL56-100</f>
        <v>19.862464927937935</v>
      </c>
      <c r="BM57" s="11">
        <f>'в абс. значениях'!BY56*100/'в абс. значениях'!BM56-100</f>
        <v>19.674470915910931</v>
      </c>
      <c r="BN57" s="11">
        <f>'в абс. значениях'!BZ56*100/'в абс. значениях'!BN56-100</f>
        <v>19.490382168104063</v>
      </c>
      <c r="BO57" s="11">
        <f>'в абс. значениях'!CA56*100/'в абс. значениях'!BO56-100</f>
        <v>19.82069717016951</v>
      </c>
      <c r="BP57" s="11">
        <f>'в абс. значениях'!CB56*100/'в абс. значениях'!BP56-100</f>
        <v>18.916060007329023</v>
      </c>
    </row>
    <row r="58" spans="1:68" x14ac:dyDescent="0.25">
      <c r="A58" s="5" t="s">
        <v>55</v>
      </c>
      <c r="B58" s="11">
        <f>'в абс. значениях'!N57*100/'в абс. значениях'!B57-100</f>
        <v>6.9052522122089499</v>
      </c>
      <c r="C58" s="11">
        <f>'в абс. значениях'!O57*100/'в абс. значениях'!C57-100</f>
        <v>7.2843201574544878</v>
      </c>
      <c r="D58" s="11">
        <f>'в абс. значениях'!P57*100/'в абс. значениях'!D57-100</f>
        <v>5.6722912292241148</v>
      </c>
      <c r="E58" s="11">
        <f>'в абс. значениях'!Q57*100/'в абс. значениях'!E57-100</f>
        <v>5.441486180153106</v>
      </c>
      <c r="F58" s="11">
        <f>'в абс. значениях'!R57*100/'в абс. значениях'!F57-100</f>
        <v>4.3335502125921153</v>
      </c>
      <c r="G58" s="11">
        <f>'в абс. значениях'!S57*100/'в абс. значениях'!G57-100</f>
        <v>3.464655211247873</v>
      </c>
      <c r="H58" s="11">
        <f>'в абс. значениях'!T57*100/'в абс. значениях'!H57-100</f>
        <v>1.964456834219007</v>
      </c>
      <c r="I58" s="11">
        <f>'в абс. значениях'!U57*100/'в абс. значениях'!I57-100</f>
        <v>2.0922410073353461</v>
      </c>
      <c r="J58" s="11">
        <f>'в абс. значениях'!V57*100/'в абс. значениях'!J57-100</f>
        <v>0.96485882591915129</v>
      </c>
      <c r="K58" s="11">
        <f>'в абс. значениях'!W57*100/'в абс. значениях'!K57-100</f>
        <v>-0.45976460435792887</v>
      </c>
      <c r="L58" s="11">
        <f>'в абс. значениях'!X57*100/'в абс. значениях'!L57-100</f>
        <v>2.8136161527808099</v>
      </c>
      <c r="M58" s="11">
        <f>'в абс. значениях'!Y57*100/'в абс. значениях'!M57-100</f>
        <v>2.3389287793518321</v>
      </c>
      <c r="N58" s="11">
        <f>'в абс. значениях'!Z57*100/'в абс. значениях'!N57-100</f>
        <v>-8.2009812569438623E-2</v>
      </c>
      <c r="O58" s="11">
        <f>'в абс. значениях'!AA57*100/'в абс. значениях'!O57-100</f>
        <v>-0.326778650461506</v>
      </c>
      <c r="P58" s="11">
        <f>'в абс. значениях'!AB57*100/'в абс. значениях'!P57-100</f>
        <v>0.31600720113380021</v>
      </c>
      <c r="Q58" s="11">
        <f>'в абс. значениях'!AC57*100/'в абс. значениях'!Q57-100</f>
        <v>0.94480381735064611</v>
      </c>
      <c r="R58" s="11">
        <f>'в абс. значениях'!AD57*100/'в абс. значениях'!R57-100</f>
        <v>1.5788532285276489</v>
      </c>
      <c r="S58" s="11">
        <f>'в абс. значениях'!AE57*100/'в абс. значениях'!S57-100</f>
        <v>2.7211904543057699</v>
      </c>
      <c r="T58" s="11">
        <f>'в абс. значениях'!AF57*100/'в абс. значениях'!T57-100</f>
        <v>3.6443722974544386</v>
      </c>
      <c r="U58" s="11">
        <f>'в абс. значениях'!AG57*100/'в абс. значениях'!U57-100</f>
        <v>3.6722363371771962</v>
      </c>
      <c r="V58" s="11">
        <f>'в абс. значениях'!AH57*100/'в абс. значениях'!V57-100</f>
        <v>1.9678004991353788</v>
      </c>
      <c r="W58" s="11">
        <f>'в абс. значениях'!AI57*100/'в абс. значениях'!W57-100</f>
        <v>4.2668066619787481</v>
      </c>
      <c r="X58" s="11">
        <f>'в абс. значениях'!AJ57*100/'в абс. значениях'!X57-100</f>
        <v>4.8082240340304878</v>
      </c>
      <c r="Y58" s="11">
        <f>'в абс. значениях'!AK57*100/'в абс. значениях'!Y57-100</f>
        <v>5.983189612261242</v>
      </c>
      <c r="Z58" s="11">
        <f>'в абс. значениях'!AL57*100/'в абс. значениях'!Z57-100</f>
        <v>8.1199089516556171</v>
      </c>
      <c r="AA58" s="11">
        <f>'в абс. значениях'!AM57*100/'в абс. значениях'!AA57-100</f>
        <v>9.8963725602975643</v>
      </c>
      <c r="AB58" s="11">
        <f>'в абс. значениях'!AN57*100/'в абс. значениях'!AB57-100</f>
        <v>10.119513545504873</v>
      </c>
      <c r="AC58" s="11">
        <f>'в абс. значениях'!AO57*100/'в абс. значениях'!AC57-100</f>
        <v>8.9303507255821444</v>
      </c>
      <c r="AD58" s="11">
        <f>'в абс. значениях'!AP57*100/'в абс. значениях'!AD57-100</f>
        <v>9.0617489589530038</v>
      </c>
      <c r="AE58" s="11">
        <f>'в абс. значениях'!AQ57*100/'в абс. значениях'!AE57-100</f>
        <v>9.9879436365006455</v>
      </c>
      <c r="AF58" s="11">
        <f>'в абс. значениях'!AR57*100/'в абс. значениях'!AF57-100</f>
        <v>14.30579916559428</v>
      </c>
      <c r="AG58" s="11">
        <f>'в абс. значениях'!AS57*100/'в абс. значениях'!AG57-100</f>
        <v>12.253019360039289</v>
      </c>
      <c r="AH58" s="11">
        <f>'в абс. значениях'!AT57*100/'в абс. значениях'!AH57-100</f>
        <v>18.435281793027642</v>
      </c>
      <c r="AI58" s="11">
        <f>'в абс. значениях'!AU57*100/'в абс. значениях'!AI57-100</f>
        <v>18.085779615215841</v>
      </c>
      <c r="AJ58" s="11">
        <f>'в абс. значениях'!AV57*100/'в абс. значениях'!AJ57-100</f>
        <v>17.648862672944063</v>
      </c>
      <c r="AK58" s="11">
        <f>'в абс. значениях'!AW57*100/'в абс. значениях'!AK57-100</f>
        <v>18.030792352904342</v>
      </c>
      <c r="AL58" s="11">
        <f>'в абс. значениях'!AX57*100/'в абс. значениях'!AL57-100</f>
        <v>19.333112655853469</v>
      </c>
      <c r="AM58" s="11">
        <f>'в абс. значениях'!AY57*100/'в абс. значениях'!AM57-100</f>
        <v>18.693382298422449</v>
      </c>
      <c r="AN58" s="11">
        <f>'в абс. значениях'!AZ57*100/'в абс. значениях'!AN57-100</f>
        <v>20.126301372237975</v>
      </c>
      <c r="AO58" s="11">
        <f>'в абс. значениях'!BA57*100/'в абс. значениях'!AO57-100</f>
        <v>21.524502323645692</v>
      </c>
      <c r="AP58" s="11">
        <f>'в абс. значениях'!BB57*100/'в абс. значениях'!AP57-100</f>
        <v>22.707120602532669</v>
      </c>
      <c r="AQ58" s="11">
        <f>'в абс. значениях'!BC57*100/'в абс. значениях'!AQ57-100</f>
        <v>23.080875552358435</v>
      </c>
      <c r="AR58" s="11">
        <f>'в абс. значениях'!BD57*100/'в абс. значениях'!AR57-100</f>
        <v>21.974623092424991</v>
      </c>
      <c r="AS58" s="11">
        <f>'в абс. значениях'!BE57*100/'в абс. значениях'!AS57-100</f>
        <v>25.63081392949411</v>
      </c>
      <c r="AT58" s="11">
        <f>'в абс. значениях'!BF57*100/'в абс. значениях'!AT57-100</f>
        <v>24.488719299359019</v>
      </c>
      <c r="AU58" s="11">
        <f>'в абс. значениях'!BG57*100/'в абс. значениях'!AU57-100</f>
        <v>25.579530429748317</v>
      </c>
      <c r="AV58" s="11">
        <f>'в абс. значениях'!BH57*100/'в абс. значениях'!AV57-100</f>
        <v>25.53203722727342</v>
      </c>
      <c r="AW58" s="11">
        <f>'в абс. значениях'!BI57*100/'в абс. значениях'!AW57-100</f>
        <v>29.457843196701418</v>
      </c>
      <c r="AX58" s="11">
        <f>'в абс. значениях'!BJ57*100/'в абс. значениях'!AX57-100</f>
        <v>27.97776454532341</v>
      </c>
      <c r="AY58" s="11">
        <f>'в абс. значениях'!BK57*100/'в абс. значениях'!AY57-100</f>
        <v>27.77477686035445</v>
      </c>
      <c r="AZ58" s="11">
        <f>'в абс. значениях'!BL57*100/'в абс. значениях'!AZ57-100</f>
        <v>27.814961411206085</v>
      </c>
      <c r="BA58" s="11">
        <f>'в абс. значениях'!BM57*100/'в абс. значениях'!BA57-100</f>
        <v>27.938485247375354</v>
      </c>
      <c r="BB58" s="11">
        <f>'в абс. значениях'!BN57*100/'в абс. значениях'!BB57-100</f>
        <v>30.024928610292221</v>
      </c>
      <c r="BC58" s="11">
        <f>'в абс. значениях'!BO57*100/'в абс. значениях'!BC57-100</f>
        <v>27.64778325123153</v>
      </c>
      <c r="BD58" s="11">
        <f>'в абс. значениях'!BP57*100/'в абс. значениях'!BD57-100</f>
        <v>27.480497298362593</v>
      </c>
      <c r="BE58" s="11">
        <f>'в абс. значениях'!BQ57*100/'в абс. значениях'!BE57-100</f>
        <v>19.75618489476399</v>
      </c>
      <c r="BF58" s="11">
        <f>'в абс. значениях'!BR57*100/'в абс. значениях'!BF57-100</f>
        <v>20.149051620036261</v>
      </c>
      <c r="BG58" s="11">
        <f>'в абс. значениях'!BS57*100/'в абс. значениях'!BG57-100</f>
        <v>19.960502010721768</v>
      </c>
      <c r="BH58" s="11">
        <f>'в абс. значениях'!BT57*100/'в абс. значениях'!BH57-100</f>
        <v>20.860598547144519</v>
      </c>
      <c r="BI58" s="11">
        <f>'в абс. значениях'!BU57*100/'в абс. значениях'!BI57-100</f>
        <v>15.600272831327587</v>
      </c>
      <c r="BJ58" s="11">
        <f>'в абс. значениях'!BV57*100/'в абс. значениях'!BJ57-100</f>
        <v>15.785275630373533</v>
      </c>
      <c r="BK58" s="11">
        <f>'в абс. значениях'!BW57*100/'в абс. значениях'!BK57-100</f>
        <v>15.880077647566324</v>
      </c>
      <c r="BL58" s="11">
        <f>'в абс. значениях'!BX57*100/'в абс. значениях'!BL57-100</f>
        <v>14.076495512967085</v>
      </c>
      <c r="BM58" s="11">
        <f>'в абс. значениях'!BY57*100/'в абс. значениях'!BM57-100</f>
        <v>13.626160979921423</v>
      </c>
      <c r="BN58" s="11">
        <f>'в абс. значениях'!BZ57*100/'в абс. значениях'!BN57-100</f>
        <v>12.42772827472281</v>
      </c>
      <c r="BO58" s="11">
        <f>'в абс. значениях'!CA57*100/'в абс. значениях'!BO57-100</f>
        <v>12.190635041330424</v>
      </c>
      <c r="BP58" s="11">
        <f>'в абс. значениях'!CB57*100/'в абс. значениях'!BP57-100</f>
        <v>12.273903140362989</v>
      </c>
    </row>
    <row r="59" spans="1:68" x14ac:dyDescent="0.25">
      <c r="A59" s="5" t="s">
        <v>56</v>
      </c>
      <c r="B59" s="11">
        <f>'в абс. значениях'!N58*100/'в абс. значениях'!B58-100</f>
        <v>6.5139850892429507</v>
      </c>
      <c r="C59" s="11">
        <f>'в абс. значениях'!O58*100/'в абс. значениях'!C58-100</f>
        <v>7.4913828315907836</v>
      </c>
      <c r="D59" s="11">
        <f>'в абс. значениях'!P58*100/'в абс. значениях'!D58-100</f>
        <v>6.56619714289792</v>
      </c>
      <c r="E59" s="11">
        <f>'в абс. значениях'!Q58*100/'в абс. значениях'!E58-100</f>
        <v>6.8092430460231981</v>
      </c>
      <c r="F59" s="11">
        <f>'в абс. значениях'!R58*100/'в абс. значениях'!F58-100</f>
        <v>5.8126972393597356</v>
      </c>
      <c r="G59" s="11">
        <f>'в абс. значениях'!S58*100/'в абс. значениях'!G58-100</f>
        <v>4.287959185111589</v>
      </c>
      <c r="H59" s="11">
        <f>'в абс. значениях'!T58*100/'в абс. значениях'!H58-100</f>
        <v>3.7975895048435433</v>
      </c>
      <c r="I59" s="11">
        <f>'в абс. значениях'!U58*100/'в абс. значениях'!I58-100</f>
        <v>2.5023182428411275</v>
      </c>
      <c r="J59" s="11">
        <f>'в абс. значениях'!V58*100/'в абс. значениях'!J58-100</f>
        <v>1.4626725155374913</v>
      </c>
      <c r="K59" s="11">
        <f>'в абс. значениях'!W58*100/'в абс. значениях'!K58-100</f>
        <v>0.35611615911052752</v>
      </c>
      <c r="L59" s="11">
        <f>'в абс. значениях'!X58*100/'в абс. значениях'!L58-100</f>
        <v>4.1969434636201299</v>
      </c>
      <c r="M59" s="11">
        <f>'в абс. значениях'!Y58*100/'в абс. значениях'!M58-100</f>
        <v>2.8347179322105802</v>
      </c>
      <c r="N59" s="11">
        <f>'в абс. значениях'!Z58*100/'в абс. значениях'!N58-100</f>
        <v>0.58518777011246925</v>
      </c>
      <c r="O59" s="11">
        <f>'в абс. значениях'!AA58*100/'в абс. значениях'!O58-100</f>
        <v>0.17599882667448696</v>
      </c>
      <c r="P59" s="11">
        <f>'в абс. значениях'!AB58*100/'в абс. значениях'!P58-100</f>
        <v>0.88855260338547737</v>
      </c>
      <c r="Q59" s="11">
        <f>'в абс. значениях'!AC58*100/'в абс. значениях'!Q58-100</f>
        <v>1.6673658416402048</v>
      </c>
      <c r="R59" s="11">
        <f>'в абс. значениях'!AD58*100/'в абс. значениях'!R58-100</f>
        <v>3.2887754416605048</v>
      </c>
      <c r="S59" s="11">
        <f>'в абс. значениях'!AE58*100/'в абс. значениях'!S58-100</f>
        <v>3.7244753165668811</v>
      </c>
      <c r="T59" s="11">
        <f>'в абс. значениях'!AF58*100/'в абс. значениях'!T58-100</f>
        <v>5.1109120606986664</v>
      </c>
      <c r="U59" s="11">
        <f>'в абс. значениях'!AG58*100/'в абс. значениях'!U58-100</f>
        <v>5.3665221911667373</v>
      </c>
      <c r="V59" s="11">
        <f>'в абс. значениях'!AH58*100/'в абс. значениях'!V58-100</f>
        <v>3.2402084383930116</v>
      </c>
      <c r="W59" s="11">
        <f>'в абс. значениях'!AI58*100/'в абс. значениях'!W58-100</f>
        <v>6.3893760962164805</v>
      </c>
      <c r="X59" s="11">
        <f>'в абс. значениях'!AJ58*100/'в абс. значениях'!X58-100</f>
        <v>5.823013365258177</v>
      </c>
      <c r="Y59" s="11">
        <f>'в абс. значениях'!AK58*100/'в абс. значениях'!Y58-100</f>
        <v>8.2204462204462203</v>
      </c>
      <c r="Z59" s="11">
        <f>'в абс. значениях'!AL58*100/'в абс. значениях'!Z58-100</f>
        <v>10.133169651196923</v>
      </c>
      <c r="AA59" s="11">
        <f>'в абс. значениях'!AM58*100/'в абс. значениях'!AA58-100</f>
        <v>10.978604465444377</v>
      </c>
      <c r="AB59" s="11">
        <f>'в абс. значениях'!AN58*100/'в абс. значениях'!AB58-100</f>
        <v>10.891279675584556</v>
      </c>
      <c r="AC59" s="11">
        <f>'в абс. значениях'!AO58*100/'в абс. значениях'!AC58-100</f>
        <v>8.2210622146829024</v>
      </c>
      <c r="AD59" s="11">
        <f>'в абс. значениях'!AP58*100/'в абс. значениях'!AD58-100</f>
        <v>6.7719782006425362</v>
      </c>
      <c r="AE59" s="11">
        <f>'в абс. значениях'!AQ58*100/'в абс. значениях'!AE58-100</f>
        <v>8.4615585058564449</v>
      </c>
      <c r="AF59" s="11">
        <f>'в абс. значениях'!AR58*100/'в абс. значениях'!AF58-100</f>
        <v>11.593939545841891</v>
      </c>
      <c r="AG59" s="11">
        <f>'в абс. значениях'!AS58*100/'в абс. значениях'!AG58-100</f>
        <v>11.178886532411525</v>
      </c>
      <c r="AH59" s="11">
        <f>'в абс. значениях'!AT58*100/'в абс. значениях'!AH58-100</f>
        <v>16.794534465690617</v>
      </c>
      <c r="AI59" s="11">
        <f>'в абс. значениях'!AU58*100/'в абс. значениях'!AI58-100</f>
        <v>15.465748367302766</v>
      </c>
      <c r="AJ59" s="11">
        <f>'в абс. значениях'!AV58*100/'в абс. значениях'!AJ58-100</f>
        <v>14.374381800197824</v>
      </c>
      <c r="AK59" s="11">
        <f>'в абс. значениях'!AW58*100/'в абс. значениях'!AK58-100</f>
        <v>15.128651695765356</v>
      </c>
      <c r="AL59" s="11">
        <f>'в абс. значениях'!AX58*100/'в абс. значениях'!AL58-100</f>
        <v>16.117815256372978</v>
      </c>
      <c r="AM59" s="11">
        <f>'в абс. значениях'!AY58*100/'в абс. значениях'!AM58-100</f>
        <v>15.988054832635726</v>
      </c>
      <c r="AN59" s="11">
        <f>'в абс. значениях'!AZ58*100/'в абс. значениях'!AN58-100</f>
        <v>17.599846780902681</v>
      </c>
      <c r="AO59" s="11">
        <f>'в абс. значениях'!BA58*100/'в абс. значениях'!AO58-100</f>
        <v>21.146502212027869</v>
      </c>
      <c r="AP59" s="11">
        <f>'в абс. значениях'!BB58*100/'в абс. значениях'!AP58-100</f>
        <v>23.682687798074056</v>
      </c>
      <c r="AQ59" s="11">
        <f>'в абс. значениях'!BC58*100/'в абс. значениях'!AQ58-100</f>
        <v>24.55148803267366</v>
      </c>
      <c r="AR59" s="11">
        <f>'в абс. значениях'!BD58*100/'в абс. значениях'!AR58-100</f>
        <v>24.320166203430759</v>
      </c>
      <c r="AS59" s="11">
        <f>'в абс. значениях'!BE58*100/'в абс. значениях'!AS58-100</f>
        <v>26.306780852706922</v>
      </c>
      <c r="AT59" s="11">
        <f>'в абс. значениях'!BF58*100/'в абс. значениях'!AT58-100</f>
        <v>25.915764703258219</v>
      </c>
      <c r="AU59" s="11">
        <f>'в абс. значениях'!BG58*100/'в абс. значениях'!AU58-100</f>
        <v>27.410845704772356</v>
      </c>
      <c r="AV59" s="11">
        <f>'в абс. значениях'!BH58*100/'в абс. значениях'!AV58-100</f>
        <v>27.517674529219732</v>
      </c>
      <c r="AW59" s="11">
        <f>'в абс. значениях'!BI58*100/'в абс. значениях'!AW58-100</f>
        <v>31.160063289785967</v>
      </c>
      <c r="AX59" s="11">
        <f>'в абс. значениях'!BJ58*100/'в абс. значениях'!AX58-100</f>
        <v>30.298730162042602</v>
      </c>
      <c r="AY59" s="11">
        <f>'в абс. значениях'!BK58*100/'в абс. значениях'!AY58-100</f>
        <v>30.148275291587396</v>
      </c>
      <c r="AZ59" s="11">
        <f>'в абс. значениях'!BL58*100/'в абс. значениях'!AZ58-100</f>
        <v>30.529246209672891</v>
      </c>
      <c r="BA59" s="11">
        <f>'в абс. значениях'!BM58*100/'в абс. значениях'!BA58-100</f>
        <v>30.454005015636398</v>
      </c>
      <c r="BB59" s="11">
        <f>'в абс. значениях'!BN58*100/'в абс. значениях'!BB58-100</f>
        <v>30.956215127473996</v>
      </c>
      <c r="BC59" s="11">
        <f>'в абс. значениях'!BO58*100/'в абс. значениях'!BC58-100</f>
        <v>28.651891287155451</v>
      </c>
      <c r="BD59" s="11">
        <f>'в абс. значениях'!BP58*100/'в абс. значениях'!BD58-100</f>
        <v>27.739286746639692</v>
      </c>
      <c r="BE59" s="11">
        <f>'в абс. значениях'!BQ58*100/'в абс. значениях'!BE58-100</f>
        <v>26.631077042410965</v>
      </c>
      <c r="BF59" s="11">
        <f>'в абс. значениях'!BR58*100/'в абс. значениях'!BF58-100</f>
        <v>27.559940834167378</v>
      </c>
      <c r="BG59" s="11">
        <f>'в абс. значениях'!BS58*100/'в абс. значениях'!BG58-100</f>
        <v>27.531779752684727</v>
      </c>
      <c r="BH59" s="11">
        <f>'в абс. значениях'!BT58*100/'в абс. значениях'!BH58-100</f>
        <v>29.493945058345304</v>
      </c>
      <c r="BI59" s="11">
        <f>'в абс. значениях'!BU58*100/'в абс. значениях'!BI58-100</f>
        <v>24.51043122806874</v>
      </c>
      <c r="BJ59" s="11">
        <f>'в абс. значениях'!BV58*100/'в абс. значениях'!BJ58-100</f>
        <v>24.845247723760181</v>
      </c>
      <c r="BK59" s="11">
        <f>'в абс. значениях'!BW58*100/'в абс. значениях'!BK58-100</f>
        <v>25.273498637472287</v>
      </c>
      <c r="BL59" s="11">
        <f>'в абс. значениях'!BX58*100/'в абс. значениях'!BL58-100</f>
        <v>23.349046488324305</v>
      </c>
      <c r="BM59" s="11">
        <f>'в абс. значениях'!BY58*100/'в абс. значениях'!BM58-100</f>
        <v>22.152143527294314</v>
      </c>
      <c r="BN59" s="11">
        <f>'в абс. значениях'!BZ58*100/'в абс. значениях'!BN58-100</f>
        <v>21.522181399739026</v>
      </c>
      <c r="BO59" s="11">
        <f>'в абс. значениях'!CA58*100/'в абс. значениях'!BO58-100</f>
        <v>21.70599877055939</v>
      </c>
      <c r="BP59" s="11">
        <f>'в абс. значениях'!CB58*100/'в абс. значениях'!BP58-100</f>
        <v>22.574029877132503</v>
      </c>
    </row>
    <row r="60" spans="1:68" x14ac:dyDescent="0.25">
      <c r="A60" s="5" t="s">
        <v>57</v>
      </c>
      <c r="B60" s="11">
        <f>'в абс. значениях'!N59*100/'в абс. значениях'!B59-100</f>
        <v>5.1617648611458122</v>
      </c>
      <c r="C60" s="11">
        <f>'в абс. значениях'!O59*100/'в абс. значениях'!C59-100</f>
        <v>6.3271151263152206</v>
      </c>
      <c r="D60" s="11">
        <f>'в абс. значениях'!P59*100/'в абс. значениях'!D59-100</f>
        <v>5.5279618007804601</v>
      </c>
      <c r="E60" s="11">
        <f>'в абс. значениях'!Q59*100/'в абс. значениях'!E59-100</f>
        <v>6.8042881812045835</v>
      </c>
      <c r="F60" s="11">
        <f>'в абс. значениях'!R59*100/'в абс. значениях'!F59-100</f>
        <v>5.8433613327364782</v>
      </c>
      <c r="G60" s="11">
        <f>'в абс. значениях'!S59*100/'в абс. значениях'!G59-100</f>
        <v>4.5617084548410247</v>
      </c>
      <c r="H60" s="11">
        <f>'в абс. значениях'!T59*100/'в абс. значениях'!H59-100</f>
        <v>6.4357991758576816</v>
      </c>
      <c r="I60" s="11">
        <f>'в абс. значениях'!U59*100/'в абс. значениях'!I59-100</f>
        <v>6.5062794727866446</v>
      </c>
      <c r="J60" s="11">
        <f>'в абс. значениях'!V59*100/'в абс. значениях'!J59-100</f>
        <v>4.5995581003064814</v>
      </c>
      <c r="K60" s="11">
        <f>'в абс. значениях'!W59*100/'в абс. значениях'!K59-100</f>
        <v>2.7948288069252101</v>
      </c>
      <c r="L60" s="11">
        <f>'в абс. значениях'!X59*100/'в абс. значениях'!L59-100</f>
        <v>6.2825089753724797</v>
      </c>
      <c r="M60" s="11">
        <f>'в абс. значениях'!Y59*100/'в абс. значениях'!M59-100</f>
        <v>6.8082660295486619</v>
      </c>
      <c r="N60" s="11">
        <f>'в абс. значениях'!Z59*100/'в абс. значениях'!N59-100</f>
        <v>5.3658797780559127</v>
      </c>
      <c r="O60" s="11">
        <f>'в абс. значениях'!AA59*100/'в абс. значениях'!O59-100</f>
        <v>4.2570839645367187</v>
      </c>
      <c r="P60" s="11">
        <f>'в абс. значениях'!AB59*100/'в абс. значениях'!P59-100</f>
        <v>3.9084063895903682</v>
      </c>
      <c r="Q60" s="11">
        <f>'в абс. значениях'!AC59*100/'в абс. значениях'!Q59-100</f>
        <v>3.6737320199534764</v>
      </c>
      <c r="R60" s="11">
        <f>'в абс. значениях'!AD59*100/'в абс. значениях'!R59-100</f>
        <v>4.2987551041393743</v>
      </c>
      <c r="S60" s="11">
        <f>'в абс. значениях'!AE59*100/'в абс. значениях'!S59-100</f>
        <v>5.5697423674951807</v>
      </c>
      <c r="T60" s="11">
        <f>'в абс. значениях'!AF59*100/'в абс. значениях'!T59-100</f>
        <v>4.9962155994764714</v>
      </c>
      <c r="U60" s="11">
        <f>'в абс. значениях'!AG59*100/'в абс. значениях'!U59-100</f>
        <v>5.1377377877032728</v>
      </c>
      <c r="V60" s="11">
        <f>'в абс. значениях'!AH59*100/'в абс. значениях'!V59-100</f>
        <v>3.0857687977182877</v>
      </c>
      <c r="W60" s="11">
        <f>'в абс. значениях'!AI59*100/'в абс. значениях'!W59-100</f>
        <v>2.56419419973912</v>
      </c>
      <c r="X60" s="11">
        <f>'в абс. значениях'!AJ59*100/'в абс. значениях'!X59-100</f>
        <v>0.69674745905108182</v>
      </c>
      <c r="Y60" s="11">
        <f>'в абс. значениях'!AK59*100/'в абс. значениях'!Y59-100</f>
        <v>0.94000539776786241</v>
      </c>
      <c r="Z60" s="11">
        <f>'в абс. значениях'!AL59*100/'в абс. значениях'!Z59-100</f>
        <v>-0.33206499644272469</v>
      </c>
      <c r="AA60" s="11">
        <f>'в абс. значениях'!AM59*100/'в абс. значениях'!AA59-100</f>
        <v>2.5846490016165973</v>
      </c>
      <c r="AB60" s="11">
        <f>'в абс. значениях'!AN59*100/'в абс. значениях'!AB59-100</f>
        <v>3.0886322544500757</v>
      </c>
      <c r="AC60" s="11">
        <f>'в абс. значениях'!AO59*100/'в абс. значениях'!AC59-100</f>
        <v>0.40231286356194573</v>
      </c>
      <c r="AD60" s="11">
        <f>'в абс. значениях'!AP59*100/'в абс. значениях'!AD59-100</f>
        <v>1.5299088351797963</v>
      </c>
      <c r="AE60" s="11">
        <f>'в абс. значениях'!AQ59*100/'в абс. значениях'!AE59-100</f>
        <v>1.5684904326984679</v>
      </c>
      <c r="AF60" s="11">
        <f>'в абс. значениях'!AR59*100/'в абс. значениях'!AF59-100</f>
        <v>6.5028404200378702</v>
      </c>
      <c r="AG60" s="11">
        <f>'в абс. значениях'!AS59*100/'в абс. значениях'!AG59-100</f>
        <v>3.2771015993982218</v>
      </c>
      <c r="AH60" s="11">
        <f>'в абс. значениях'!AT59*100/'в абс. значениях'!AH59-100</f>
        <v>8.7050950742684137</v>
      </c>
      <c r="AI60" s="11">
        <f>'в абс. значениях'!AU59*100/'в абс. значениях'!AI59-100</f>
        <v>11.095096756618062</v>
      </c>
      <c r="AJ60" s="11">
        <f>'в абс. значениях'!AV59*100/'в абс. значениях'!AJ59-100</f>
        <v>12.880465466407372</v>
      </c>
      <c r="AK60" s="11">
        <f>'в абс. значениях'!AW59*100/'в абс. значениях'!AK59-100</f>
        <v>14.266031886834298</v>
      </c>
      <c r="AL60" s="11">
        <f>'в абс. значениях'!AX59*100/'в абс. значениях'!AL59-100</f>
        <v>19.9804016857737</v>
      </c>
      <c r="AM60" s="11">
        <f>'в абс. значениях'!AY59*100/'в абс. значениях'!AM59-100</f>
        <v>18.27865274290474</v>
      </c>
      <c r="AN60" s="11">
        <f>'в абс. значениях'!AZ59*100/'в абс. значениях'!AN59-100</f>
        <v>20.54453381914746</v>
      </c>
      <c r="AO60" s="11">
        <f>'в абс. значениях'!BA59*100/'в абс. значениях'!AO59-100</f>
        <v>24.037632127971946</v>
      </c>
      <c r="AP60" s="11">
        <f>'в абс. значениях'!BB59*100/'в абс. значениях'!AP59-100</f>
        <v>24.214464934015368</v>
      </c>
      <c r="AQ60" s="11">
        <f>'в абс. значениях'!BC59*100/'в абс. значениях'!AQ59-100</f>
        <v>24.896177074901942</v>
      </c>
      <c r="AR60" s="11">
        <f>'в абс. значениях'!BD59*100/'в абс. значениях'!AR59-100</f>
        <v>22.906961305555072</v>
      </c>
      <c r="AS60" s="11">
        <f>'в абс. значениях'!BE59*100/'в абс. значениях'!AS59-100</f>
        <v>26.754019378988787</v>
      </c>
      <c r="AT60" s="11">
        <f>'в абс. значениях'!BF59*100/'в абс. значениях'!AT59-100</f>
        <v>26.032198752008796</v>
      </c>
      <c r="AU60" s="11">
        <f>'в абс. значениях'!BG59*100/'в абс. значениях'!AU59-100</f>
        <v>26.373551174030197</v>
      </c>
      <c r="AV60" s="11">
        <f>'в абс. значениях'!BH59*100/'в абс. значениях'!AV59-100</f>
        <v>26.418402519690289</v>
      </c>
      <c r="AW60" s="11">
        <f>'в абс. значениях'!BI59*100/'в абс. значениях'!AW59-100</f>
        <v>27.784384652230642</v>
      </c>
      <c r="AX60" s="11">
        <f>'в абс. значениях'!BJ59*100/'в абс. значениях'!AX59-100</f>
        <v>24.119691422212128</v>
      </c>
      <c r="AY60" s="11">
        <f>'в абс. значениях'!BK59*100/'в абс. значениях'!AY59-100</f>
        <v>23.346067718660393</v>
      </c>
      <c r="AZ60" s="11">
        <f>'в абс. значениях'!BL59*100/'в абс. значениях'!AZ59-100</f>
        <v>22.518920206614169</v>
      </c>
      <c r="BA60" s="11">
        <f>'в абс. значениях'!BM59*100/'в абс. значениях'!BA59-100</f>
        <v>23.370426827330277</v>
      </c>
      <c r="BB60" s="11">
        <f>'в абс. значениях'!BN59*100/'в абс. значениях'!BB59-100</f>
        <v>24.21449349188677</v>
      </c>
      <c r="BC60" s="11">
        <f>'в абс. значениях'!BO59*100/'в абс. значениях'!BC59-100</f>
        <v>23.994900191055891</v>
      </c>
      <c r="BD60" s="11">
        <f>'в абс. значениях'!BP59*100/'в абс. значениях'!BD59-100</f>
        <v>25.189692382479961</v>
      </c>
      <c r="BE60" s="11">
        <f>'в абс. значениях'!BQ59*100/'в абс. значениях'!BE59-100</f>
        <v>21.671649453581196</v>
      </c>
      <c r="BF60" s="11">
        <f>'в абс. значениях'!BR59*100/'в абс. значениях'!BF59-100</f>
        <v>21.796013173780636</v>
      </c>
      <c r="BG60" s="11">
        <f>'в абс. значениях'!BS59*100/'в абс. значениях'!BG59-100</f>
        <v>22.0448048446451</v>
      </c>
      <c r="BH60" s="11">
        <f>'в абс. значениях'!BT59*100/'в абс. значениях'!BH59-100</f>
        <v>21.540284177891976</v>
      </c>
      <c r="BI60" s="11">
        <f>'в абс. значениях'!BU59*100/'в абс. значениях'!BI59-100</f>
        <v>20.146191082473223</v>
      </c>
      <c r="BJ60" s="11">
        <f>'в абс. значениях'!BV59*100/'в абс. значениях'!BJ59-100</f>
        <v>22.002086398288085</v>
      </c>
      <c r="BK60" s="11">
        <f>'в абс. значениях'!BW59*100/'в абс. значениях'!BK59-100</f>
        <v>23.945571879370235</v>
      </c>
      <c r="BL60" s="11">
        <f>'в абс. значениях'!BX59*100/'в абс. значениях'!BL59-100</f>
        <v>23.046470737046334</v>
      </c>
      <c r="BM60" s="11">
        <f>'в абс. значениях'!BY59*100/'в абс. значениях'!BM59-100</f>
        <v>22.341497697847061</v>
      </c>
      <c r="BN60" s="11">
        <f>'в абс. значениях'!BZ59*100/'в абс. значениях'!BN59-100</f>
        <v>22.261247004199447</v>
      </c>
      <c r="BO60" s="11">
        <f>'в абс. значениях'!CA59*100/'в абс. значениях'!BO59-100</f>
        <v>21.437832817710884</v>
      </c>
      <c r="BP60" s="11">
        <f>'в абс. значениях'!CB59*100/'в абс. значениях'!BP59-100</f>
        <v>18.90837091340201</v>
      </c>
    </row>
    <row r="61" spans="1:68" x14ac:dyDescent="0.25">
      <c r="A61" s="5" t="s">
        <v>58</v>
      </c>
      <c r="B61" s="11">
        <f>'в абс. значениях'!N60*100/'в абс. значениях'!B60-100</f>
        <v>5.739741846833013</v>
      </c>
      <c r="C61" s="11">
        <f>'в абс. значениях'!O60*100/'в абс. значениях'!C60-100</f>
        <v>7.3406083393305579</v>
      </c>
      <c r="D61" s="11">
        <f>'в абс. значениях'!P60*100/'в абс. значениях'!D60-100</f>
        <v>5.9489776668456358</v>
      </c>
      <c r="E61" s="11">
        <f>'в абс. значениях'!Q60*100/'в абс. значениях'!E60-100</f>
        <v>6.3120359196808096</v>
      </c>
      <c r="F61" s="11">
        <f>'в абс. значениях'!R60*100/'в абс. значениях'!F60-100</f>
        <v>5.3333139992242167</v>
      </c>
      <c r="G61" s="11">
        <f>'в абс. значениях'!S60*100/'в абс. значениях'!G60-100</f>
        <v>3.8923273547108579</v>
      </c>
      <c r="H61" s="11">
        <f>'в абс. значениях'!T60*100/'в абс. значениях'!H60-100</f>
        <v>4.5995440017490381</v>
      </c>
      <c r="I61" s="11">
        <f>'в абс. значениях'!U60*100/'в абс. значениях'!I60-100</f>
        <v>6.3312638887373538</v>
      </c>
      <c r="J61" s="11">
        <f>'в абс. значениях'!V60*100/'в абс. значениях'!J60-100</f>
        <v>3.0462388096452457</v>
      </c>
      <c r="K61" s="11">
        <f>'в абс. значениях'!W60*100/'в абс. значениях'!K60-100</f>
        <v>1.2740709899031941</v>
      </c>
      <c r="L61" s="11">
        <f>'в абс. значениях'!X60*100/'в абс. значениях'!L60-100</f>
        <v>4.2223793347243515</v>
      </c>
      <c r="M61" s="11">
        <f>'в абс. значениях'!Y60*100/'в абс. значениях'!M60-100</f>
        <v>4.0217521635785261</v>
      </c>
      <c r="N61" s="11">
        <f>'в абс. значениях'!Z60*100/'в абс. значениях'!N60-100</f>
        <v>2.3425565593657325</v>
      </c>
      <c r="O61" s="11">
        <f>'в абс. значениях'!AA60*100/'в абс. значениях'!O60-100</f>
        <v>1.3501402476568387</v>
      </c>
      <c r="P61" s="11">
        <f>'в абс. значениях'!AB60*100/'в абс. значениях'!P60-100</f>
        <v>1.8863725080639142</v>
      </c>
      <c r="Q61" s="11">
        <f>'в абс. значениях'!AC60*100/'в абс. значениях'!Q60-100</f>
        <v>2.4062011064639108</v>
      </c>
      <c r="R61" s="11">
        <f>'в абс. значениях'!AD60*100/'в абс. значениях'!R60-100</f>
        <v>3.4928741787495312</v>
      </c>
      <c r="S61" s="11">
        <f>'в абс. значениях'!AE60*100/'в абс. значениях'!S60-100</f>
        <v>4.1507999585334687</v>
      </c>
      <c r="T61" s="11">
        <f>'в абс. значениях'!AF60*100/'в абс. значениях'!T60-100</f>
        <v>4.515399136732654</v>
      </c>
      <c r="U61" s="11">
        <f>'в абс. значениях'!AG60*100/'в абс. значениях'!U60-100</f>
        <v>5.3847811438598114</v>
      </c>
      <c r="V61" s="11">
        <f>'в абс. значениях'!AH60*100/'в абс. значениях'!V60-100</f>
        <v>3.7976411954462463</v>
      </c>
      <c r="W61" s="11">
        <f>'в абс. значениях'!AI60*100/'в абс. значениях'!W60-100</f>
        <v>4.0297106364900941</v>
      </c>
      <c r="X61" s="11">
        <f>'в абс. значениях'!AJ60*100/'в абс. значениях'!X60-100</f>
        <v>3.2015433589897953</v>
      </c>
      <c r="Y61" s="11">
        <f>'в абс. значениях'!AK60*100/'в абс. значениях'!Y60-100</f>
        <v>5.5800408188173378</v>
      </c>
      <c r="Z61" s="11">
        <f>'в абс. значениях'!AL60*100/'в абс. значениях'!Z60-100</f>
        <v>6.3595839524517146</v>
      </c>
      <c r="AA61" s="11">
        <f>'в абс. значениях'!AM60*100/'в абс. значениях'!AA60-100</f>
        <v>7.9689625261992632</v>
      </c>
      <c r="AB61" s="11">
        <f>'в абс. значениях'!AN60*100/'в абс. значениях'!AB60-100</f>
        <v>7.6672570416500037</v>
      </c>
      <c r="AC61" s="11">
        <f>'в абс. значениях'!AO60*100/'в абс. значениях'!AC60-100</f>
        <v>6.0790344377650456</v>
      </c>
      <c r="AD61" s="11">
        <f>'в абс. значениях'!AP60*100/'в абс. значениях'!AD60-100</f>
        <v>5.1441246109234129</v>
      </c>
      <c r="AE61" s="11">
        <f>'в абс. значениях'!AQ60*100/'в абс. значениях'!AE60-100</f>
        <v>6.3413646890199828</v>
      </c>
      <c r="AF61" s="11">
        <f>'в абс. значениях'!AR60*100/'в абс. значениях'!AF60-100</f>
        <v>9.805633239477757</v>
      </c>
      <c r="AG61" s="11">
        <f>'в абс. значениях'!AS60*100/'в абс. значениях'!AG60-100</f>
        <v>8.0248877002570538</v>
      </c>
      <c r="AH61" s="11">
        <f>'в абс. значениях'!AT60*100/'в абс. значениях'!AH60-100</f>
        <v>13.359752688525674</v>
      </c>
      <c r="AI61" s="11">
        <f>'в абс. значениях'!AU60*100/'в абс. значениях'!AI60-100</f>
        <v>15.190815560327223</v>
      </c>
      <c r="AJ61" s="11">
        <f>'в абс. значениях'!AV60*100/'в абс. значениях'!AJ60-100</f>
        <v>14.138447380824886</v>
      </c>
      <c r="AK61" s="11">
        <f>'в абс. значениях'!AW60*100/'в абс. значениях'!AK60-100</f>
        <v>15.518542423279101</v>
      </c>
      <c r="AL61" s="11">
        <f>'в абс. значениях'!AX60*100/'в абс. значениях'!AL60-100</f>
        <v>17.06260001524042</v>
      </c>
      <c r="AM61" s="11">
        <f>'в абс. значениях'!AY60*100/'в абс. значениях'!AM60-100</f>
        <v>16.247053748382299</v>
      </c>
      <c r="AN61" s="11">
        <f>'в абс. значениях'!AZ60*100/'в абс. значениях'!AN60-100</f>
        <v>17.542802740623969</v>
      </c>
      <c r="AO61" s="11">
        <f>'в абс. значениях'!BA60*100/'в абс. значениях'!AO60-100</f>
        <v>19.834697777457023</v>
      </c>
      <c r="AP61" s="11">
        <f>'в абс. значениях'!BB60*100/'в абс. значениях'!AP60-100</f>
        <v>22.089878898479043</v>
      </c>
      <c r="AQ61" s="11">
        <f>'в абс. значениях'!BC60*100/'в абс. значениях'!AQ60-100</f>
        <v>23.009843533063972</v>
      </c>
      <c r="AR61" s="11">
        <f>'в абс. значениях'!BD60*100/'в абс. значениях'!AR60-100</f>
        <v>21.8670590582025</v>
      </c>
      <c r="AS61" s="11">
        <f>'в абс. значениях'!BE60*100/'в абс. значениях'!AS60-100</f>
        <v>24.834073953892243</v>
      </c>
      <c r="AT61" s="11">
        <f>'в абс. значениях'!BF60*100/'в абс. значениях'!AT60-100</f>
        <v>24.179777367106382</v>
      </c>
      <c r="AU61" s="11">
        <f>'в абс. значениях'!BG60*100/'в абс. значениях'!AU60-100</f>
        <v>25.251165051319433</v>
      </c>
      <c r="AV61" s="11">
        <f>'в абс. значениях'!BH60*100/'в абс. значениях'!AV60-100</f>
        <v>25.058783538923549</v>
      </c>
      <c r="AW61" s="11">
        <f>'в абс. значениях'!BI60*100/'в абс. значениях'!AW60-100</f>
        <v>27.575337249026404</v>
      </c>
      <c r="AX61" s="11">
        <f>'в абс. значениях'!BJ60*100/'в абс. значениях'!AX60-100</f>
        <v>26.324211873899827</v>
      </c>
      <c r="AY61" s="11">
        <f>'в абс. значениях'!BK60*100/'в абс. значениях'!AY60-100</f>
        <v>25.776880216848809</v>
      </c>
      <c r="AZ61" s="11">
        <f>'в абс. значениях'!BL60*100/'в абс. значениях'!AZ60-100</f>
        <v>25.969683933228168</v>
      </c>
      <c r="BA61" s="11">
        <f>'в абс. значениях'!BM60*100/'в абс. значениях'!BA60-100</f>
        <v>25.368682901283051</v>
      </c>
      <c r="BB61" s="11">
        <f>'в абс. значениях'!BN60*100/'в абс. значениях'!BB60-100</f>
        <v>25.513891587332424</v>
      </c>
      <c r="BC61" s="11">
        <f>'в абс. значениях'!BO60*100/'в абс. значениях'!BC60-100</f>
        <v>24.083294231037499</v>
      </c>
      <c r="BD61" s="11">
        <f>'в абс. значениях'!BP60*100/'в абс. значениях'!BD60-100</f>
        <v>25.251569193982263</v>
      </c>
      <c r="BE61" s="11">
        <f>'в абс. значениях'!BQ60*100/'в абс. значениях'!BE60-100</f>
        <v>25.962973303424434</v>
      </c>
      <c r="BF61" s="11">
        <f>'в абс. значениях'!BR60*100/'в абс. значениях'!BF60-100</f>
        <v>25.624066965860592</v>
      </c>
      <c r="BG61" s="11">
        <f>'в абс. значениях'!BS60*100/'в абс. значениях'!BG60-100</f>
        <v>24.829088020525418</v>
      </c>
      <c r="BH61" s="11">
        <f>'в абс. значениях'!BT60*100/'в абс. значениях'!BH60-100</f>
        <v>27.021933292599641</v>
      </c>
      <c r="BI61" s="11">
        <f>'в абс. значениях'!BU60*100/'в абс. значениях'!BI60-100</f>
        <v>22.90222703513011</v>
      </c>
      <c r="BJ61" s="11">
        <f>'в абс. значениях'!BV60*100/'в абс. значениях'!BJ60-100</f>
        <v>23.050761573905092</v>
      </c>
      <c r="BK61" s="11">
        <f>'в абс. значениях'!BW60*100/'в абс. значениях'!BK60-100</f>
        <v>24.579403885583318</v>
      </c>
      <c r="BL61" s="11">
        <f>'в абс. значениях'!BX60*100/'в абс. значениях'!BL60-100</f>
        <v>23.227133879614385</v>
      </c>
      <c r="BM61" s="11">
        <f>'в абс. значениях'!BY60*100/'в абс. значениях'!BM60-100</f>
        <v>23.235369676868231</v>
      </c>
      <c r="BN61" s="11">
        <f>'в абс. значениях'!BZ60*100/'в абс. значениях'!BN60-100</f>
        <v>22.93055942540478</v>
      </c>
      <c r="BO61" s="11">
        <f>'в абс. значениях'!CA60*100/'в абс. значениях'!BO60-100</f>
        <v>22.477959678424909</v>
      </c>
      <c r="BP61" s="11">
        <f>'в абс. значениях'!CB60*100/'в абс. значениях'!BP60-100</f>
        <v>20.368255483396879</v>
      </c>
    </row>
    <row r="62" spans="1:68" x14ac:dyDescent="0.25">
      <c r="A62" s="5" t="s">
        <v>59</v>
      </c>
      <c r="B62" s="11">
        <f>'в абс. значениях'!N61*100/'в абс. значениях'!B61-100</f>
        <v>4.3482833746525387</v>
      </c>
      <c r="C62" s="11">
        <f>'в абс. значениях'!O61*100/'в абс. значениях'!C61-100</f>
        <v>5.0975043703659111</v>
      </c>
      <c r="D62" s="11">
        <f>'в абс. значениях'!P61*100/'в абс. значениях'!D61-100</f>
        <v>4.3145760473109931</v>
      </c>
      <c r="E62" s="11">
        <f>'в абс. значениях'!Q61*100/'в абс. значениях'!E61-100</f>
        <v>4.869700972739281</v>
      </c>
      <c r="F62" s="11">
        <f>'в абс. значениях'!R61*100/'в абс. значениях'!F61-100</f>
        <v>3.4082042972032127</v>
      </c>
      <c r="G62" s="11">
        <f>'в абс. значениях'!S61*100/'в абс. значениях'!G61-100</f>
        <v>2.68931879539997</v>
      </c>
      <c r="H62" s="11">
        <f>'в абс. значениях'!T61*100/'в абс. значениях'!H61-100</f>
        <v>3.0250204344398099</v>
      </c>
      <c r="I62" s="11">
        <f>'в абс. значениях'!U61*100/'в абс. значениях'!I61-100</f>
        <v>1.8234795116733693</v>
      </c>
      <c r="J62" s="11">
        <f>'в абс. значениях'!V61*100/'в абс. значениях'!J61-100</f>
        <v>1.1196967487971961</v>
      </c>
      <c r="K62" s="11">
        <f>'в абс. значениях'!W61*100/'в абс. значениях'!K61-100</f>
        <v>6.3703028065532408E-2</v>
      </c>
      <c r="L62" s="11">
        <f>'в абс. значениях'!X61*100/'в абс. значениях'!L61-100</f>
        <v>4.3088127552463789</v>
      </c>
      <c r="M62" s="11">
        <f>'в абс. значениях'!Y61*100/'в абс. значениях'!M61-100</f>
        <v>3.433158064800395</v>
      </c>
      <c r="N62" s="11">
        <f>'в абс. значениях'!Z61*100/'в абс. значениях'!N61-100</f>
        <v>1.4377456838831364</v>
      </c>
      <c r="O62" s="11">
        <f>'в абс. значениях'!AA61*100/'в абс. значениях'!O61-100</f>
        <v>1.2131032356589202</v>
      </c>
      <c r="P62" s="11">
        <f>'в абс. значениях'!AB61*100/'в абс. значениях'!P61-100</f>
        <v>2.2418072592539318</v>
      </c>
      <c r="Q62" s="11">
        <f>'в абс. значениях'!AC61*100/'в абс. значениях'!Q61-100</f>
        <v>3.3559977097051217</v>
      </c>
      <c r="R62" s="11">
        <f>'в абс. значениях'!AD61*100/'в абс. значениях'!R61-100</f>
        <v>5.5942077351112545</v>
      </c>
      <c r="S62" s="11">
        <f>'в абс. значениях'!AE61*100/'в абс. значениях'!S61-100</f>
        <v>5.9023036922987586</v>
      </c>
      <c r="T62" s="11">
        <f>'в абс. значениях'!AF61*100/'в абс. значениях'!T61-100</f>
        <v>7.3510310400269674</v>
      </c>
      <c r="U62" s="11">
        <f>'в абс. значениях'!AG61*100/'в абс. значениях'!U61-100</f>
        <v>9.0128009156965163</v>
      </c>
      <c r="V62" s="11">
        <f>'в абс. значениях'!AH61*100/'в абс. значениях'!V61-100</f>
        <v>7.4209175581764129</v>
      </c>
      <c r="W62" s="11">
        <f>'в абс. значениях'!AI61*100/'в абс. значениях'!W61-100</f>
        <v>10.104247299770677</v>
      </c>
      <c r="X62" s="11">
        <f>'в абс. значениях'!AJ61*100/'в абс. значениях'!X61-100</f>
        <v>9.4000570248336146</v>
      </c>
      <c r="Y62" s="11">
        <f>'в абс. значениях'!AK61*100/'в абс. значениях'!Y61-100</f>
        <v>11.616860849006372</v>
      </c>
      <c r="Z62" s="11">
        <f>'в абс. значениях'!AL61*100/'в абс. значениях'!Z61-100</f>
        <v>12.902516058057415</v>
      </c>
      <c r="AA62" s="11">
        <f>'в абс. значениях'!AM61*100/'в абс. значениях'!AA61-100</f>
        <v>14.006616183439704</v>
      </c>
      <c r="AB62" s="11">
        <f>'в абс. значениях'!AN61*100/'в абс. значениях'!AB61-100</f>
        <v>13.42893935022623</v>
      </c>
      <c r="AC62" s="11">
        <f>'в абс. значениях'!AO61*100/'в абс. значениях'!AC61-100</f>
        <v>11.486818688585885</v>
      </c>
      <c r="AD62" s="11">
        <f>'в абс. значениях'!AP61*100/'в абс. значениях'!AD61-100</f>
        <v>10.250772930264517</v>
      </c>
      <c r="AE62" s="11">
        <f>'в абс. значениях'!AQ61*100/'в абс. значениях'!AE61-100</f>
        <v>11.245448124044188</v>
      </c>
      <c r="AF62" s="11">
        <f>'в абс. значениях'!AR61*100/'в абс. значениях'!AF61-100</f>
        <v>14.059607976507365</v>
      </c>
      <c r="AG62" s="11">
        <f>'в абс. значениях'!AS61*100/'в абс. значениях'!AG61-100</f>
        <v>12.522760802243511</v>
      </c>
      <c r="AH62" s="11">
        <f>'в абс. значениях'!AT61*100/'в абс. значениях'!AH61-100</f>
        <v>17.453862156902218</v>
      </c>
      <c r="AI62" s="11">
        <f>'в абс. значениях'!AU61*100/'в абс. значениях'!AI61-100</f>
        <v>16.509632316223815</v>
      </c>
      <c r="AJ62" s="11">
        <f>'в абс. значениях'!AV61*100/'в абс. значениях'!AJ61-100</f>
        <v>15.176653063300151</v>
      </c>
      <c r="AK62" s="11">
        <f>'в абс. значениях'!AW61*100/'в абс. значениях'!AK61-100</f>
        <v>16.216628818960743</v>
      </c>
      <c r="AL62" s="11">
        <f>'в абс. значениях'!AX61*100/'в абс. значениях'!AL61-100</f>
        <v>18.07397814853465</v>
      </c>
      <c r="AM62" s="11">
        <f>'в абс. значениях'!AY61*100/'в абс. значениях'!AM61-100</f>
        <v>18.178598501323464</v>
      </c>
      <c r="AN62" s="11">
        <f>'в абс. значениях'!AZ61*100/'в абс. значениях'!AN61-100</f>
        <v>19.387077762957915</v>
      </c>
      <c r="AO62" s="11">
        <f>'в абс. значениях'!BA61*100/'в абс. значениях'!AO61-100</f>
        <v>21.13517643185898</v>
      </c>
      <c r="AP62" s="11">
        <f>'в абс. значениях'!BB61*100/'в абс. значениях'!AP61-100</f>
        <v>22.778089362497667</v>
      </c>
      <c r="AQ62" s="11">
        <f>'в абс. значениях'!BC61*100/'в абс. значениях'!AQ61-100</f>
        <v>23.742271155304309</v>
      </c>
      <c r="AR62" s="11">
        <f>'в абс. значениях'!BD61*100/'в абс. значениях'!AR61-100</f>
        <v>23.15764123030344</v>
      </c>
      <c r="AS62" s="11">
        <f>'в абс. значениях'!BE61*100/'в абс. значениях'!AS61-100</f>
        <v>25.453868959733526</v>
      </c>
      <c r="AT62" s="11">
        <f>'в абс. значениях'!BF61*100/'в абс. значениях'!AT61-100</f>
        <v>25.861911346261522</v>
      </c>
      <c r="AU62" s="11">
        <f>'в абс. значениях'!BG61*100/'в абс. значениях'!AU61-100</f>
        <v>26.781071829373516</v>
      </c>
      <c r="AV62" s="11">
        <f>'в абс. значениях'!BH61*100/'в абс. значениях'!AV61-100</f>
        <v>26.339899221255152</v>
      </c>
      <c r="AW62" s="11">
        <f>'в абс. значениях'!BI61*100/'в абс. значениях'!AW61-100</f>
        <v>28.848458974401069</v>
      </c>
      <c r="AX62" s="11">
        <f>'в абс. значениях'!BJ61*100/'в абс. значениях'!AX61-100</f>
        <v>27.158259017702647</v>
      </c>
      <c r="AY62" s="11">
        <f>'в абс. значениях'!BK61*100/'в абс. значениях'!AY61-100</f>
        <v>25.933890293850126</v>
      </c>
      <c r="AZ62" s="11">
        <f>'в абс. значениях'!BL61*100/'в абс. значениях'!AZ61-100</f>
        <v>25.220581357887411</v>
      </c>
      <c r="BA62" s="11">
        <f>'в абс. значениях'!BM61*100/'в абс. значениях'!BA61-100</f>
        <v>25.049224710804822</v>
      </c>
      <c r="BB62" s="11">
        <f>'в абс. значениях'!BN61*100/'в абс. значениях'!BB61-100</f>
        <v>24.867781263006165</v>
      </c>
      <c r="BC62" s="11">
        <f>'в абс. значениях'!BO61*100/'в абс. значениях'!BC61-100</f>
        <v>23.24055576866553</v>
      </c>
      <c r="BD62" s="11">
        <f>'в абс. значениях'!BP61*100/'в абс. значениях'!BD61-100</f>
        <v>23.3115437978974</v>
      </c>
      <c r="BE62" s="11">
        <f>'в абс. значениях'!BQ61*100/'в абс. значениях'!BE61-100</f>
        <v>23.664797736570307</v>
      </c>
      <c r="BF62" s="11">
        <f>'в абс. значениях'!BR61*100/'в абс. значениях'!BF61-100</f>
        <v>23.180392317085904</v>
      </c>
      <c r="BG62" s="11">
        <f>'в абс. значениях'!BS61*100/'в абс. значениях'!BG61-100</f>
        <v>23.632190452466943</v>
      </c>
      <c r="BH62" s="11">
        <f>'в абс. значениях'!BT61*100/'в абс. значениях'!BH61-100</f>
        <v>25.409979293533823</v>
      </c>
      <c r="BI62" s="11">
        <f>'в абс. значениях'!BU61*100/'в абс. значениях'!BI61-100</f>
        <v>21.038188692069156</v>
      </c>
      <c r="BJ62" s="11">
        <f>'в абс. значениях'!BV61*100/'в абс. значениях'!BJ61-100</f>
        <v>21.359097284736322</v>
      </c>
      <c r="BK62" s="11">
        <f>'в абс. значениях'!BW61*100/'в абс. значениях'!BK61-100</f>
        <v>22.040705563093624</v>
      </c>
      <c r="BL62" s="11">
        <f>'в абс. значениях'!BX61*100/'в абс. значениях'!BL61-100</f>
        <v>21.913254931903623</v>
      </c>
      <c r="BM62" s="11">
        <f>'в абс. значениях'!BY61*100/'в абс. значениях'!BM61-100</f>
        <v>20.750299332447639</v>
      </c>
      <c r="BN62" s="11">
        <f>'в абс. значениях'!BZ61*100/'в абс. значениях'!BN61-100</f>
        <v>20.748972631972592</v>
      </c>
      <c r="BO62" s="11">
        <f>'в абс. значениях'!CA61*100/'в абс. значениях'!BO61-100</f>
        <v>20.695119289196469</v>
      </c>
      <c r="BP62" s="11">
        <f>'в абс. значениях'!CB61*100/'в абс. значениях'!BP61-100</f>
        <v>18.785279270231186</v>
      </c>
    </row>
    <row r="63" spans="1:68" x14ac:dyDescent="0.25">
      <c r="A63" s="5" t="s">
        <v>60</v>
      </c>
      <c r="B63" s="11">
        <f>'в абс. значениях'!N62*100/'в абс. значениях'!B62-100</f>
        <v>8.8882952970834168</v>
      </c>
      <c r="C63" s="11">
        <f>'в абс. значениях'!O62*100/'в абс. значениях'!C62-100</f>
        <v>8.5399541276724023</v>
      </c>
      <c r="D63" s="11">
        <f>'в абс. значениях'!P62*100/'в абс. значениях'!D62-100</f>
        <v>5.9499761869570165</v>
      </c>
      <c r="E63" s="11">
        <f>'в абс. значениях'!Q62*100/'в абс. значениях'!E62-100</f>
        <v>7.2682991484144566</v>
      </c>
      <c r="F63" s="11">
        <f>'в абс. значениях'!R62*100/'в абс. значениях'!F62-100</f>
        <v>5.6272817789578511</v>
      </c>
      <c r="G63" s="11">
        <f>'в абс. значениях'!S62*100/'в абс. значениях'!G62-100</f>
        <v>4.6295839297171852</v>
      </c>
      <c r="H63" s="11">
        <f>'в абс. значениях'!T62*100/'в абс. значениях'!H62-100</f>
        <v>4.6725849560901054</v>
      </c>
      <c r="I63" s="11">
        <f>'в абс. значениях'!U62*100/'в абс. значениях'!I62-100</f>
        <v>2.9094706402120636</v>
      </c>
      <c r="J63" s="11">
        <f>'в абс. значениях'!V62*100/'в абс. значениях'!J62-100</f>
        <v>2.5226689614508189</v>
      </c>
      <c r="K63" s="11">
        <f>'в абс. значениях'!W62*100/'в абс. значениях'!K62-100</f>
        <v>2.0637898686679108</v>
      </c>
      <c r="L63" s="11">
        <f>'в абс. значениях'!X62*100/'в абс. значениях'!L62-100</f>
        <v>4.0101275377816847</v>
      </c>
      <c r="M63" s="11">
        <f>'в абс. значениях'!Y62*100/'в абс. значениях'!M62-100</f>
        <v>3.5255140053580192</v>
      </c>
      <c r="N63" s="11">
        <f>'в абс. значениях'!Z62*100/'в абс. значениях'!N62-100</f>
        <v>0.20698219953084163</v>
      </c>
      <c r="O63" s="11">
        <f>'в абс. значениях'!AA62*100/'в абс. значениях'!O62-100</f>
        <v>0.30077739387957081</v>
      </c>
      <c r="P63" s="11">
        <f>'в абс. значениях'!AB62*100/'в абс. значениях'!P62-100</f>
        <v>2.6350869578692482E-2</v>
      </c>
      <c r="Q63" s="11">
        <f>'в абс. значениях'!AC62*100/'в абс. значениях'!Q62-100</f>
        <v>0.96378098694880521</v>
      </c>
      <c r="R63" s="11">
        <f>'в абс. значениях'!AD62*100/'в абс. значениях'!R62-100</f>
        <v>3.0635810906348695</v>
      </c>
      <c r="S63" s="11">
        <f>'в абс. значениях'!AE62*100/'в абс. значениях'!S62-100</f>
        <v>3.7643285060616023</v>
      </c>
      <c r="T63" s="11">
        <f>'в абс. значениях'!AF62*100/'в абс. значениях'!T62-100</f>
        <v>3.7511589378809305</v>
      </c>
      <c r="U63" s="11">
        <f>'в абс. значениях'!AG62*100/'в абс. значениях'!U62-100</f>
        <v>4.6755963531909543</v>
      </c>
      <c r="V63" s="11">
        <f>'в абс. значениях'!AH62*100/'в абс. значениях'!V62-100</f>
        <v>2.3595610408182353</v>
      </c>
      <c r="W63" s="11">
        <f>'в абс. значениях'!AI62*100/'в абс. значениях'!W62-100</f>
        <v>3.5378240279162583</v>
      </c>
      <c r="X63" s="11">
        <f>'в абс. значениях'!AJ62*100/'в абс. значениях'!X62-100</f>
        <v>3.8464446090808764</v>
      </c>
      <c r="Y63" s="11">
        <f>'в абс. значениях'!AK62*100/'в абс. значениях'!Y62-100</f>
        <v>6.1111366316015108</v>
      </c>
      <c r="Z63" s="11">
        <f>'в абс. значениях'!AL62*100/'в абс. значениях'!Z62-100</f>
        <v>8.0785825759662231</v>
      </c>
      <c r="AA63" s="11">
        <f>'в абс. значениях'!AM62*100/'в абс. значениях'!AA62-100</f>
        <v>9.8728220585295361</v>
      </c>
      <c r="AB63" s="11">
        <f>'в абс. значениях'!AN62*100/'в абс. значениях'!AB62-100</f>
        <v>10.611953944615763</v>
      </c>
      <c r="AC63" s="11">
        <f>'в абс. значениях'!AO62*100/'в абс. значениях'!AC62-100</f>
        <v>8.7059615414034113</v>
      </c>
      <c r="AD63" s="11">
        <f>'в абс. значениях'!AP62*100/'в абс. значениях'!AD62-100</f>
        <v>8.394689105349002</v>
      </c>
      <c r="AE63" s="11">
        <f>'в абс. значениях'!AQ62*100/'в абс. значениях'!AE62-100</f>
        <v>9.9165037656650128</v>
      </c>
      <c r="AF63" s="11">
        <f>'в абс. значениях'!AR62*100/'в абс. значениях'!AF62-100</f>
        <v>17.028757269890562</v>
      </c>
      <c r="AG63" s="11">
        <f>'в абс. значениях'!AS62*100/'в абс. значениях'!AG62-100</f>
        <v>13.989351389241023</v>
      </c>
      <c r="AH63" s="11">
        <f>'в абс. значениях'!AT62*100/'в абс. значениях'!AH62-100</f>
        <v>19.155075016704131</v>
      </c>
      <c r="AI63" s="11">
        <f>'в абс. значениях'!AU62*100/'в абс. значениях'!AI62-100</f>
        <v>19.59436077215895</v>
      </c>
      <c r="AJ63" s="11">
        <f>'в абс. значениях'!AV62*100/'в абс. значениях'!AJ62-100</f>
        <v>17.901081781517988</v>
      </c>
      <c r="AK63" s="11">
        <f>'в абс. значениях'!AW62*100/'в абс. значениях'!AK62-100</f>
        <v>18.854801004357995</v>
      </c>
      <c r="AL63" s="11">
        <f>'в абс. значениях'!AX62*100/'в абс. значениях'!AL62-100</f>
        <v>20.227073246694417</v>
      </c>
      <c r="AM63" s="11">
        <f>'в абс. значениях'!AY62*100/'в абс. значениях'!AM62-100</f>
        <v>19.536159670804935</v>
      </c>
      <c r="AN63" s="11">
        <f>'в абс. значениях'!AZ62*100/'в абс. значениях'!AN62-100</f>
        <v>20.336513540397036</v>
      </c>
      <c r="AO63" s="11">
        <f>'в абс. значениях'!BA62*100/'в абс. значениях'!AO62-100</f>
        <v>22.030678300028143</v>
      </c>
      <c r="AP63" s="11">
        <f>'в абс. значениях'!BB62*100/'в абс. значениях'!AP62-100</f>
        <v>23.270236822860994</v>
      </c>
      <c r="AQ63" s="11">
        <f>'в абс. значениях'!BC62*100/'в абс. значениях'!AQ62-100</f>
        <v>24.23243951195974</v>
      </c>
      <c r="AR63" s="11">
        <f>'в абс. значениях'!BD62*100/'в абс. значениях'!AR62-100</f>
        <v>20.568316955623715</v>
      </c>
      <c r="AS63" s="11">
        <f>'в абс. значениях'!BE62*100/'в абс. значениях'!AS62-100</f>
        <v>24.767437296384969</v>
      </c>
      <c r="AT63" s="11">
        <f>'в абс. значениях'!BF62*100/'в абс. значениях'!AT62-100</f>
        <v>25.377870670099156</v>
      </c>
      <c r="AU63" s="11">
        <f>'в абс. значениях'!BG62*100/'в абс. значениях'!AU62-100</f>
        <v>26.487683365624136</v>
      </c>
      <c r="AV63" s="11">
        <f>'в абс. значениях'!BH62*100/'в абс. значениях'!AV62-100</f>
        <v>26.442984514312528</v>
      </c>
      <c r="AW63" s="11">
        <f>'в абс. значениях'!BI62*100/'в абс. значениях'!AW62-100</f>
        <v>29.302850760040798</v>
      </c>
      <c r="AX63" s="11">
        <f>'в абс. значениях'!BJ62*100/'в абс. значениях'!AX62-100</f>
        <v>28.250476885759355</v>
      </c>
      <c r="AY63" s="11">
        <f>'в абс. значениях'!BK62*100/'в абс. значениях'!AY62-100</f>
        <v>27.943328844915399</v>
      </c>
      <c r="AZ63" s="11">
        <f>'в абс. значениях'!BL62*100/'в абс. значениях'!AZ62-100</f>
        <v>28.949298562198038</v>
      </c>
      <c r="BA63" s="11">
        <f>'в абс. значениях'!BM62*100/'в абс. значениях'!BA62-100</f>
        <v>29.068788560226039</v>
      </c>
      <c r="BB63" s="11">
        <f>'в абс. значениях'!BN62*100/'в абс. значениях'!BB62-100</f>
        <v>29.382237179852837</v>
      </c>
      <c r="BC63" s="11">
        <f>'в абс. значениях'!BO62*100/'в абс. значениях'!BC62-100</f>
        <v>27.83203125</v>
      </c>
      <c r="BD63" s="11">
        <f>'в абс. значениях'!BP62*100/'в абс. значениях'!BD62-100</f>
        <v>29.259936043855646</v>
      </c>
      <c r="BE63" s="11">
        <f>'в абс. значениях'!BQ62*100/'в абс. значениях'!BE62-100</f>
        <v>29.271924581327795</v>
      </c>
      <c r="BF63" s="11">
        <f>'в абс. значениях'!BR62*100/'в абс. значениях'!BF62-100</f>
        <v>29.403632889132837</v>
      </c>
      <c r="BG63" s="11">
        <f>'в абс. значениях'!BS62*100/'в абс. значениях'!BG62-100</f>
        <v>28.842251840063653</v>
      </c>
      <c r="BH63" s="11">
        <f>'в абс. значениях'!BT62*100/'в абс. значениях'!BH62-100</f>
        <v>31.857292144817421</v>
      </c>
      <c r="BI63" s="11">
        <f>'в абс. значениях'!BU62*100/'в абс. значениях'!BI62-100</f>
        <v>27.409647038939326</v>
      </c>
      <c r="BJ63" s="11">
        <f>'в абс. значениях'!BV62*100/'в абс. значениях'!BJ62-100</f>
        <v>27.755742852421093</v>
      </c>
      <c r="BK63" s="11">
        <f>'в абс. значениях'!BW62*100/'в абс. значениях'!BK62-100</f>
        <v>29.611970348677602</v>
      </c>
      <c r="BL63" s="11">
        <f>'в абс. значениях'!BX62*100/'в абс. значениях'!BL62-100</f>
        <v>28.222027608995944</v>
      </c>
      <c r="BM63" s="11">
        <f>'в абс. значениях'!BY62*100/'в абс. значениях'!BM62-100</f>
        <v>27.683565340147609</v>
      </c>
      <c r="BN63" s="11">
        <f>'в абс. значениях'!BZ62*100/'в абс. значениях'!BN62-100</f>
        <v>28.163301296181999</v>
      </c>
      <c r="BO63" s="11">
        <f>'в абс. значениях'!CA62*100/'в абс. значениях'!BO62-100</f>
        <v>26.516598374887138</v>
      </c>
      <c r="BP63" s="11">
        <f>'в абс. значениях'!CB62*100/'в абс. значениях'!BP62-100</f>
        <v>25.113656444280224</v>
      </c>
    </row>
    <row r="64" spans="1:68" x14ac:dyDescent="0.25">
      <c r="A64" s="5" t="s">
        <v>61</v>
      </c>
      <c r="B64" s="11">
        <f>'в абс. значениях'!N63*100/'в абс. значениях'!B63-100</f>
        <v>7.048512427921338</v>
      </c>
      <c r="C64" s="11">
        <f>'в абс. значениях'!O63*100/'в абс. значениях'!C63-100</f>
        <v>7.6926027607446059</v>
      </c>
      <c r="D64" s="11">
        <f>'в абс. значениях'!P63*100/'в абс. значениях'!D63-100</f>
        <v>6.475045408951658</v>
      </c>
      <c r="E64" s="11">
        <f>'в абс. значениях'!Q63*100/'в абс. значениях'!E63-100</f>
        <v>6.9626772062242566</v>
      </c>
      <c r="F64" s="11">
        <f>'в абс. значениях'!R63*100/'в абс. значениях'!F63-100</f>
        <v>6.4517135477709786</v>
      </c>
      <c r="G64" s="11">
        <f>'в абс. значениях'!S63*100/'в абс. значениях'!G63-100</f>
        <v>5.0610095035591058</v>
      </c>
      <c r="H64" s="11">
        <f>'в абс. значениях'!T63*100/'в абс. значениях'!H63-100</f>
        <v>5.2322428590795766</v>
      </c>
      <c r="I64" s="11">
        <f>'в абс. значениях'!U63*100/'в абс. значениях'!I63-100</f>
        <v>5.4716619963949427</v>
      </c>
      <c r="J64" s="11">
        <f>'в абс. значениях'!V63*100/'в абс. значениях'!J63-100</f>
        <v>4.5924866881123307</v>
      </c>
      <c r="K64" s="11">
        <f>'в абс. значениях'!W63*100/'в абс. значениях'!K63-100</f>
        <v>4.228095483651984</v>
      </c>
      <c r="L64" s="11">
        <f>'в абс. значениях'!X63*100/'в абс. значениях'!L63-100</f>
        <v>1.8308152572674601</v>
      </c>
      <c r="M64" s="11">
        <f>'в абс. значениях'!Y63*100/'в абс. значениях'!M63-100</f>
        <v>2.1511296431353202</v>
      </c>
      <c r="N64" s="11">
        <f>'в абс. значениях'!Z63*100/'в абс. значениях'!N63-100</f>
        <v>0.15487161386197101</v>
      </c>
      <c r="O64" s="11">
        <f>'в абс. значениях'!AA63*100/'в абс. значениях'!O63-100</f>
        <v>0.13395242335580804</v>
      </c>
      <c r="P64" s="11">
        <f>'в абс. значениях'!AB63*100/'в абс. значениях'!P63-100</f>
        <v>0.15569522437043304</v>
      </c>
      <c r="Q64" s="11">
        <f>'в абс. значениях'!AC63*100/'в абс. значениях'!Q63-100</f>
        <v>0.24629514726528612</v>
      </c>
      <c r="R64" s="11">
        <f>'в абс. значениях'!AD63*100/'в абс. значениях'!R63-100</f>
        <v>1.2778673327004384</v>
      </c>
      <c r="S64" s="11">
        <f>'в абс. значениях'!AE63*100/'в абс. значениях'!S63-100</f>
        <v>2.7242560754480536</v>
      </c>
      <c r="T64" s="11">
        <f>'в абс. значениях'!AF63*100/'в абс. значениях'!T63-100</f>
        <v>3.238709421677612</v>
      </c>
      <c r="U64" s="11">
        <f>'в абс. значениях'!AG63*100/'в абс. значениях'!U63-100</f>
        <v>3.0452284866618413</v>
      </c>
      <c r="V64" s="11">
        <f>'в абс. значениях'!AH63*100/'в абс. значениях'!V63-100</f>
        <v>1.9134575424225346</v>
      </c>
      <c r="W64" s="11">
        <f>'в абс. значениях'!AI63*100/'в абс. значениях'!W63-100</f>
        <v>1.3207963105380571</v>
      </c>
      <c r="X64" s="11">
        <f>'в абс. значениях'!AJ63*100/'в абс. значениях'!X63-100</f>
        <v>5.3665504262922212</v>
      </c>
      <c r="Y64" s="11">
        <f>'в абс. значениях'!AK63*100/'в абс. значениях'!Y63-100</f>
        <v>5.9123669008607038</v>
      </c>
      <c r="Z64" s="11">
        <f>'в абс. значениях'!AL63*100/'в абс. значениях'!Z63-100</f>
        <v>5.752545173396129</v>
      </c>
      <c r="AA64" s="11">
        <f>'в абс. значениях'!AM63*100/'в абс. значениях'!AA63-100</f>
        <v>6.9343571071951686</v>
      </c>
      <c r="AB64" s="11">
        <f>'в абс. значениях'!AN63*100/'в абс. значениях'!AB63-100</f>
        <v>6.9788695515118206</v>
      </c>
      <c r="AC64" s="11">
        <f>'в абс. значениях'!AO63*100/'в абс. значениях'!AC63-100</f>
        <v>5.2389080219242743</v>
      </c>
      <c r="AD64" s="11">
        <f>'в абс. значениях'!AP63*100/'в абс. значениях'!AD63-100</f>
        <v>4.8510706830755481</v>
      </c>
      <c r="AE64" s="11">
        <f>'в абс. значениях'!AQ63*100/'в абс. значениях'!AE63-100</f>
        <v>5.0767449826358018</v>
      </c>
      <c r="AF64" s="11">
        <f>'в абс. значениях'!AR63*100/'в абс. значениях'!AF63-100</f>
        <v>8.7713025146056367</v>
      </c>
      <c r="AG64" s="11">
        <f>'в абс. значениях'!AS63*100/'в абс. значениях'!AG63-100</f>
        <v>7.771648727984342</v>
      </c>
      <c r="AH64" s="11">
        <f>'в абс. значениях'!AT63*100/'в абс. значениях'!AH63-100</f>
        <v>11.174544373668866</v>
      </c>
      <c r="AI64" s="11">
        <f>'в абс. значениях'!AU63*100/'в абс. значениях'!AI63-100</f>
        <v>13.591584901975082</v>
      </c>
      <c r="AJ64" s="11">
        <f>'в абс. значениях'!AV63*100/'в абс. значениях'!AJ63-100</f>
        <v>12.534342065026593</v>
      </c>
      <c r="AK64" s="11">
        <f>'в абс. значениях'!AW63*100/'в абс. значениях'!AK63-100</f>
        <v>13.435938745461314</v>
      </c>
      <c r="AL64" s="11">
        <f>'в абс. значениях'!AX63*100/'в абс. значениях'!AL63-100</f>
        <v>16.852571842550105</v>
      </c>
      <c r="AM64" s="11">
        <f>'в абс. значениях'!AY63*100/'в абс. значениях'!AM63-100</f>
        <v>16.678843866908551</v>
      </c>
      <c r="AN64" s="11">
        <f>'в абс. значениях'!AZ63*100/'в абс. значениях'!AN63-100</f>
        <v>18.509523702023557</v>
      </c>
      <c r="AO64" s="11">
        <f>'в абс. значениях'!BA63*100/'в абс. значениях'!AO63-100</f>
        <v>20.860888678601157</v>
      </c>
      <c r="AP64" s="11">
        <f>'в абс. значениях'!BB63*100/'в абс. значениях'!AP63-100</f>
        <v>23.047707505328034</v>
      </c>
      <c r="AQ64" s="11">
        <f>'в абс. значениях'!BC63*100/'в абс. значениях'!AQ63-100</f>
        <v>24.799888641955334</v>
      </c>
      <c r="AR64" s="11">
        <f>'в абс. значениях'!BD63*100/'в абс. значениях'!AR63-100</f>
        <v>22.153264380394305</v>
      </c>
      <c r="AS64" s="11">
        <f>'в абс. значениях'!BE63*100/'в абс. значениях'!AS63-100</f>
        <v>21.777672358907367</v>
      </c>
      <c r="AT64" s="11">
        <f>'в абс. значениях'!BF63*100/'в абс. значениях'!AT63-100</f>
        <v>24.670213847262062</v>
      </c>
      <c r="AU64" s="11">
        <f>'в абс. значениях'!BG63*100/'в абс. значениях'!AU63-100</f>
        <v>24.803971822003689</v>
      </c>
      <c r="AV64" s="11">
        <f>'в абс. значениях'!BH63*100/'в абс. значениях'!AV63-100</f>
        <v>24.753564146070616</v>
      </c>
      <c r="AW64" s="11">
        <f>'в абс. значениях'!BI63*100/'в абс. значениях'!AW63-100</f>
        <v>26.295764765914015</v>
      </c>
      <c r="AX64" s="11">
        <f>'в абс. значениях'!BJ63*100/'в абс. значениях'!AX63-100</f>
        <v>24.78969758404088</v>
      </c>
      <c r="AY64" s="11">
        <f>'в абс. значениях'!BK63*100/'в абс. значениях'!AY63-100</f>
        <v>23.851754708393699</v>
      </c>
      <c r="AZ64" s="11">
        <f>'в абс. значениях'!BL63*100/'в абс. значениях'!AZ63-100</f>
        <v>23.395761063543944</v>
      </c>
      <c r="BA64" s="11">
        <f>'в абс. значениях'!BM63*100/'в абс. значениях'!BA63-100</f>
        <v>23.558829680006426</v>
      </c>
      <c r="BB64" s="11">
        <f>'в абс. значениях'!BN63*100/'в абс. значениях'!BB63-100</f>
        <v>23.248887497549717</v>
      </c>
      <c r="BC64" s="11">
        <f>'в абс. значениях'!BO63*100/'в абс. значениях'!BC63-100</f>
        <v>21.258399802475353</v>
      </c>
      <c r="BD64" s="11">
        <f>'в абс. значениях'!BP63*100/'в абс. значениях'!BD63-100</f>
        <v>22.449866074734459</v>
      </c>
      <c r="BE64" s="11">
        <f>'в абс. значениях'!BQ63*100/'в абс. значениях'!BE63-100</f>
        <v>25.682155162050009</v>
      </c>
      <c r="BF64" s="11">
        <f>'в абс. значениях'!BR63*100/'в абс. значениях'!BF63-100</f>
        <v>22.667600116976686</v>
      </c>
      <c r="BG64" s="11">
        <f>'в абс. значениях'!BS63*100/'в абс. значениях'!BG63-100</f>
        <v>22.09611175542166</v>
      </c>
      <c r="BH64" s="11">
        <f>'в абс. значениях'!BT63*100/'в абс. значениях'!BH63-100</f>
        <v>23.765375987047463</v>
      </c>
      <c r="BI64" s="11">
        <f>'в абс. значениях'!BU63*100/'в абс. значениях'!BI63-100</f>
        <v>21.984547645321413</v>
      </c>
      <c r="BJ64" s="11">
        <f>'в абс. значениях'!BV63*100/'в абс. значениях'!BJ63-100</f>
        <v>21.966562362080708</v>
      </c>
      <c r="BK64" s="11">
        <f>'в абс. значениях'!BW63*100/'в абс. значениях'!BK63-100</f>
        <v>22.940124171314324</v>
      </c>
      <c r="BL64" s="11">
        <f>'в абс. значениях'!BX63*100/'в абс. значениях'!BL63-100</f>
        <v>21.878346471407426</v>
      </c>
      <c r="BM64" s="11">
        <f>'в абс. значениях'!BY63*100/'в абс. значениях'!BM63-100</f>
        <v>20.802922928222216</v>
      </c>
      <c r="BN64" s="11">
        <f>'в абс. значениях'!BZ63*100/'в абс. значениях'!BN63-100</f>
        <v>20.136763985589297</v>
      </c>
      <c r="BO64" s="11">
        <f>'в абс. значениях'!CA63*100/'в абс. значениях'!BO63-100</f>
        <v>19.732778817276994</v>
      </c>
      <c r="BP64" s="11">
        <f>'в абс. значениях'!CB63*100/'в абс. значениях'!BP63-100</f>
        <v>17.960379931397583</v>
      </c>
    </row>
    <row r="65" spans="1:68" x14ac:dyDescent="0.25">
      <c r="A65" s="5" t="s">
        <v>62</v>
      </c>
      <c r="B65" s="11">
        <f>'в абс. значениях'!N64*100/'в абс. значениях'!B64-100</f>
        <v>10.729998609108151</v>
      </c>
      <c r="C65" s="11">
        <f>'в абс. значениях'!O64*100/'в абс. значениях'!C64-100</f>
        <v>12.1207844831183</v>
      </c>
      <c r="D65" s="11">
        <f>'в абс. значениях'!P64*100/'в абс. значениях'!D64-100</f>
        <v>10.272664457517678</v>
      </c>
      <c r="E65" s="11">
        <f>'в абс. значениях'!Q64*100/'в абс. значениях'!E64-100</f>
        <v>12.583136043939504</v>
      </c>
      <c r="F65" s="11">
        <f>'в абс. значениях'!R64*100/'в абс. значениях'!F64-100</f>
        <v>11.357489126916505</v>
      </c>
      <c r="G65" s="11">
        <f>'в абс. значениях'!S64*100/'в абс. значениях'!G64-100</f>
        <v>8.8591726898314818</v>
      </c>
      <c r="H65" s="11">
        <f>'в абс. значениях'!T64*100/'в абс. значениях'!H64-100</f>
        <v>9.7785693183408426</v>
      </c>
      <c r="I65" s="11">
        <f>'в абс. значениях'!U64*100/'в абс. значениях'!I64-100</f>
        <v>9.5446840134253677</v>
      </c>
      <c r="J65" s="11">
        <f>'в абс. значениях'!V64*100/'в абс. значениях'!J64-100</f>
        <v>6.8988409101705344</v>
      </c>
      <c r="K65" s="11">
        <f>'в абс. значениях'!W64*100/'в абс. значениях'!K64-100</f>
        <v>3.1416941374854019</v>
      </c>
      <c r="L65" s="11">
        <f>'в абс. значениях'!X64*100/'в абс. значениях'!L64-100</f>
        <v>3.9467481370007107</v>
      </c>
      <c r="M65" s="11">
        <f>'в абс. значениях'!Y64*100/'в абс. значениях'!M64-100</f>
        <v>1.2649186287101628</v>
      </c>
      <c r="N65" s="11">
        <f>'в абс. значениях'!Z64*100/'в абс. значениях'!N64-100</f>
        <v>6.9306483406663233E-2</v>
      </c>
      <c r="O65" s="11">
        <f>'в абс. значениях'!AA64*100/'в абс. значениях'!O64-100</f>
        <v>-0.32133823804640826</v>
      </c>
      <c r="P65" s="11">
        <f>'в абс. значениях'!AB64*100/'в абс. значениях'!P64-100</f>
        <v>-2.1215006161188086</v>
      </c>
      <c r="Q65" s="11">
        <f>'в абс. значениях'!AC64*100/'в абс. значениях'!Q64-100</f>
        <v>-3.744942820448756</v>
      </c>
      <c r="R65" s="11">
        <f>'в абс. значениях'!AD64*100/'в абс. значениях'!R64-100</f>
        <v>-2.6575568251422652</v>
      </c>
      <c r="S65" s="11">
        <f>'в абс. значениях'!AE64*100/'в абс. значениях'!S64-100</f>
        <v>-0.23586509559279989</v>
      </c>
      <c r="T65" s="11">
        <f>'в абс. значениях'!AF64*100/'в абс. значениях'!T64-100</f>
        <v>-0.22411850715501203</v>
      </c>
      <c r="U65" s="11">
        <f>'в абс. значениях'!AG64*100/'в абс. значениях'!U64-100</f>
        <v>0.12459567373669245</v>
      </c>
      <c r="V65" s="11">
        <f>'в абс. значениях'!AH64*100/'в абс. значениях'!V64-100</f>
        <v>1.4561213867759193</v>
      </c>
      <c r="W65" s="11">
        <f>'в абс. значениях'!AI64*100/'в абс. значениях'!W64-100</f>
        <v>2.3067216098808387</v>
      </c>
      <c r="X65" s="11">
        <f>'в абс. значениях'!AJ64*100/'в абс. значениях'!X64-100</f>
        <v>-0.47172279662827066</v>
      </c>
      <c r="Y65" s="11">
        <f>'в абс. значениях'!AK64*100/'в абс. значениях'!Y64-100</f>
        <v>-0.70558184561754445</v>
      </c>
      <c r="Z65" s="11">
        <f>'в абс. значениях'!AL64*100/'в абс. значениях'!Z64-100</f>
        <v>-2.5062982276875374</v>
      </c>
      <c r="AA65" s="11">
        <f>'в абс. значениях'!AM64*100/'в абс. значениях'!AA64-100</f>
        <v>1.4036890758424647</v>
      </c>
      <c r="AB65" s="11">
        <f>'в абс. значениях'!AN64*100/'в абс. значениях'!AB64-100</f>
        <v>3.0096365173288291</v>
      </c>
      <c r="AC65" s="11">
        <f>'в абс. значениях'!AO64*100/'в абс. значениях'!AC64-100</f>
        <v>1.9123645674069252</v>
      </c>
      <c r="AD65" s="11">
        <f>'в абс. значениях'!AP64*100/'в абс. значениях'!AD64-100</f>
        <v>3.8983281601982469</v>
      </c>
      <c r="AE65" s="11">
        <f>'в абс. значениях'!AQ64*100/'в абс. значениях'!AE64-100</f>
        <v>4.3705826951282774</v>
      </c>
      <c r="AF65" s="11">
        <f>'в абс. значениях'!AR64*100/'в абс. значениях'!AF64-100</f>
        <v>9.785195045432161</v>
      </c>
      <c r="AG65" s="11">
        <f>'в абс. значениях'!AS64*100/'в абс. значениях'!AG64-100</f>
        <v>7.9059654001917608</v>
      </c>
      <c r="AH65" s="11">
        <f>'в абс. значениях'!AT64*100/'в абс. значениях'!AH64-100</f>
        <v>11.951101465335427</v>
      </c>
      <c r="AI65" s="11">
        <f>'в абс. значениях'!AU64*100/'в абс. значениях'!AI64-100</f>
        <v>12.853144654774567</v>
      </c>
      <c r="AJ65" s="11">
        <f>'в абс. значениях'!AV64*100/'в абс. значениях'!AJ64-100</f>
        <v>16.037697615091318</v>
      </c>
      <c r="AK65" s="11">
        <f>'в абс. значениях'!AW64*100/'в абс. значениях'!AK64-100</f>
        <v>20.258424705428524</v>
      </c>
      <c r="AL65" s="11">
        <f>'в абс. значениях'!AX64*100/'в абс. значениях'!AL64-100</f>
        <v>27.474334504139236</v>
      </c>
      <c r="AM65" s="11">
        <f>'в абс. значениях'!AY64*100/'в абс. значениях'!AM64-100</f>
        <v>25.201104028360845</v>
      </c>
      <c r="AN65" s="11">
        <f>'в абс. значениях'!AZ64*100/'в абс. значениях'!AN64-100</f>
        <v>26.611434067178507</v>
      </c>
      <c r="AO65" s="11">
        <f>'в абс. значениях'!BA64*100/'в абс. значениях'!AO64-100</f>
        <v>29.678044922457531</v>
      </c>
      <c r="AP65" s="11">
        <f>'в абс. значениях'!BB64*100/'в абс. значениях'!AP64-100</f>
        <v>27.095131703116593</v>
      </c>
      <c r="AQ65" s="11">
        <f>'в абс. значениях'!BC64*100/'в абс. значениях'!AQ64-100</f>
        <v>25.898551497649322</v>
      </c>
      <c r="AR65" s="11">
        <f>'в абс. значениях'!BD64*100/'в абс. значениях'!AR64-100</f>
        <v>20.957756845738388</v>
      </c>
      <c r="AS65" s="11">
        <f>'в абс. значениях'!BE64*100/'в абс. значениях'!AS64-100</f>
        <v>22.873292210963498</v>
      </c>
      <c r="AT65" s="11">
        <f>'в абс. значениях'!BF64*100/'в абс. значениях'!AT64-100</f>
        <v>21.099982394021794</v>
      </c>
      <c r="AU65" s="11">
        <f>'в абс. значениях'!BG64*100/'в абс. значениях'!AU64-100</f>
        <v>21.405157480048402</v>
      </c>
      <c r="AV65" s="11">
        <f>'в абс. значениях'!BH64*100/'в абс. значениях'!AV64-100</f>
        <v>19.491204636739937</v>
      </c>
      <c r="AW65" s="11">
        <f>'в абс. значениях'!BI64*100/'в абс. значениях'!AW64-100</f>
        <v>20.300954835512968</v>
      </c>
      <c r="AX65" s="11">
        <f>'в абс. значениях'!BJ64*100/'в абс. значениях'!AX64-100</f>
        <v>15.340977552857453</v>
      </c>
      <c r="AY65" s="11">
        <f>'в абс. значениях'!BK64*100/'в абс. значениях'!AY64-100</f>
        <v>12.380715164157735</v>
      </c>
      <c r="AZ65" s="11">
        <f>'в абс. значениях'!BL64*100/'в абс. значениях'!AZ64-100</f>
        <v>12.81774745089092</v>
      </c>
      <c r="BA65" s="11">
        <f>'в абс. значениях'!BM64*100/'в абс. значениях'!BA64-100</f>
        <v>13.512125913438382</v>
      </c>
      <c r="BB65" s="11">
        <f>'в абс. значениях'!BN64*100/'в абс. значениях'!BB64-100</f>
        <v>15.480205821679547</v>
      </c>
      <c r="BC65" s="11">
        <f>'в абс. значениях'!BO64*100/'в абс. значениях'!BC64-100</f>
        <v>16.122310642609861</v>
      </c>
      <c r="BD65" s="11">
        <f>'в абс. значениях'!BP64*100/'в абс. значениях'!BD64-100</f>
        <v>17.556182893625632</v>
      </c>
      <c r="BE65" s="11">
        <f>'в абс. значениях'!BQ64*100/'в абс. значениях'!BE64-100</f>
        <v>17.610161098943124</v>
      </c>
      <c r="BF65" s="11">
        <f>'в абс. значениях'!BR64*100/'в абс. значениях'!BF64-100</f>
        <v>15.424496527749739</v>
      </c>
      <c r="BG65" s="11">
        <f>'в абс. значениях'!BS64*100/'в абс. значениях'!BG64-100</f>
        <v>14.970362816488475</v>
      </c>
      <c r="BH65" s="11">
        <f>'в абс. значениях'!BT64*100/'в абс. значениях'!BH64-100</f>
        <v>16.977946799299758</v>
      </c>
      <c r="BI65" s="11">
        <f>'в абс. значениях'!BU64*100/'в абс. значениях'!BI64-100</f>
        <v>14.568253002234584</v>
      </c>
      <c r="BJ65" s="11">
        <f>'в абс. значениях'!BV64*100/'в абс. значениях'!BJ64-100</f>
        <v>16.240977256194839</v>
      </c>
      <c r="BK65" s="11">
        <f>'в абс. значениях'!BW64*100/'в абс. значениях'!BK64-100</f>
        <v>18.570439118991544</v>
      </c>
      <c r="BL65" s="11">
        <f>'в абс. значениях'!BX64*100/'в абс. значениях'!BL64-100</f>
        <v>17.804628446593313</v>
      </c>
      <c r="BM65" s="11">
        <f>'в абс. значениях'!BY64*100/'в абс. значениях'!BM64-100</f>
        <v>16.596039516801014</v>
      </c>
      <c r="BN65" s="11">
        <f>'в абс. значениях'!BZ64*100/'в абс. значениях'!BN64-100</f>
        <v>15.524774997824252</v>
      </c>
      <c r="BO65" s="11">
        <f>'в абс. значениях'!CA64*100/'в абс. значениях'!BO64-100</f>
        <v>13.757477294488879</v>
      </c>
      <c r="BP65" s="11">
        <f>'в абс. значениях'!CB64*100/'в абс. значениях'!BP64-100</f>
        <v>13.571642921747738</v>
      </c>
    </row>
    <row r="66" spans="1:68" ht="63" x14ac:dyDescent="0.25">
      <c r="A66" s="7" t="s">
        <v>63</v>
      </c>
      <c r="B66" s="15">
        <f>'в абс. значениях'!N65*100/'в абс. значениях'!B65-100</f>
        <v>10.803199376576146</v>
      </c>
      <c r="C66" s="15">
        <f>'в абс. значениях'!O65*100/'в абс. значениях'!C65-100</f>
        <v>12.342959329787021</v>
      </c>
      <c r="D66" s="15">
        <f>'в абс. значениях'!P65*100/'в абс. значениях'!D65-100</f>
        <v>10.359879365282353</v>
      </c>
      <c r="E66" s="15">
        <f>'в абс. значениях'!Q65*100/'в абс. значениях'!E65-100</f>
        <v>13.906365413860527</v>
      </c>
      <c r="F66" s="15">
        <f>'в абс. значениях'!R65*100/'в абс. значениях'!F65-100</f>
        <v>12.527964205816559</v>
      </c>
      <c r="G66" s="15">
        <f>'в абс. значениях'!S65*100/'в абс. значениях'!G65-100</f>
        <v>9.5577129121924003</v>
      </c>
      <c r="H66" s="15">
        <f>'в абс. значениях'!T65*100/'в абс. значениях'!H65-100</f>
        <v>10.331257900310888</v>
      </c>
      <c r="I66" s="15">
        <f>'в абс. значениях'!U65*100/'в абс. значениях'!I65-100</f>
        <v>10.28212522355237</v>
      </c>
      <c r="J66" s="15">
        <f>'в абс. значениях'!V65*100/'в абс. значениях'!J65-100</f>
        <v>6.6518110041995868</v>
      </c>
      <c r="K66" s="15">
        <f>'в абс. значениях'!W65*100/'в абс. значениях'!K65-100</f>
        <v>1.362704897667939</v>
      </c>
      <c r="L66" s="15">
        <f>'в абс. значениях'!X65*100/'в абс. значениях'!L65-100</f>
        <v>2.3879675562511977</v>
      </c>
      <c r="M66" s="15">
        <f>'в абс. значениях'!Y65*100/'в абс. значениях'!M65-100</f>
        <v>0.36251371740085858</v>
      </c>
      <c r="N66" s="15">
        <f>'в абс. значениях'!Z65*100/'в абс. значениях'!N65-100</f>
        <v>-4.9426419104776187E-2</v>
      </c>
      <c r="O66" s="15">
        <f>'в абс. значениях'!AA65*100/'в абс. значениях'!O65-100</f>
        <v>-1.0287080879794388</v>
      </c>
      <c r="P66" s="15">
        <f>'в абс. значениях'!AB65*100/'в абс. значениях'!P65-100</f>
        <v>-4.4693622149434589</v>
      </c>
      <c r="Q66" s="15">
        <f>'в абс. значениях'!AC65*100/'в абс. значениях'!Q65-100</f>
        <v>-6.7547695928561495</v>
      </c>
      <c r="R66" s="15">
        <f>'в абс. значениях'!AD65*100/'в абс. значениях'!R65-100</f>
        <v>-6.4067396981305933</v>
      </c>
      <c r="S66" s="15">
        <f>'в абс. значениях'!AE65*100/'в абс. значениях'!S65-100</f>
        <v>-2.7805494446637482</v>
      </c>
      <c r="T66" s="15">
        <f>'в абс. значениях'!AF65*100/'в абс. значениях'!T65-100</f>
        <v>-2.4988339935864872</v>
      </c>
      <c r="U66" s="15">
        <f>'в абс. значениях'!AG65*100/'в абс. значениях'!U65-100</f>
        <v>-2.1300987748197855</v>
      </c>
      <c r="V66" s="15">
        <f>'в абс. значениях'!AH65*100/'в абс. значениях'!V65-100</f>
        <v>1.3800416305698491</v>
      </c>
      <c r="W66" s="15">
        <f>'в абс. значениях'!AI65*100/'в абс. значениях'!W65-100</f>
        <v>2.2585509428930521</v>
      </c>
      <c r="X66" s="15">
        <f>'в абс. значениях'!AJ65*100/'в абс. значениях'!X65-100</f>
        <v>-2.639558591900439</v>
      </c>
      <c r="Y66" s="15">
        <f>'в абс. значениях'!AK65*100/'в абс. значениях'!Y65-100</f>
        <v>-4.4985640165918426</v>
      </c>
      <c r="Z66" s="15">
        <f>'в абс. значениях'!AL65*100/'в абс. значениях'!Z65-100</f>
        <v>-9.4500008795607613</v>
      </c>
      <c r="AA66" s="15">
        <f>'в абс. значениях'!AM65*100/'в абс. значениях'!AA65-100</f>
        <v>-3.97559516409747</v>
      </c>
      <c r="AB66" s="15">
        <f>'в абс. значениях'!AN65*100/'в абс. значениях'!AB65-100</f>
        <v>-1.6227635702011582</v>
      </c>
      <c r="AC66" s="15">
        <f>'в абс. значениях'!AO65*100/'в абс. значениях'!AC65-100</f>
        <v>-2.9249634379570324</v>
      </c>
      <c r="AD66" s="15">
        <f>'в абс. значениях'!AP65*100/'в абс. значениях'!AD65-100</f>
        <v>1.2010713879437844</v>
      </c>
      <c r="AE66" s="15">
        <f>'в абс. значениях'!AQ65*100/'в абс. значениях'!AE65-100</f>
        <v>0.28362021824473516</v>
      </c>
      <c r="AF66" s="15">
        <f>'в абс. значениях'!AR65*100/'в абс. значениях'!AF65-100</f>
        <v>7.3378998787238885</v>
      </c>
      <c r="AG66" s="15">
        <f>'в абс. значениях'!AS65*100/'в абс. значениях'!AG65-100</f>
        <v>4.5729235831012716</v>
      </c>
      <c r="AH66" s="15">
        <f>'в абс. значениях'!AT65*100/'в абс. значениях'!AH65-100</f>
        <v>7.1262443377677442</v>
      </c>
      <c r="AI66" s="15">
        <f>'в абс. значениях'!AU65*100/'в абс. значениях'!AI65-100</f>
        <v>7.2187247718560883</v>
      </c>
      <c r="AJ66" s="15">
        <f>'в абс. значениях'!AV65*100/'в абс. значениях'!AJ65-100</f>
        <v>14.047286795546441</v>
      </c>
      <c r="AK66" s="15">
        <f>'в абс. значениях'!AW65*100/'в абс. значениях'!AK65-100</f>
        <v>19.597690399205746</v>
      </c>
      <c r="AL66" s="15">
        <f>'в абс. значениях'!AX65*100/'в абс. значениях'!AL65-100</f>
        <v>32.031575470944659</v>
      </c>
      <c r="AM66" s="15">
        <f>'в абс. значениях'!AY65*100/'в абс. значениях'!AM65-100</f>
        <v>26.951000204309096</v>
      </c>
      <c r="AN66" s="15">
        <f>'в абс. значениях'!AZ65*100/'в абс. значениях'!AN65-100</f>
        <v>31.082788935171578</v>
      </c>
      <c r="AO66" s="15">
        <f>'в абс. значениях'!BA65*100/'в абс. значениях'!AO65-100</f>
        <v>35.145123737081093</v>
      </c>
      <c r="AP66" s="15">
        <f>'в абс. значениях'!BB65*100/'в абс. значениях'!AP65-100</f>
        <v>30.060986077843097</v>
      </c>
      <c r="AQ66" s="15">
        <f>'в абс. значениях'!BC65*100/'в абс. значениях'!AQ65-100</f>
        <v>27.749744649854932</v>
      </c>
      <c r="AR66" s="15">
        <f>'в абс. значениях'!BD65*100/'в абс. значениях'!AR65-100</f>
        <v>21.374575149136987</v>
      </c>
      <c r="AS66" s="15">
        <f>'в абс. значениях'!BE65*100/'в абс. значениях'!AS65-100</f>
        <v>22.784193537993247</v>
      </c>
      <c r="AT66" s="15">
        <f>'в абс. значениях'!BF65*100/'в абс. значениях'!AT65-100</f>
        <v>22.054924806398816</v>
      </c>
      <c r="AU66" s="15">
        <f>'в абс. значениях'!BG65*100/'в абс. значениях'!AU65-100</f>
        <v>21.826174669490072</v>
      </c>
      <c r="AV66" s="15">
        <f>'в абс. значениях'!BH65*100/'в абс. значениях'!AV65-100</f>
        <v>18.735553760895598</v>
      </c>
      <c r="AW66" s="15">
        <f>'в абс. значениях'!BI65*100/'в абс. значениях'!AW65-100</f>
        <v>18.686493695774729</v>
      </c>
      <c r="AX66" s="15">
        <f>'в абс. значениях'!BJ65*100/'в абс. значениях'!AX65-100</f>
        <v>11.335962227628244</v>
      </c>
      <c r="AY66" s="15">
        <f>'в абс. значениях'!BK65*100/'в абс. значениях'!AY65-100</f>
        <v>8.3013985445703469</v>
      </c>
      <c r="AZ66" s="15">
        <f>'в абс. значениях'!BL65*100/'в абс. значениях'!AZ65-100</f>
        <v>7.0436556149363696</v>
      </c>
      <c r="BA66" s="15">
        <f>'в абс. значениях'!BM65*100/'в абс. значениях'!BA65-100</f>
        <v>8.7137039439219706</v>
      </c>
      <c r="BB66" s="15">
        <f>'в абс. значениях'!BN65*100/'в абс. значениях'!BB65-100</f>
        <v>11.300516359773596</v>
      </c>
      <c r="BC66" s="15">
        <f>'в абс. значениях'!BO65*100/'в абс. значениях'!BC65-100</f>
        <v>15.172640065491578</v>
      </c>
      <c r="BD66" s="15">
        <f>'в абс. значениях'!BP65*100/'в абс. значениях'!BD65-100</f>
        <v>14.065301881416957</v>
      </c>
      <c r="BE66" s="15">
        <f>'в абс. значениях'!BQ65*100/'в абс. значениях'!BE65-100</f>
        <v>16.918795093683727</v>
      </c>
      <c r="BF66" s="15">
        <f>'в абс. значениях'!BR65*100/'в абс. значениях'!BF65-100</f>
        <v>11.052919519155424</v>
      </c>
      <c r="BG66" s="15">
        <f>'в абс. значениях'!BS65*100/'в абс. значениях'!BG65-100</f>
        <v>10.410115477102764</v>
      </c>
      <c r="BH66" s="15">
        <f>'в абс. значениях'!BT65*100/'в абс. значениях'!BH65-100</f>
        <v>12.830773921558276</v>
      </c>
      <c r="BI66" s="15">
        <f>'в абс. значениях'!BU65*100/'в абс. значениях'!BI65-100</f>
        <v>11.175487578125455</v>
      </c>
      <c r="BJ66" s="15">
        <f>'в абс. значениях'!BV65*100/'в абс. значениях'!BJ65-100</f>
        <v>14.393056114372641</v>
      </c>
      <c r="BK66" s="15">
        <f>'в абс. значениях'!BW65*100/'в абс. значениях'!BK65-100</f>
        <v>17.559318442970877</v>
      </c>
      <c r="BL66" s="15">
        <f>'в абс. значениях'!BX65*100/'в абс. значениях'!BL65-100</f>
        <v>16.16015606121185</v>
      </c>
      <c r="BM66" s="15">
        <f>'в абс. значениях'!BY65*100/'в абс. значениях'!BM65-100</f>
        <v>13.876041366393181</v>
      </c>
      <c r="BN66" s="15">
        <f>'в абс. значениях'!BZ65*100/'в абс. значениях'!BN65-100</f>
        <v>12.014536377652149</v>
      </c>
      <c r="BO66" s="15">
        <f>'в абс. значениях'!CA65*100/'в абс. значениях'!BO65-100</f>
        <v>8.5938785641882305</v>
      </c>
      <c r="BP66" s="15">
        <f>'в абс. значениях'!CB65*100/'в абс. значениях'!BP65-100</f>
        <v>10.560087192645256</v>
      </c>
    </row>
    <row r="67" spans="1:68" ht="31.5" x14ac:dyDescent="0.25">
      <c r="A67" s="7" t="s">
        <v>64</v>
      </c>
      <c r="B67" s="15">
        <f>'в абс. значениях'!N66*100/'в абс. значениях'!B66-100</f>
        <v>17.210072150535908</v>
      </c>
      <c r="C67" s="15">
        <f>'в абс. значениях'!O66*100/'в абс. значениях'!C66-100</f>
        <v>19.679444258453302</v>
      </c>
      <c r="D67" s="15">
        <f>'в абс. значениях'!P66*100/'в абс. значениях'!D66-100</f>
        <v>16.976600620713569</v>
      </c>
      <c r="E67" s="15">
        <f>'в абс. значениях'!Q66*100/'в абс. значениях'!E66-100</f>
        <v>17.95006819869127</v>
      </c>
      <c r="F67" s="15">
        <f>'в абс. значениях'!R66*100/'в абс. значениях'!F66-100</f>
        <v>17.054679933080919</v>
      </c>
      <c r="G67" s="15">
        <f>'в абс. значениях'!S66*100/'в абс. значениях'!G66-100</f>
        <v>14.552199902689935</v>
      </c>
      <c r="H67" s="15">
        <f>'в абс. значениях'!T66*100/'в абс. значениях'!H66-100</f>
        <v>16.886543535620049</v>
      </c>
      <c r="I67" s="15">
        <f>'в абс. значениях'!U66*100/'в абс. значениях'!I66-100</f>
        <v>16.594023206411805</v>
      </c>
      <c r="J67" s="15">
        <f>'в абс. значениях'!V66*100/'в абс. значениях'!J66-100</f>
        <v>15.40163555757276</v>
      </c>
      <c r="K67" s="15">
        <f>'в абс. значениях'!W66*100/'в абс. значениях'!K66-100</f>
        <v>13.247651600646265</v>
      </c>
      <c r="L67" s="15">
        <f>'в абс. значениях'!X66*100/'в абс. значениях'!L66-100</f>
        <v>13.094857629852839</v>
      </c>
      <c r="M67" s="15">
        <f>'в абс. значениях'!Y66*100/'в абс. значениях'!M66-100</f>
        <v>5.333023968726053</v>
      </c>
      <c r="N67" s="15">
        <f>'в абс. значениях'!Z66*100/'в абс. значениях'!N66-100</f>
        <v>3.6001700004112962</v>
      </c>
      <c r="O67" s="15">
        <f>'в абс. значениях'!AA66*100/'в абс. значениях'!O66-100</f>
        <v>3.586189533753398</v>
      </c>
      <c r="P67" s="15">
        <f>'в абс. значениях'!AB66*100/'в абс. значениях'!P66-100</f>
        <v>3.4462067868658153</v>
      </c>
      <c r="Q67" s="15">
        <f>'в абс. значениях'!AC66*100/'в абс. значениях'!Q66-100</f>
        <v>2.9795580797915591</v>
      </c>
      <c r="R67" s="15">
        <f>'в абс. значениях'!AD66*100/'в абс. значениях'!R66-100</f>
        <v>5.3851766599718616</v>
      </c>
      <c r="S67" s="15">
        <f>'в абс. значениях'!AE66*100/'в абс. значениях'!S66-100</f>
        <v>5.1135803405514082</v>
      </c>
      <c r="T67" s="15">
        <f>'в абс. значениях'!AF66*100/'в абс. значениях'!T66-100</f>
        <v>3.0713665566938744</v>
      </c>
      <c r="U67" s="15">
        <f>'в абс. значениях'!AG66*100/'в абс. значениях'!U66-100</f>
        <v>2.1979617316570312</v>
      </c>
      <c r="V67" s="15">
        <f>'в абс. значениях'!AH66*100/'в абс. значениях'!V66-100</f>
        <v>-0.52041633306644997</v>
      </c>
      <c r="W67" s="15">
        <f>'в абс. значениях'!AI66*100/'в абс. значениях'!W66-100</f>
        <v>-0.42011384655090467</v>
      </c>
      <c r="X67" s="15">
        <f>'в абс. значениях'!AJ66*100/'в абс. значениях'!X66-100</f>
        <v>-1.0341324254677886</v>
      </c>
      <c r="Y67" s="15">
        <f>'в абс. значениях'!AK66*100/'в абс. значениях'!Y66-100</f>
        <v>1.4745147251221482</v>
      </c>
      <c r="Z67" s="15">
        <f>'в абс. значениях'!AL66*100/'в абс. значениях'!Z66-100</f>
        <v>5.9192504664734571</v>
      </c>
      <c r="AA67" s="15">
        <f>'в абс. значениях'!AM66*100/'в абс. значениях'!AA66-100</f>
        <v>9.5340971232978404</v>
      </c>
      <c r="AB67" s="15">
        <f>'в абс. значениях'!AN66*100/'в абс. значениях'!AB66-100</f>
        <v>10.644825393275696</v>
      </c>
      <c r="AC67" s="15">
        <f>'в абс. значениях'!AO66*100/'в абс. значениях'!AC66-100</f>
        <v>11.153359582664066</v>
      </c>
      <c r="AD67" s="15">
        <f>'в абс. значениях'!AP66*100/'в абс. значениях'!AD66-100</f>
        <v>11.108652514668307</v>
      </c>
      <c r="AE67" s="15">
        <f>'в абс. значениях'!AQ66*100/'в абс. значениях'!AE66-100</f>
        <v>15.709265659838223</v>
      </c>
      <c r="AF67" s="15">
        <f>'в абс. значениях'!AR66*100/'в абс. значениях'!AF66-100</f>
        <v>19.269257464773546</v>
      </c>
      <c r="AG67" s="15">
        <f>'в абс. значениях'!AS66*100/'в абс. значениях'!AG66-100</f>
        <v>20.464230922211485</v>
      </c>
      <c r="AH67" s="15">
        <f>'в абс. значениях'!AT66*100/'в абс. значениях'!AH66-100</f>
        <v>27.876028098415048</v>
      </c>
      <c r="AI67" s="15">
        <f>'в абс. значениях'!AU66*100/'в абс. значениях'!AI66-100</f>
        <v>31.877609791216713</v>
      </c>
      <c r="AJ67" s="15">
        <f>'в абс. значениях'!AV66*100/'в абс. значениях'!AJ66-100</f>
        <v>28.965259365014617</v>
      </c>
      <c r="AK67" s="15">
        <f>'в абс. значениях'!AW66*100/'в абс. значениях'!AK66-100</f>
        <v>31.429210438031589</v>
      </c>
      <c r="AL67" s="15">
        <f>'в абс. значениях'!AX66*100/'в абс. значениях'!AL66-100</f>
        <v>29.584582708645684</v>
      </c>
      <c r="AM67" s="15">
        <f>'в абс. значениях'!AY66*100/'в абс. значениях'!AM66-100</f>
        <v>26.674802610898467</v>
      </c>
      <c r="AN67" s="15">
        <f>'в абс. значениях'!AZ66*100/'в абс. значениях'!AN66-100</f>
        <v>26.081162166429806</v>
      </c>
      <c r="AO67" s="15">
        <f>'в абс. значениях'!BA66*100/'в абс. значениях'!AO66-100</f>
        <v>24.824962434860453</v>
      </c>
      <c r="AP67" s="15">
        <f>'в абс. значениях'!BB66*100/'в абс. значениях'!AP66-100</f>
        <v>22.582406640070403</v>
      </c>
      <c r="AQ67" s="15">
        <f>'в абс. значениях'!BC66*100/'в абс. значениях'!AQ66-100</f>
        <v>18.793574377330728</v>
      </c>
      <c r="AR67" s="15">
        <f>'в абс. значениях'!BD66*100/'в абс. значениях'!AR66-100</f>
        <v>14.318726270113899</v>
      </c>
      <c r="AS67" s="15">
        <f>'в абс. значениях'!BE66*100/'в абс. значениях'!AS66-100</f>
        <v>15.186552203957447</v>
      </c>
      <c r="AT67" s="15">
        <f>'в абс. значениях'!BF66*100/'в абс. значениях'!AT66-100</f>
        <v>6.6217633743719944</v>
      </c>
      <c r="AU67" s="15">
        <f>'в абс. значениях'!BG66*100/'в абс. значениях'!AU66-100</f>
        <v>8.9879789057637964</v>
      </c>
      <c r="AV67" s="15">
        <f>'в абс. значениях'!BH66*100/'в абс. значениях'!AV66-100</f>
        <v>7.3386225256332551</v>
      </c>
      <c r="AW67" s="15">
        <f>'в абс. значениях'!BI66*100/'в абс. значениях'!AW66-100</f>
        <v>8.1596596596596527</v>
      </c>
      <c r="AX67" s="15">
        <f>'в абс. значениях'!BJ66*100/'в абс. значениях'!AX66-100</f>
        <v>7.2956387178881528</v>
      </c>
      <c r="AY67" s="15">
        <f>'в абс. значениях'!BK66*100/'в абс. значениях'!AY66-100</f>
        <v>5.9507300957079821</v>
      </c>
      <c r="AZ67" s="15">
        <f>'в абс. значениях'!BL66*100/'в абс. значениях'!AZ66-100</f>
        <v>8.5578454848761112</v>
      </c>
      <c r="BA67" s="15">
        <f>'в абс. значениях'!BM66*100/'в абс. значениях'!BA66-100</f>
        <v>9.2756889662944388</v>
      </c>
      <c r="BB67" s="15">
        <f>'в абс. значениях'!BN66*100/'в абс. значениях'!BB66-100</f>
        <v>11.658534795847245</v>
      </c>
      <c r="BC67" s="15">
        <f>'в абс. значениях'!BO66*100/'в абс. значениях'!BC66-100</f>
        <v>10.958292868579221</v>
      </c>
      <c r="BD67" s="15">
        <f>'в абс. значениях'!BP66*100/'в абс. значениях'!BD66-100</f>
        <v>12.285566016754387</v>
      </c>
      <c r="BE67" s="15">
        <f>'в абс. значениях'!BQ66*100/'в абс. значениях'!BE66-100</f>
        <v>8.3210057278576528</v>
      </c>
      <c r="BF67" s="15">
        <f>'в абс. значениях'!BR66*100/'в абс. значениях'!BF66-100</f>
        <v>14.978459435388658</v>
      </c>
      <c r="BG67" s="15">
        <f>'в абс. значениях'!BS66*100/'в абс. значениях'!BG66-100</f>
        <v>12.633113272758237</v>
      </c>
      <c r="BH67" s="15">
        <f>'в абс. значениях'!BT66*100/'в абс. значениях'!BH66-100</f>
        <v>15.513515637278019</v>
      </c>
      <c r="BI67" s="15">
        <f>'в абс. значениях'!BU66*100/'в абс. значениях'!BI66-100</f>
        <v>13.129850117767916</v>
      </c>
      <c r="BJ67" s="15">
        <f>'в абс. значениях'!BV66*100/'в абс. значениях'!BJ66-100</f>
        <v>11.906655344538649</v>
      </c>
      <c r="BK67" s="15">
        <f>'в абс. значениях'!BW66*100/'в абс. значениях'!BK66-100</f>
        <v>13.795114603377257</v>
      </c>
      <c r="BL67" s="15">
        <f>'в абс. значениях'!BX66*100/'в абс. значениях'!BL66-100</f>
        <v>13.34280875492037</v>
      </c>
      <c r="BM67" s="15">
        <f>'в абс. значениях'!BY66*100/'в абс. значениях'!BM66-100</f>
        <v>12.684223355583896</v>
      </c>
      <c r="BN67" s="15">
        <f>'в абс. значениях'!BZ66*100/'в абс. значениях'!BN66-100</f>
        <v>12.615284968013555</v>
      </c>
      <c r="BO67" s="15">
        <f>'в абс. значениях'!CA66*100/'в абс. значениях'!BO66-100</f>
        <v>13.040639636656095</v>
      </c>
      <c r="BP67" s="15">
        <f>'в абс. значениях'!CB66*100/'в абс. значениях'!BP66-100</f>
        <v>13.434392784988972</v>
      </c>
    </row>
    <row r="68" spans="1:68" ht="47.25" x14ac:dyDescent="0.25">
      <c r="A68" s="7" t="s">
        <v>65</v>
      </c>
      <c r="B68" s="15">
        <f>'в абс. значениях'!N67*100/'в абс. значениях'!B67-100</f>
        <v>7.1258876805379288</v>
      </c>
      <c r="C68" s="15">
        <f>'в абс. значениях'!O67*100/'в абс. значениях'!C67-100</f>
        <v>7.7927274761304375</v>
      </c>
      <c r="D68" s="15">
        <f>'в абс. значениях'!P67*100/'в абс. значениях'!D67-100</f>
        <v>6.7199774935101999</v>
      </c>
      <c r="E68" s="15">
        <f>'в абс. значениях'!Q67*100/'в абс. значениях'!E67-100</f>
        <v>7.3330745507206814</v>
      </c>
      <c r="F68" s="15">
        <f>'в абс. значениях'!R67*100/'в абс. значениях'!F67-100</f>
        <v>6.290274271533093</v>
      </c>
      <c r="G68" s="15">
        <f>'в абс. значениях'!S67*100/'в абс. значениях'!G67-100</f>
        <v>4.7076576480839947</v>
      </c>
      <c r="H68" s="15">
        <f>'в абс. значениях'!T67*100/'в абс. значениях'!H67-100</f>
        <v>5.1400111223788798</v>
      </c>
      <c r="I68" s="15">
        <f>'в абс. значениях'!U67*100/'в абс. значениях'!I67-100</f>
        <v>4.5946525322920309</v>
      </c>
      <c r="J68" s="15">
        <f>'в абс. значениях'!V67*100/'в абс. значениях'!J67-100</f>
        <v>3.0248547503704089</v>
      </c>
      <c r="K68" s="15">
        <f>'в абс. значениях'!W67*100/'в абс. значениях'!K67-100</f>
        <v>1.6960993435520919</v>
      </c>
      <c r="L68" s="15">
        <f>'в абс. значениях'!X67*100/'в абс. значениях'!L67-100</f>
        <v>2.2595995326931586</v>
      </c>
      <c r="M68" s="15">
        <f>'в абс. значениях'!Y67*100/'в абс. значениях'!M67-100</f>
        <v>0.77243892177166629</v>
      </c>
      <c r="N68" s="15">
        <f>'в абс. значениях'!Z67*100/'в абс. значениях'!N67-100</f>
        <v>-1.7493364930807189</v>
      </c>
      <c r="O68" s="15">
        <f>'в абс. значениях'!AA67*100/'в абс. значениях'!O67-100</f>
        <v>-1.0837458087178646</v>
      </c>
      <c r="P68" s="15">
        <f>'в абс. значениях'!AB67*100/'в абс. значениях'!P67-100</f>
        <v>-0.34230160885749683</v>
      </c>
      <c r="Q68" s="15">
        <f>'в абс. значениях'!AC67*100/'в абс. значениях'!Q67-100</f>
        <v>-1.124702927406986</v>
      </c>
      <c r="R68" s="15">
        <f>'в абс. значениях'!AD67*100/'в абс. значениях'!R67-100</f>
        <v>0.83410154944829173</v>
      </c>
      <c r="S68" s="15">
        <f>'в абс. значениях'!AE67*100/'в абс. значениях'!S67-100</f>
        <v>2.1089595258393246</v>
      </c>
      <c r="T68" s="15">
        <f>'в абс. значениях'!AF67*100/'в абс. значениях'!T67-100</f>
        <v>2.5019251561515574</v>
      </c>
      <c r="U68" s="15">
        <f>'в абс. значениях'!AG67*100/'в абс. значениях'!U67-100</f>
        <v>3.6473528962618218</v>
      </c>
      <c r="V68" s="15">
        <f>'в абс. значениях'!AH67*100/'в абс. значениях'!V67-100</f>
        <v>2.7494102058623895</v>
      </c>
      <c r="W68" s="15">
        <f>'в абс. значениях'!AI67*100/'в абс. значениях'!W67-100</f>
        <v>3.9530752689920376</v>
      </c>
      <c r="X68" s="15">
        <f>'в абс. значениях'!AJ67*100/'в абс. значениях'!X67-100</f>
        <v>4.326192011591715</v>
      </c>
      <c r="Y68" s="15">
        <f>'в абс. значениях'!AK67*100/'в абс. значениях'!Y67-100</f>
        <v>5.8025942440210798</v>
      </c>
      <c r="Z68" s="15">
        <f>'в абс. значениях'!AL67*100/'в абс. значениях'!Z67-100</f>
        <v>6.7796886395397564</v>
      </c>
      <c r="AA68" s="15">
        <f>'в абс. значениях'!AM67*100/'в абс. значениях'!AA67-100</f>
        <v>7.7197796654627666</v>
      </c>
      <c r="AB68" s="15">
        <f>'в абс. значениях'!AN67*100/'в абс. значениях'!AB67-100</f>
        <v>7.8146104117319339</v>
      </c>
      <c r="AC68" s="15">
        <f>'в абс. значениях'!AO67*100/'в абс. значениях'!AC67-100</f>
        <v>6.1923212965047156</v>
      </c>
      <c r="AD68" s="15">
        <f>'в абс. значениях'!AP67*100/'в абс. значениях'!AD67-100</f>
        <v>5.0718012799271861</v>
      </c>
      <c r="AE68" s="15">
        <f>'в абс. значениях'!AQ67*100/'в абс. значениях'!AE67-100</f>
        <v>6.0860749428486258</v>
      </c>
      <c r="AF68" s="15">
        <f>'в абс. значениях'!AR67*100/'в абс. значениях'!AF67-100</f>
        <v>9.1233328906679816</v>
      </c>
      <c r="AG68" s="15">
        <f>'в абс. значениях'!AS67*100/'в абс. значениях'!AG67-100</f>
        <v>7.5707406344750581</v>
      </c>
      <c r="AH68" s="15">
        <f>'в абс. значениях'!AT67*100/'в абс. значениях'!AH67-100</f>
        <v>12.894436799685479</v>
      </c>
      <c r="AI68" s="15">
        <f>'в абс. значениях'!AU67*100/'в абс. значениях'!AI67-100</f>
        <v>14.009760065067098</v>
      </c>
      <c r="AJ68" s="15">
        <f>'в абс. значениях'!AV67*100/'в абс. значениях'!AJ67-100</f>
        <v>12.608267641425201</v>
      </c>
      <c r="AK68" s="15">
        <f>'в абс. значениях'!AW67*100/'в абс. значениях'!AK67-100</f>
        <v>14.983813190812782</v>
      </c>
      <c r="AL68" s="15">
        <f>'в абс. значениях'!AX67*100/'в абс. значениях'!AL67-100</f>
        <v>18.129647930585818</v>
      </c>
      <c r="AM68" s="15">
        <f>'в абс. значениях'!AY67*100/'в абс. значениях'!AM67-100</f>
        <v>21.065053290126812</v>
      </c>
      <c r="AN68" s="15">
        <f>'в абс. значениях'!AZ67*100/'в абс. значениях'!AN67-100</f>
        <v>18.83496589282727</v>
      </c>
      <c r="AO68" s="15">
        <f>'в абс. значениях'!BA67*100/'в абс. значениях'!AO67-100</f>
        <v>22.72992225527824</v>
      </c>
      <c r="AP68" s="15">
        <f>'в абс. значениях'!BB67*100/'в абс. значениях'!AP67-100</f>
        <v>24.251197817521387</v>
      </c>
      <c r="AQ68" s="15">
        <f>'в абс. значениях'!BC67*100/'в абс. значениях'!AQ67-100</f>
        <v>26.75868427068616</v>
      </c>
      <c r="AR68" s="15">
        <f>'в абс. значениях'!BD67*100/'в абс. значениях'!AR67-100</f>
        <v>24.259735744089014</v>
      </c>
      <c r="AS68" s="15">
        <f>'в абс. значениях'!BE67*100/'в абс. значениях'!AS67-100</f>
        <v>27.742214532871969</v>
      </c>
      <c r="AT68" s="15">
        <f>'в абс. значениях'!BF67*100/'в абс. значениях'!AT67-100</f>
        <v>28.389988403152387</v>
      </c>
      <c r="AU68" s="15">
        <f>'в абс. значениях'!BG67*100/'в абс. значениях'!AU67-100</f>
        <v>28.398567724410412</v>
      </c>
      <c r="AV68" s="15">
        <f>'в абс. значениях'!BH67*100/'в абс. значениях'!AV67-100</f>
        <v>28.773134186754135</v>
      </c>
      <c r="AW68" s="15">
        <f>'в абс. значениях'!BI67*100/'в абс. значениях'!AW67-100</f>
        <v>31.513536026655572</v>
      </c>
      <c r="AX68" s="15">
        <f>'в абс. значениях'!BJ67*100/'в абс. значениях'!AX67-100</f>
        <v>28.644058489694544</v>
      </c>
      <c r="AY68" s="15">
        <f>'в абс. значениях'!BK67*100/'в абс. значениях'!AY67-100</f>
        <v>24.391564680581126</v>
      </c>
      <c r="AZ68" s="15">
        <f>'в абс. значениях'!BL67*100/'в абс. значениях'!AZ67-100</f>
        <v>26.999236717635583</v>
      </c>
      <c r="BA68" s="15">
        <f>'в абс. значениях'!BM67*100/'в абс. значениях'!BA67-100</f>
        <v>25.55404780262144</v>
      </c>
      <c r="BB68" s="15">
        <f>'в абс. значениях'!BN67*100/'в абс. значениях'!BB67-100</f>
        <v>25.843620895805373</v>
      </c>
      <c r="BC68" s="15">
        <f>'в абс. значениях'!BO67*100/'в абс. значениях'!BC67-100</f>
        <v>20.793592601571689</v>
      </c>
      <c r="BD68" s="15">
        <f>'в абс. значениях'!BP67*100/'в абс. значениях'!BD67-100</f>
        <v>26.951543354105397</v>
      </c>
      <c r="BE68" s="15">
        <f>'в абс. значениях'!BQ67*100/'в абс. значениях'!BE67-100</f>
        <v>23.994097198708829</v>
      </c>
      <c r="BF68" s="15">
        <f>'в абс. значениях'!BR67*100/'в абс. значениях'!BF67-100</f>
        <v>23.677672051818988</v>
      </c>
      <c r="BG68" s="15">
        <f>'в абс. значениях'!BS67*100/'в абс. значениях'!BG67-100</f>
        <v>24.514109262642776</v>
      </c>
      <c r="BH68" s="15">
        <f>'в абс. значениях'!BT67*100/'в абс. значениях'!BH67-100</f>
        <v>25.207410740363585</v>
      </c>
      <c r="BI68" s="15">
        <f>'в абс. значениях'!BU67*100/'в абс. значениях'!BI67-100</f>
        <v>21.291597522200121</v>
      </c>
      <c r="BJ68" s="15">
        <f>'в абс. значениях'!BV67*100/'в абс. значениях'!BJ67-100</f>
        <v>21.823472844003987</v>
      </c>
      <c r="BK68" s="15">
        <f>'в абс. значениях'!BW67*100/'в абс. значениях'!BK67-100</f>
        <v>22.866737978556685</v>
      </c>
      <c r="BL68" s="15">
        <f>'в абс. значениях'!BX67*100/'в абс. значениях'!BL67-100</f>
        <v>22.952305649771787</v>
      </c>
      <c r="BM68" s="15">
        <f>'в абс. значениях'!BY67*100/'в абс. значениях'!BM67-100</f>
        <v>23.304323903426351</v>
      </c>
      <c r="BN68" s="15">
        <f>'в абс. значениях'!BZ67*100/'в абс. значениях'!BN67-100</f>
        <v>23.072717331875339</v>
      </c>
      <c r="BO68" s="15">
        <f>'в абс. значениях'!CA67*100/'в абс. значениях'!BO67-100</f>
        <v>23.267533929729666</v>
      </c>
      <c r="BP68" s="15">
        <f>'в абс. значениях'!CB67*100/'в абс. значениях'!BP67-100</f>
        <v>18.610366595545841</v>
      </c>
    </row>
    <row r="69" spans="1:68" x14ac:dyDescent="0.25">
      <c r="A69" s="5" t="s">
        <v>66</v>
      </c>
      <c r="B69" s="11">
        <f>'в абс. значениях'!N68*100/'в абс. значениях'!B68-100</f>
        <v>8.9882598086750249</v>
      </c>
      <c r="C69" s="11">
        <f>'в абс. значениях'!O68*100/'в абс. значениях'!C68-100</f>
        <v>7.2861482669264745</v>
      </c>
      <c r="D69" s="11">
        <f>'в абс. значениях'!P68*100/'в абс. значениях'!D68-100</f>
        <v>8.5936678237088415</v>
      </c>
      <c r="E69" s="11">
        <f>'в абс. значениях'!Q68*100/'в абс. значениях'!E68-100</f>
        <v>5.7546751018896742</v>
      </c>
      <c r="F69" s="11">
        <f>'в абс. значениях'!R68*100/'в абс. значениях'!F68-100</f>
        <v>4.9548350141077719</v>
      </c>
      <c r="G69" s="11">
        <f>'в абс. значениях'!S68*100/'в абс. значениях'!G68-100</f>
        <v>3.8704614627506828</v>
      </c>
      <c r="H69" s="11">
        <f>'в абс. значениях'!T68*100/'в абс. значениях'!H68-100</f>
        <v>5.8599770026496998</v>
      </c>
      <c r="I69" s="11">
        <f>'в абс. значениях'!U68*100/'в абс. значениях'!I68-100</f>
        <v>4.8124344833748438</v>
      </c>
      <c r="J69" s="11">
        <f>'в абс. значениях'!V68*100/'в абс. значениях'!J68-100</f>
        <v>2.6431094193227267</v>
      </c>
      <c r="K69" s="11">
        <f>'в абс. значениях'!W68*100/'в абс. значениях'!K68-100</f>
        <v>4.6824402581133171</v>
      </c>
      <c r="L69" s="11">
        <f>'в абс. значениях'!X68*100/'в абс. значениях'!L68-100</f>
        <v>7.280188675214589</v>
      </c>
      <c r="M69" s="11">
        <f>'в абс. значениях'!Y68*100/'в абс. значениях'!M68-100</f>
        <v>6.677010915487628</v>
      </c>
      <c r="N69" s="11">
        <f>'в абс. значениях'!Z68*100/'в абс. значениях'!N68-100</f>
        <v>1.6445578336861217</v>
      </c>
      <c r="O69" s="11">
        <f>'в абс. значениях'!AA68*100/'в абс. значениях'!O68-100</f>
        <v>5.2592966302999713</v>
      </c>
      <c r="P69" s="11">
        <f>'в абс. значениях'!AB68*100/'в абс. значениях'!P68-100</f>
        <v>4.6019603155629909</v>
      </c>
      <c r="Q69" s="11">
        <f>'в абс. значениях'!AC68*100/'в абс. значениях'!Q68-100</f>
        <v>7.1197445135379098</v>
      </c>
      <c r="R69" s="11">
        <f>'в абс. значениях'!AD68*100/'в абс. значениях'!R68-100</f>
        <v>9.4064524656707817</v>
      </c>
      <c r="S69" s="11">
        <f>'в абс. значениях'!AE68*100/'в абс. значениях'!S68-100</f>
        <v>7.4479959194910492</v>
      </c>
      <c r="T69" s="11">
        <f>'в абс. значениях'!AF68*100/'в абс. значениях'!T68-100</f>
        <v>10.014126961963981</v>
      </c>
      <c r="U69" s="11">
        <f>'в абс. значениях'!AG68*100/'в абс. значениях'!U68-100</f>
        <v>10.469814008130001</v>
      </c>
      <c r="V69" s="11">
        <f>'в абс. значениях'!AH68*100/'в абс. значениях'!V68-100</f>
        <v>9.2599715695292275</v>
      </c>
      <c r="W69" s="11">
        <f>'в абс. значениях'!AI68*100/'в абс. значениях'!W68-100</f>
        <v>6.9715170126116703</v>
      </c>
      <c r="X69" s="11">
        <f>'в абс. значениях'!AJ68*100/'в абс. значениях'!X68-100</f>
        <v>4.4513476109401893</v>
      </c>
      <c r="Y69" s="11">
        <f>'в абс. значениях'!AK68*100/'в абс. значениях'!Y68-100</f>
        <v>5.9854061916318528</v>
      </c>
      <c r="Z69" s="11">
        <f>'в абс. значениях'!AL68*100/'в абс. значениях'!Z68-100</f>
        <v>5.0325808822182267</v>
      </c>
      <c r="AA69" s="11">
        <f>'в абс. значениях'!AM68*100/'в абс. значениях'!AA68-100</f>
        <v>5.9143768385693676</v>
      </c>
      <c r="AB69" s="11">
        <f>'в абс. значениях'!AN68*100/'в абс. значениях'!AB68-100</f>
        <v>4.8944160076286778</v>
      </c>
      <c r="AC69" s="11">
        <f>'в абс. значениях'!AO68*100/'в абс. значениях'!AC68-100</f>
        <v>4.041517912525677</v>
      </c>
      <c r="AD69" s="11">
        <f>'в абс. значениях'!AP68*100/'в абс. значениях'!AD68-100</f>
        <v>2.3874524292503878</v>
      </c>
      <c r="AE69" s="11">
        <f>'в абс. значениях'!AQ68*100/'в абс. значениях'!AE68-100</f>
        <v>8.2013156744817906</v>
      </c>
      <c r="AF69" s="11">
        <f>'в абс. значениях'!AR68*100/'в абс. значениях'!AF68-100</f>
        <v>9.1147145667454339</v>
      </c>
      <c r="AG69" s="11">
        <f>'в абс. значениях'!AS68*100/'в абс. значениях'!AG68-100</f>
        <v>8.262938368643745</v>
      </c>
      <c r="AH69" s="11">
        <f>'в абс. значениях'!AT68*100/'в абс. значениях'!AH68-100</f>
        <v>12.311348190779398</v>
      </c>
      <c r="AI69" s="11">
        <f>'в абс. значениях'!AU68*100/'в абс. значениях'!AI68-100</f>
        <v>11.43225024034264</v>
      </c>
      <c r="AJ69" s="11">
        <f>'в абс. значениях'!AV68*100/'в абс. значениях'!AJ68-100</f>
        <v>12.212437969340698</v>
      </c>
      <c r="AK69" s="11">
        <f>'в абс. значениях'!AW68*100/'в абс. значениях'!AK68-100</f>
        <v>14.22302075767422</v>
      </c>
      <c r="AL69" s="11">
        <f>'в абс. значениях'!AX68*100/'в абс. значениях'!AL68-100</f>
        <v>19.410963231717119</v>
      </c>
      <c r="AM69" s="11">
        <f>'в абс. значениях'!AY68*100/'в абс. значениях'!AM68-100</f>
        <v>16.526254657354471</v>
      </c>
      <c r="AN69" s="11">
        <f>'в абс. значениях'!AZ68*100/'в абс. значениях'!AN68-100</f>
        <v>15.108189331329825</v>
      </c>
      <c r="AO69" s="11">
        <f>'в абс. значениях'!BA68*100/'в абс. значениях'!AO68-100</f>
        <v>19.854718341714729</v>
      </c>
      <c r="AP69" s="11">
        <f>'в абс. значениях'!BB68*100/'в абс. значениях'!AP68-100</f>
        <v>21.091857223062789</v>
      </c>
      <c r="AQ69" s="11">
        <f>'в абс. значениях'!BC68*100/'в абс. значениях'!AQ68-100</f>
        <v>17.507558388204686</v>
      </c>
      <c r="AR69" s="11">
        <f>'в абс. значениях'!BD68*100/'в абс. значениях'!AR68-100</f>
        <v>14.941063978639008</v>
      </c>
      <c r="AS69" s="11">
        <f>'в абс. значениях'!BE68*100/'в абс. значениях'!AS68-100</f>
        <v>16.286848821602675</v>
      </c>
      <c r="AT69" s="11">
        <f>'в абс. значениях'!BF68*100/'в абс. значениях'!AT68-100</f>
        <v>18.039802249396089</v>
      </c>
      <c r="AU69" s="11">
        <f>'в абс. значениях'!BG68*100/'в абс. значениях'!AU68-100</f>
        <v>21.541635383015219</v>
      </c>
      <c r="AV69" s="11">
        <f>'в абс. значениях'!BH68*100/'в абс. значениях'!AV68-100</f>
        <v>22.517405767603691</v>
      </c>
      <c r="AW69" s="11">
        <f>'в абс. значениях'!BI68*100/'в абс. значениях'!AW68-100</f>
        <v>23.596366751897619</v>
      </c>
      <c r="AX69" s="11">
        <f>'в абс. значениях'!BJ68*100/'в абс. значениях'!AX68-100</f>
        <v>22.019626238001408</v>
      </c>
      <c r="AY69" s="11">
        <f>'в абс. значениях'!BK68*100/'в абс. значениях'!AY68-100</f>
        <v>24.033722228515018</v>
      </c>
      <c r="AZ69" s="11">
        <f>'в абс. значениях'!BL68*100/'в абс. значениях'!AZ68-100</f>
        <v>25.635569711962091</v>
      </c>
      <c r="BA69" s="11">
        <f>'в абс. значениях'!BM68*100/'в абс. значениях'!BA68-100</f>
        <v>22.080485617191158</v>
      </c>
      <c r="BB69" s="11">
        <f>'в абс. значениях'!BN68*100/'в абс. значениях'!BB68-100</f>
        <v>23.33766595050129</v>
      </c>
      <c r="BC69" s="11">
        <f>'в абс. значениях'!BO68*100/'в абс. значениях'!BC68-100</f>
        <v>22.885556595270046</v>
      </c>
      <c r="BD69" s="11">
        <f>'в абс. значениях'!BP68*100/'в абс. значениях'!BD68-100</f>
        <v>23.278444561844736</v>
      </c>
      <c r="BE69" s="11">
        <f>'в абс. значениях'!BQ68*100/'в абс. значениях'!BE68-100</f>
        <v>21.642685851318944</v>
      </c>
      <c r="BF69" s="11">
        <f>'в абс. значениях'!BR68*100/'в абс. значениях'!BF68-100</f>
        <v>20.804565187271976</v>
      </c>
      <c r="BG69" s="11">
        <f>'в абс. значениях'!BS68*100/'в абс. значениях'!BG68-100</f>
        <v>20.561998974216564</v>
      </c>
      <c r="BH69" s="11">
        <f>'в абс. значениях'!BT68*100/'в абс. значениях'!BH68-100</f>
        <v>21.922108897779196</v>
      </c>
      <c r="BI69" s="11">
        <f>'в абс. значениях'!BU68*100/'в абс. значениях'!BI68-100</f>
        <v>19.194640686052836</v>
      </c>
      <c r="BJ69" s="11">
        <f>'в абс. значениях'!BV68*100/'в абс. значениях'!BJ68-100</f>
        <v>19.621298784218794</v>
      </c>
      <c r="BK69" s="11">
        <f>'в абс. значениях'!BW68*100/'в абс. значениях'!BK68-100</f>
        <v>19.077488271608161</v>
      </c>
      <c r="BL69" s="11">
        <f>'в абс. значениях'!BX68*100/'в абс. значениях'!BL68-100</f>
        <v>18.56716107748656</v>
      </c>
      <c r="BM69" s="11">
        <f>'в абс. значениях'!BY68*100/'в абс. значениях'!BM68-100</f>
        <v>19.219306619478914</v>
      </c>
      <c r="BN69" s="11">
        <f>'в абс. значениях'!BZ68*100/'в абс. значениях'!BN68-100</f>
        <v>18.922404290809652</v>
      </c>
      <c r="BO69" s="11">
        <f>'в абс. значениях'!CA68*100/'в абс. значениях'!BO68-100</f>
        <v>18.930222683825065</v>
      </c>
      <c r="BP69" s="11">
        <f>'в абс. значениях'!CB68*100/'в абс. значениях'!BP68-100</f>
        <v>18.696552823073247</v>
      </c>
    </row>
    <row r="70" spans="1:68" x14ac:dyDescent="0.25">
      <c r="A70" s="5" t="s">
        <v>67</v>
      </c>
      <c r="B70" s="11">
        <f>'в абс. значениях'!N69*100/'в абс. значениях'!B69-100</f>
        <v>11.681120050151506</v>
      </c>
      <c r="C70" s="11">
        <f>'в абс. значениях'!O69*100/'в абс. значениях'!C69-100</f>
        <v>14.412981228126</v>
      </c>
      <c r="D70" s="11">
        <f>'в абс. значениях'!P69*100/'в абс. значениях'!D69-100</f>
        <v>14.829701713560397</v>
      </c>
      <c r="E70" s="11">
        <f>'в абс. значениях'!Q69*100/'в абс. значениях'!E69-100</f>
        <v>12.237033951260159</v>
      </c>
      <c r="F70" s="11">
        <f>'в абс. значениях'!R69*100/'в абс. значениях'!F69-100</f>
        <v>9.6002485501242774</v>
      </c>
      <c r="G70" s="11">
        <f>'в абс. значениях'!S69*100/'в абс. значениях'!G69-100</f>
        <v>9.2393551054154557</v>
      </c>
      <c r="H70" s="11">
        <f>'в абс. значениях'!T69*100/'в абс. значениях'!H69-100</f>
        <v>8.9649400167395186</v>
      </c>
      <c r="I70" s="11">
        <f>'в абс. значениях'!U69*100/'в абс. значениях'!I69-100</f>
        <v>5.7820093226222298</v>
      </c>
      <c r="J70" s="11">
        <f>'в абс. значениях'!V69*100/'в абс. значениях'!J69-100</f>
        <v>5.4144188327611573</v>
      </c>
      <c r="K70" s="11">
        <f>'в абс. значениях'!W69*100/'в абс. значениях'!K69-100</f>
        <v>4.1826554105909395</v>
      </c>
      <c r="L70" s="11">
        <f>'в абс. значениях'!X69*100/'в абс. значениях'!L69-100</f>
        <v>8.6210062431142092</v>
      </c>
      <c r="M70" s="11">
        <f>'в абс. значениях'!Y69*100/'в абс. значениях'!M69-100</f>
        <v>8.1684873536069347</v>
      </c>
      <c r="N70" s="11">
        <f>'в абс. значениях'!Z69*100/'в абс. значениях'!N69-100</f>
        <v>3.3866591823369845</v>
      </c>
      <c r="O70" s="11">
        <f>'в абс. значениях'!AA69*100/'в абс. значениях'!O69-100</f>
        <v>1.6777901371894757</v>
      </c>
      <c r="P70" s="11">
        <f>'в абс. значениях'!AB69*100/'в абс. значениях'!P69-100</f>
        <v>2.1370670596904944</v>
      </c>
      <c r="Q70" s="11">
        <f>'в абс. значениях'!AC69*100/'в абс. значениях'!Q69-100</f>
        <v>6.8015217593022186</v>
      </c>
      <c r="R70" s="11">
        <f>'в абс. значениях'!AD69*100/'в абс. значениях'!R69-100</f>
        <v>6.5009921572332985</v>
      </c>
      <c r="S70" s="11">
        <f>'в абс. значениях'!AE69*100/'в абс. значениях'!S69-100</f>
        <v>7.3793755912961245</v>
      </c>
      <c r="T70" s="11">
        <f>'в абс. значениях'!AF69*100/'в абс. значениях'!T69-100</f>
        <v>4.199027054706832</v>
      </c>
      <c r="U70" s="11">
        <f>'в абс. значениях'!AG69*100/'в абс. значениях'!U69-100</f>
        <v>5.1940746296643567</v>
      </c>
      <c r="V70" s="11">
        <f>'в абс. значениях'!AH69*100/'в абс. значениях'!V69-100</f>
        <v>1.4515678794082021</v>
      </c>
      <c r="W70" s="11">
        <f>'в абс. значениях'!AI69*100/'в абс. значениях'!W69-100</f>
        <v>-1.270718232044203</v>
      </c>
      <c r="X70" s="11">
        <f>'в абс. значениях'!AJ69*100/'в абс. значениях'!X69-100</f>
        <v>-5.6039219000929705</v>
      </c>
      <c r="Y70" s="11">
        <f>'в абс. значениях'!AK69*100/'в абс. значениях'!Y69-100</f>
        <v>5.3771267400600493</v>
      </c>
      <c r="Z70" s="11">
        <f>'в абс. значениях'!AL69*100/'в абс. значениях'!Z69-100</f>
        <v>6.2528277983892906</v>
      </c>
      <c r="AA70" s="11">
        <f>'в абс. значениях'!AM69*100/'в абс. значениях'!AA69-100</f>
        <v>8.1867079952593684</v>
      </c>
      <c r="AB70" s="11">
        <f>'в абс. значениях'!AN69*100/'в абс. значениях'!AB69-100</f>
        <v>7.5126262626262559</v>
      </c>
      <c r="AC70" s="11">
        <f>'в абс. значениях'!AO69*100/'в абс. значениях'!AC69-100</f>
        <v>6.5247610773240723</v>
      </c>
      <c r="AD70" s="11">
        <f>'в абс. значениях'!AP69*100/'в абс. значениях'!AD69-100</f>
        <v>7.9141158725933849</v>
      </c>
      <c r="AE70" s="11">
        <f>'в абс. значениях'!AQ69*100/'в абс. значениях'!AE69-100</f>
        <v>7.5242290748898739</v>
      </c>
      <c r="AF70" s="11">
        <f>'в абс. значениях'!AR69*100/'в абс. значениях'!AF69-100</f>
        <v>15.3493324596609</v>
      </c>
      <c r="AG70" s="11">
        <f>'в абс. значениях'!AS69*100/'в абс. значениях'!AG69-100</f>
        <v>13.030303030303031</v>
      </c>
      <c r="AH70" s="11">
        <f>'в абс. значениях'!AT69*100/'в абс. значениях'!AH69-100</f>
        <v>19.545079335962583</v>
      </c>
      <c r="AI70" s="11">
        <f>'в абс. значениях'!AU69*100/'в абс. значениях'!AI69-100</f>
        <v>26.468942361499714</v>
      </c>
      <c r="AJ70" s="11">
        <f>'в абс. значениях'!AV69*100/'в абс. значениях'!AJ69-100</f>
        <v>22.367478510028647</v>
      </c>
      <c r="AK70" s="11">
        <f>'в абс. значениях'!AW69*100/'в абс. значениях'!AK69-100</f>
        <v>21.205318597824217</v>
      </c>
      <c r="AL70" s="11">
        <f>'в абс. значениях'!AX69*100/'в абс. значениях'!AL69-100</f>
        <v>24.084483052290921</v>
      </c>
      <c r="AM70" s="11">
        <f>'в абс. значениях'!AY69*100/'в абс. значениях'!AM69-100</f>
        <v>26.434650712058655</v>
      </c>
      <c r="AN70" s="11">
        <f>'в абс. значениях'!AZ69*100/'в абс. значениях'!AN69-100</f>
        <v>30.702122305175749</v>
      </c>
      <c r="AO70" s="11">
        <f>'в абс. значениях'!BA69*100/'в абс. значениях'!AO69-100</f>
        <v>29.141179349155863</v>
      </c>
      <c r="AP70" s="11">
        <f>'в абс. значениях'!BB69*100/'в абс. значениях'!AP69-100</f>
        <v>31.102524048343327</v>
      </c>
      <c r="AQ70" s="11">
        <f>'в абс. значениях'!BC69*100/'в абс. значениях'!AQ69-100</f>
        <v>35.234349393641423</v>
      </c>
      <c r="AR70" s="11">
        <f>'в абс. значениях'!BD69*100/'в абс. значениях'!AR69-100</f>
        <v>31.854008378896538</v>
      </c>
      <c r="AS70" s="11">
        <f>'в абс. значениях'!BE69*100/'в абс. значениях'!AS69-100</f>
        <v>35.065447090364302</v>
      </c>
      <c r="AT70" s="11">
        <f>'в абс. значениях'!BF69*100/'в абс. значениях'!AT69-100</f>
        <v>34.586466165413526</v>
      </c>
      <c r="AU70" s="11">
        <f>'в абс. значениях'!BG69*100/'в абс. значениях'!AU69-100</f>
        <v>32.205014749262546</v>
      </c>
      <c r="AV70" s="11">
        <f>'в абс. значениях'!BH69*100/'в абс. значениях'!AV69-100</f>
        <v>32.496707156446661</v>
      </c>
      <c r="AW70" s="11">
        <f>'в абс. значениях'!BI69*100/'в абс. значениях'!AW69-100</f>
        <v>34.670180937455484</v>
      </c>
      <c r="AX70" s="11">
        <f>'в абс. значениях'!BJ69*100/'в абс. значениях'!AX69-100</f>
        <v>34.770075497597816</v>
      </c>
      <c r="AY70" s="11">
        <f>'в абс. значениях'!BK69*100/'в абс. значениях'!AY69-100</f>
        <v>30.765129298853651</v>
      </c>
      <c r="AZ70" s="11">
        <f>'в абс. значениях'!BL69*100/'в абс. значениях'!AZ69-100</f>
        <v>27.321738014248126</v>
      </c>
      <c r="BA70" s="11">
        <f>'в абс. значениях'!BM69*100/'в абс. значениях'!BA69-100</f>
        <v>26.72729569281293</v>
      </c>
      <c r="BB70" s="11">
        <f>'в абс. значениях'!BN69*100/'в абс. значениях'!BB69-100</f>
        <v>24.821271792299015</v>
      </c>
      <c r="BC70" s="11">
        <f>'в абс. значениях'!BO69*100/'в абс. значениях'!BC69-100</f>
        <v>20.322346097915656</v>
      </c>
      <c r="BD70" s="11">
        <f>'в абс. значениях'!BP69*100/'в абс. значениях'!BD69-100</f>
        <v>20.965049275674517</v>
      </c>
      <c r="BE70" s="11">
        <f>'в абс. значениях'!BQ69*100/'в абс. значениях'!BE69-100</f>
        <v>21.320567458695777</v>
      </c>
      <c r="BF70" s="11">
        <f>'в абс. значениях'!BR69*100/'в абс. значениях'!BF69-100</f>
        <v>21.685098620453772</v>
      </c>
      <c r="BG70" s="11">
        <f>'в абс. значениях'!BS69*100/'в абс. значениях'!BG69-100</f>
        <v>19.668656216879569</v>
      </c>
      <c r="BH70" s="11">
        <f>'в абс. значениях'!BT69*100/'в абс. значениях'!BH69-100</f>
        <v>23.156790191638592</v>
      </c>
      <c r="BI70" s="11">
        <f>'в абс. значениях'!BU69*100/'в абс. значениях'!BI69-100</f>
        <v>15.916424226395137</v>
      </c>
      <c r="BJ70" s="11">
        <f>'в абс. значениях'!BV69*100/'в абс. значениях'!BJ69-100</f>
        <v>14.834996944387854</v>
      </c>
      <c r="BK70" s="11">
        <f>'в абс. значениях'!BW69*100/'в абс. значениях'!BK69-100</f>
        <v>15.830784913353725</v>
      </c>
      <c r="BL70" s="11">
        <f>'в абс. значениях'!BX69*100/'в абс. значениях'!BL69-100</f>
        <v>13.131364048795248</v>
      </c>
      <c r="BM70" s="11">
        <f>'в абс. значениях'!BY69*100/'в абс. значениях'!BM69-100</f>
        <v>11.038572710056812</v>
      </c>
      <c r="BN70" s="11">
        <f>'в абс. значениях'!BZ69*100/'в абс. значениях'!BN69-100</f>
        <v>14.318729903536976</v>
      </c>
      <c r="BO70" s="11">
        <f>'в абс. значениях'!CA69*100/'в абс. значениях'!BO69-100</f>
        <v>14.739651525833423</v>
      </c>
      <c r="BP70" s="11">
        <f>'в абс. значениях'!CB69*100/'в абс. значениях'!BP69-100</f>
        <v>14.878461401478049</v>
      </c>
    </row>
    <row r="71" spans="1:68" x14ac:dyDescent="0.25">
      <c r="A71" s="5" t="s">
        <v>68</v>
      </c>
      <c r="B71" s="11">
        <f>'в абс. значениях'!N70*100/'в абс. значениях'!B70-100</f>
        <v>16.930713983945921</v>
      </c>
      <c r="C71" s="11">
        <f>'в абс. значениях'!O70*100/'в абс. значениях'!C70-100</f>
        <v>18.455410489046244</v>
      </c>
      <c r="D71" s="11">
        <f>'в абс. значениях'!P70*100/'в абс. значениях'!D70-100</f>
        <v>21.015642711403316</v>
      </c>
      <c r="E71" s="11">
        <f>'в абс. значениях'!Q70*100/'в абс. значениях'!E70-100</f>
        <v>17.61459623831513</v>
      </c>
      <c r="F71" s="11">
        <f>'в абс. значениях'!R70*100/'в абс. значениях'!F70-100</f>
        <v>13.043478260869563</v>
      </c>
      <c r="G71" s="11">
        <f>'в абс. значениях'!S70*100/'в абс. значениях'!G70-100</f>
        <v>14.949720670391059</v>
      </c>
      <c r="H71" s="11">
        <f>'в абс. значениях'!T70*100/'в абс. значениях'!H70-100</f>
        <v>17.585970412462032</v>
      </c>
      <c r="I71" s="11">
        <f>'в абс. значениях'!U70*100/'в абс. значениях'!I70-100</f>
        <v>13.373957665169982</v>
      </c>
      <c r="J71" s="11">
        <f>'в абс. значениях'!V70*100/'в абс. значениях'!J70-100</f>
        <v>11.214656359207879</v>
      </c>
      <c r="K71" s="11">
        <f>'в абс. значениях'!W70*100/'в абс. значениях'!K70-100</f>
        <v>10.241691842900309</v>
      </c>
      <c r="L71" s="11">
        <f>'в абс. значениях'!X70*100/'в абс. значениях'!L70-100</f>
        <v>26.46589549262066</v>
      </c>
      <c r="M71" s="11">
        <f>'в абс. значениях'!Y70*100/'в абс. значениях'!M70-100</f>
        <v>15.468030690537091</v>
      </c>
      <c r="N71" s="11">
        <f>'в абс. значениях'!Z70*100/'в абс. значениях'!N70-100</f>
        <v>3.9111191400957495</v>
      </c>
      <c r="O71" s="11">
        <f>'в абс. значениях'!AA70*100/'в абс. значениях'!O70-100</f>
        <v>4.4367644311600998</v>
      </c>
      <c r="P71" s="11">
        <f>'в абс. значениях'!AB70*100/'в абс. значениях'!P70-100</f>
        <v>4.8145372798800992</v>
      </c>
      <c r="Q71" s="11">
        <f>'в абс. значениях'!AC70*100/'в абс. значениях'!Q70-100</f>
        <v>10.811069616010727</v>
      </c>
      <c r="R71" s="11">
        <f>'в абс. значениях'!AD70*100/'в абс. значениях'!R70-100</f>
        <v>12.317682317682312</v>
      </c>
      <c r="S71" s="11">
        <f>'в абс. значениях'!AE70*100/'в абс. значениях'!S70-100</f>
        <v>9.4187402799377935</v>
      </c>
      <c r="T71" s="11">
        <f>'в абс. значениях'!AF70*100/'в абс. значениях'!T70-100</f>
        <v>7.1071488085319174</v>
      </c>
      <c r="U71" s="11">
        <f>'в абс. значениях'!AG70*100/'в абс. значениях'!U70-100</f>
        <v>6.4214992927864216</v>
      </c>
      <c r="V71" s="11">
        <f>'в абс. значениях'!AH70*100/'в абс. значениях'!V70-100</f>
        <v>4.2277661397829007</v>
      </c>
      <c r="W71" s="11">
        <f>'в абс. значениях'!AI70*100/'в абс. значениях'!W70-100</f>
        <v>-2.7952863798300882</v>
      </c>
      <c r="X71" s="11">
        <f>'в абс. значениях'!AJ70*100/'в абс. значениях'!X70-100</f>
        <v>-11.898754139725597</v>
      </c>
      <c r="Y71" s="11">
        <f>'в абс. значениях'!AK70*100/'в абс. значениях'!Y70-100</f>
        <v>3.5527598121732922</v>
      </c>
      <c r="Z71" s="11">
        <f>'в абс. значениях'!AL70*100/'в абс. значениях'!Z70-100</f>
        <v>3.5639777468706484</v>
      </c>
      <c r="AA71" s="11">
        <f>'в абс. значениях'!AM70*100/'в абс. значениях'!AA70-100</f>
        <v>4.4539844378856941</v>
      </c>
      <c r="AB71" s="11">
        <f>'в абс. значениях'!AN70*100/'в абс. значениях'!AB70-100</f>
        <v>4.5218945487041964</v>
      </c>
      <c r="AC71" s="11">
        <f>'в абс. значениях'!AO70*100/'в абс. значениях'!AC70-100</f>
        <v>3.603525751814729</v>
      </c>
      <c r="AD71" s="11">
        <f>'в абс. значениях'!AP70*100/'в абс. значениях'!AD70-100</f>
        <v>3.993596015298408</v>
      </c>
      <c r="AE71" s="11">
        <f>'в абс. значениях'!AQ70*100/'в абс. значениях'!AE70-100</f>
        <v>7.4709069912054673</v>
      </c>
      <c r="AF71" s="11">
        <f>'в абс. значениях'!AR70*100/'в абс. значениях'!AF70-100</f>
        <v>13.535589264877473</v>
      </c>
      <c r="AG71" s="11">
        <f>'в абс. значениях'!AS70*100/'в абс. значениях'!AG70-100</f>
        <v>11.412369307106147</v>
      </c>
      <c r="AH71" s="11">
        <f>'в абс. значениях'!AT70*100/'в абс. значениях'!AH70-100</f>
        <v>19.166818929289235</v>
      </c>
      <c r="AI71" s="11">
        <f>'в абс. значениях'!AU70*100/'в абс. значениях'!AI70-100</f>
        <v>33.906587726717419</v>
      </c>
      <c r="AJ71" s="11">
        <f>'в абс. значениях'!AV70*100/'в абс. значениях'!AJ70-100</f>
        <v>25.731674572630453</v>
      </c>
      <c r="AK71" s="11">
        <f>'в абс. значениях'!AW70*100/'в абс. значениях'!AK70-100</f>
        <v>23.802190280629702</v>
      </c>
      <c r="AL71" s="11">
        <f>'в абс. значениях'!AX70*100/'в абс. значениях'!AL70-100</f>
        <v>30.476750041967421</v>
      </c>
      <c r="AM71" s="11">
        <f>'в абс. значениях'!AY70*100/'в абс. значениях'!AM70-100</f>
        <v>29.077832006164925</v>
      </c>
      <c r="AN71" s="11">
        <f>'в абс. значениях'!AZ70*100/'в абс. значениях'!AN70-100</f>
        <v>27.488030095759228</v>
      </c>
      <c r="AO71" s="11">
        <f>'в абс. значениях'!BA70*100/'в абс. значениях'!AO70-100</f>
        <v>23.313036950537992</v>
      </c>
      <c r="AP71" s="11">
        <f>'в абс. значениях'!BB70*100/'в абс. значениях'!AP70-100</f>
        <v>26.240164214847752</v>
      </c>
      <c r="AQ71" s="11">
        <f>'в абс. значениях'!BC70*100/'в абс. значениях'!AQ70-100</f>
        <v>30.30252934369318</v>
      </c>
      <c r="AR71" s="11">
        <f>'в абс. значениях'!BD70*100/'в абс. значениях'!AR70-100</f>
        <v>28.256252141144216</v>
      </c>
      <c r="AS71" s="11">
        <f>'в абс. значениях'!BE70*100/'в абс. значениях'!AS70-100</f>
        <v>32.296802926674076</v>
      </c>
      <c r="AT71" s="11">
        <f>'в абс. значениях'!BF70*100/'в абс. значениях'!AT70-100</f>
        <v>33.118675252989874</v>
      </c>
      <c r="AU71" s="11">
        <f>'в абс. значениях'!BG70*100/'в абс. значениях'!AU70-100</f>
        <v>23.222682293494287</v>
      </c>
      <c r="AV71" s="11">
        <f>'в абс. значениях'!BH70*100/'в абс. значениях'!AV70-100</f>
        <v>25.135250569476085</v>
      </c>
      <c r="AW71" s="11">
        <f>'в абс. значениях'!BI70*100/'в абс. значениях'!AW70-100</f>
        <v>33.102971665514872</v>
      </c>
      <c r="AX71" s="11">
        <f>'в абс. значениях'!BJ70*100/'в абс. значениях'!AX70-100</f>
        <v>18.314570601479573</v>
      </c>
      <c r="AY71" s="11">
        <f>'в абс. значениях'!BK70*100/'в абс. значениях'!AY70-100</f>
        <v>15.28358208955224</v>
      </c>
      <c r="AZ71" s="11">
        <f>'в абс. значениях'!BL70*100/'в абс. значениях'!AZ70-100</f>
        <v>14.029910804104347</v>
      </c>
      <c r="BA71" s="11">
        <f>'в абс. значениях'!BM70*100/'в абс. значениях'!BA70-100</f>
        <v>11.079545454545453</v>
      </c>
      <c r="BB71" s="11">
        <f>'в абс. значениях'!BN70*100/'в абс. значениях'!BB70-100</f>
        <v>10.318428184281842</v>
      </c>
      <c r="BC71" s="11">
        <f>'в абс. значениях'!BO70*100/'в абс. значениях'!BC70-100</f>
        <v>3.1083481349911182</v>
      </c>
      <c r="BD71" s="11">
        <f>'в абс. значениях'!BP70*100/'в абс. значениях'!BD70-100</f>
        <v>-5.0643730968534584</v>
      </c>
      <c r="BE71" s="11">
        <f>'в абс. значениях'!BQ70*100/'в абс. значениях'!BE70-100</f>
        <v>1.2744214006612538</v>
      </c>
      <c r="BF71" s="11">
        <f>'в абс. значениях'!BR70*100/'в абс. значениях'!BF70-100</f>
        <v>0.26491591799124592</v>
      </c>
      <c r="BG71" s="11">
        <f>'в абс. значениях'!BS70*100/'в абс. значениях'!BG70-100</f>
        <v>-2.5230664084747758</v>
      </c>
      <c r="BH71" s="11">
        <f>'в абс. значениях'!BT70*100/'в абс. значениях'!BH70-100</f>
        <v>6.0014790374879112</v>
      </c>
      <c r="BI71" s="11">
        <f>'в абс. значениях'!BU70*100/'в абс. значениях'!BI70-100</f>
        <v>-2.9179646936656241</v>
      </c>
      <c r="BJ71" s="11">
        <f>'в абс. значениях'!BV70*100/'в абс. значениях'!BJ70-100</f>
        <v>1.7779469334493285</v>
      </c>
      <c r="BK71" s="11">
        <f>'в абс. значениях'!BW70*100/'в абс. значениях'!BK70-100</f>
        <v>7.664422578974623</v>
      </c>
      <c r="BL71" s="11">
        <f>'в абс. значениях'!BX70*100/'в абс. значениях'!BL70-100</f>
        <v>7.3457625124977994</v>
      </c>
      <c r="BM71" s="11">
        <f>'в абс. значениях'!BY70*100/'в абс. значениях'!BM70-100</f>
        <v>11.167945439045184</v>
      </c>
      <c r="BN71" s="11">
        <f>'в абс. значениях'!BZ70*100/'в абс. значениях'!BN70-100</f>
        <v>15.316587852361351</v>
      </c>
      <c r="BO71" s="11">
        <f>'в абс. значениях'!CA70*100/'в абс. значениях'!BO70-100</f>
        <v>15.331610680447895</v>
      </c>
      <c r="BP71" s="11">
        <f>'в абс. значениях'!CB70*100/'в абс. значениях'!BP70-100</f>
        <v>24.641269483990769</v>
      </c>
    </row>
    <row r="72" spans="1:68" x14ac:dyDescent="0.25">
      <c r="A72" s="5" t="s">
        <v>69</v>
      </c>
      <c r="B72" s="11">
        <f>'в абс. значениях'!N71*100/'в абс. значениях'!B71-100</f>
        <v>9.8047077692343976</v>
      </c>
      <c r="C72" s="11">
        <f>'в абс. значениях'!O71*100/'в абс. значениях'!C71-100</f>
        <v>11.975182931161044</v>
      </c>
      <c r="D72" s="11">
        <f>'в абс. значениях'!P71*100/'в абс. значениях'!D71-100</f>
        <v>11.493845535946321</v>
      </c>
      <c r="E72" s="11">
        <f>'в абс. значениях'!Q71*100/'в абс. значениях'!E71-100</f>
        <v>9.4243312222327233</v>
      </c>
      <c r="F72" s="11">
        <f>'в абс. значениях'!R71*100/'в абс. значениях'!F71-100</f>
        <v>6.8199504775380291</v>
      </c>
      <c r="G72" s="11">
        <f>'в абс. значениях'!S71*100/'в абс. значениях'!G71-100</f>
        <v>8.2777192366233407</v>
      </c>
      <c r="H72" s="11">
        <f>'в абс. значениях'!T71*100/'в абс. значениях'!H71-100</f>
        <v>8.9525554785795691</v>
      </c>
      <c r="I72" s="11">
        <f>'в абс. значениях'!U71*100/'в абс. значениях'!I71-100</f>
        <v>7.5899897154610869</v>
      </c>
      <c r="J72" s="11">
        <f>'в абс. значениях'!V71*100/'в абс. значениях'!J71-100</f>
        <v>4.9374720857525745</v>
      </c>
      <c r="K72" s="11">
        <f>'в абс. значениях'!W71*100/'в абс. значениях'!K71-100</f>
        <v>7.1088327360159695</v>
      </c>
      <c r="L72" s="11">
        <f>'в абс. значениях'!X71*100/'в абс. значениях'!L71-100</f>
        <v>7.9559776737486487</v>
      </c>
      <c r="M72" s="11">
        <f>'в абс. значениях'!Y71*100/'в абс. значениях'!M71-100</f>
        <v>5.5237967135202979</v>
      </c>
      <c r="N72" s="11">
        <f>'в абс. значениях'!Z71*100/'в абс. значениях'!N71-100</f>
        <v>1.7334335731929968</v>
      </c>
      <c r="O72" s="11">
        <f>'в абс. значениях'!AA71*100/'в абс. значениях'!O71-100</f>
        <v>0.46736877722793224</v>
      </c>
      <c r="P72" s="11">
        <f>'в абс. значениях'!AB71*100/'в абс. значениях'!P71-100</f>
        <v>0.75224614341414053</v>
      </c>
      <c r="Q72" s="11">
        <f>'в абс. значениях'!AC71*100/'в абс. значениях'!Q71-100</f>
        <v>4.1205943331029715</v>
      </c>
      <c r="R72" s="11">
        <f>'в абс. значениях'!AD71*100/'в абс. значениях'!R71-100</f>
        <v>5.3005717817957105</v>
      </c>
      <c r="S72" s="11">
        <f>'в абс. значениях'!AE71*100/'в абс. значениях'!S71-100</f>
        <v>5.3092560553633206</v>
      </c>
      <c r="T72" s="11">
        <f>'в абс. значениях'!AF71*100/'в абс. значениях'!T71-100</f>
        <v>4.1330789900108726</v>
      </c>
      <c r="U72" s="11">
        <f>'в абс. значениях'!AG71*100/'в абс. значениях'!U71-100</f>
        <v>7.4687738975273987</v>
      </c>
      <c r="V72" s="11">
        <f>'в абс. значениях'!AH71*100/'в абс. значениях'!V71-100</f>
        <v>5.5031814602796345</v>
      </c>
      <c r="W72" s="11">
        <f>'в абс. значениях'!AI71*100/'в абс. значениях'!W71-100</f>
        <v>5.2604828462515911</v>
      </c>
      <c r="X72" s="11">
        <f>'в абс. значениях'!AJ71*100/'в абс. значениях'!X71-100</f>
        <v>7.1757666729209717</v>
      </c>
      <c r="Y72" s="11">
        <f>'в абс. значениях'!AK71*100/'в абс. значениях'!Y71-100</f>
        <v>10.033778759745914</v>
      </c>
      <c r="Z72" s="11">
        <f>'в абс. значениях'!AL71*100/'в абс. значениях'!Z71-100</f>
        <v>9.8348887293610971</v>
      </c>
      <c r="AA72" s="11">
        <f>'в абс. значениях'!AM71*100/'в абс. значениях'!AA71-100</f>
        <v>11.086787210305843</v>
      </c>
      <c r="AB72" s="11">
        <f>'в абс. значениях'!AN71*100/'в абс. значениях'!AB71-100</f>
        <v>10.429680106000376</v>
      </c>
      <c r="AC72" s="11">
        <f>'в абс. значениях'!AO71*100/'в абс. значениях'!AC71-100</f>
        <v>8.2635028623579245</v>
      </c>
      <c r="AD72" s="11">
        <f>'в абс. значениях'!AP71*100/'в абс. значениях'!AD71-100</f>
        <v>8.5831691056228721</v>
      </c>
      <c r="AE72" s="11">
        <f>'в абс. значениях'!AQ71*100/'в абс. значениях'!AE71-100</f>
        <v>7.3929561556628016</v>
      </c>
      <c r="AF72" s="11">
        <f>'в абс. значениях'!AR71*100/'в абс. значениях'!AF71-100</f>
        <v>12.677277024897577</v>
      </c>
      <c r="AG72" s="11">
        <f>'в абс. значениях'!AS71*100/'в абс. значениях'!AG71-100</f>
        <v>8.8729443390259348</v>
      </c>
      <c r="AH72" s="11">
        <f>'в абс. значениях'!AT71*100/'в абс. значениях'!AH71-100</f>
        <v>14.250559735361151</v>
      </c>
      <c r="AI72" s="11">
        <f>'в абс. значениях'!AU71*100/'в абс. значениях'!AI71-100</f>
        <v>16.133510381458237</v>
      </c>
      <c r="AJ72" s="11">
        <f>'в абс. значениях'!AV71*100/'в абс. значениях'!AJ71-100</f>
        <v>15.363068723375278</v>
      </c>
      <c r="AK72" s="11">
        <f>'в абс. значениях'!AW71*100/'в абс. значениях'!AK71-100</f>
        <v>16.604239873344397</v>
      </c>
      <c r="AL72" s="11">
        <f>'в абс. значениях'!AX71*100/'в абс. значениях'!AL71-100</f>
        <v>21.311034217608608</v>
      </c>
      <c r="AM72" s="11">
        <f>'в абс. значениях'!AY71*100/'в абс. значениях'!AM71-100</f>
        <v>20.828438246106032</v>
      </c>
      <c r="AN72" s="11">
        <f>'в абс. значениях'!AZ71*100/'в абс. значениях'!AN71-100</f>
        <v>21.52325448520169</v>
      </c>
      <c r="AO72" s="11">
        <f>'в абс. значениях'!BA71*100/'в абс. значениях'!AO71-100</f>
        <v>24.227910184688483</v>
      </c>
      <c r="AP72" s="11">
        <f>'в абс. значениях'!BB71*100/'в абс. значениях'!AP71-100</f>
        <v>25.37843682421996</v>
      </c>
      <c r="AQ72" s="11">
        <f>'в абс. значениях'!BC71*100/'в абс. значениях'!AQ71-100</f>
        <v>27.494024285304519</v>
      </c>
      <c r="AR72" s="11">
        <f>'в абс. значениях'!BD71*100/'в абс. значениях'!AR71-100</f>
        <v>25.20103489266485</v>
      </c>
      <c r="AS72" s="11">
        <f>'в абс. значениях'!BE71*100/'в абс. значениях'!AS71-100</f>
        <v>27.423249396343564</v>
      </c>
      <c r="AT72" s="11">
        <f>'в абс. значениях'!BF71*100/'в абс. значениях'!AT71-100</f>
        <v>29.063239292397867</v>
      </c>
      <c r="AU72" s="11">
        <f>'в абс. значениях'!BG71*100/'в абс. значениях'!AU71-100</f>
        <v>29.204996275314869</v>
      </c>
      <c r="AV72" s="11">
        <f>'в абс. значениях'!BH71*100/'в абс. значениях'!AV71-100</f>
        <v>29.499047329994767</v>
      </c>
      <c r="AW72" s="11">
        <f>'в абс. значениях'!BI71*100/'в абс. значениях'!AW71-100</f>
        <v>29.782759876808967</v>
      </c>
      <c r="AX72" s="11">
        <f>'в абс. значениях'!BJ71*100/'в абс. значениях'!AX71-100</f>
        <v>26.701106075492035</v>
      </c>
      <c r="AY72" s="11">
        <f>'в абс. значениях'!BK71*100/'в абс. значениях'!AY71-100</f>
        <v>25.66728350531632</v>
      </c>
      <c r="AZ72" s="11">
        <f>'в абс. значениях'!BL71*100/'в абс. значениях'!AZ71-100</f>
        <v>25.978340934380242</v>
      </c>
      <c r="BA72" s="11">
        <f>'в абс. значениях'!BM71*100/'в абс. значениях'!BA71-100</f>
        <v>25.156534345023289</v>
      </c>
      <c r="BB72" s="11">
        <f>'в абс. значениях'!BN71*100/'в абс. значениях'!BB71-100</f>
        <v>25.306455587039551</v>
      </c>
      <c r="BC72" s="11">
        <f>'в абс. значениях'!BO71*100/'в абс. значениях'!BC71-100</f>
        <v>23.037811407916251</v>
      </c>
      <c r="BD72" s="11">
        <f>'в абс. значениях'!BP71*100/'в абс. значениях'!BD71-100</f>
        <v>22.018989109187373</v>
      </c>
      <c r="BE72" s="11">
        <f>'в абс. значениях'!BQ71*100/'в абс. значениях'!BE71-100</f>
        <v>21.776422648391417</v>
      </c>
      <c r="BF72" s="11">
        <f>'в абс. значениях'!BR71*100/'в абс. значениях'!BF71-100</f>
        <v>21.299792077040934</v>
      </c>
      <c r="BG72" s="11">
        <f>'в абс. значениях'!BS71*100/'в абс. значениях'!BG71-100</f>
        <v>20.651372333436129</v>
      </c>
      <c r="BH72" s="11">
        <f>'в абс. значениях'!BT71*100/'в абс. значениях'!BH71-100</f>
        <v>21.167417515168879</v>
      </c>
      <c r="BI72" s="11">
        <f>'в абс. значениях'!BU71*100/'в абс. значениях'!BI71-100</f>
        <v>18.287595208022353</v>
      </c>
      <c r="BJ72" s="11">
        <f>'в абс. значениях'!BV71*100/'в абс. значениях'!BJ71-100</f>
        <v>18.114963229776379</v>
      </c>
      <c r="BK72" s="11">
        <f>'в абс. значениях'!BW71*100/'в абс. значениях'!BK71-100</f>
        <v>20.920220134027176</v>
      </c>
      <c r="BL72" s="11">
        <f>'в абс. значениях'!BX71*100/'в абс. значениях'!BL71-100</f>
        <v>20.434669022056909</v>
      </c>
      <c r="BM72" s="11">
        <f>'в абс. значениях'!BY71*100/'в абс. значениях'!BM71-100</f>
        <v>17.858639130541931</v>
      </c>
      <c r="BN72" s="11">
        <f>'в абс. значениях'!BZ71*100/'в абс. значениях'!BN71-100</f>
        <v>19.040420799075818</v>
      </c>
      <c r="BO72" s="11">
        <f>'в абс. значениях'!CA71*100/'в абс. значениях'!BO71-100</f>
        <v>18.251191593626956</v>
      </c>
      <c r="BP72" s="11">
        <f>'в абс. значениях'!CB71*100/'в абс. значениях'!BP71-100</f>
        <v>20.120151047030546</v>
      </c>
    </row>
    <row r="73" spans="1:68" x14ac:dyDescent="0.25">
      <c r="A73" s="5" t="s">
        <v>70</v>
      </c>
      <c r="B73" s="11">
        <f>'в абс. значениях'!N72*100/'в абс. значениях'!B72-100</f>
        <v>7.1825529572996345</v>
      </c>
      <c r="C73" s="11">
        <f>'в абс. значениях'!O72*100/'в абс. значениях'!C72-100</f>
        <v>7.6846473922475269</v>
      </c>
      <c r="D73" s="11">
        <f>'в абс. значениях'!P72*100/'в абс. значениях'!D72-100</f>
        <v>7.1791133575245567</v>
      </c>
      <c r="E73" s="11">
        <f>'в абс. значениях'!Q72*100/'в абс. значениях'!E72-100</f>
        <v>6.7642052579063403</v>
      </c>
      <c r="F73" s="11">
        <f>'в абс. значениях'!R72*100/'в абс. значениях'!F72-100</f>
        <v>5.3159206099067262</v>
      </c>
      <c r="G73" s="11">
        <f>'в абс. значениях'!S72*100/'в абс. значениях'!G72-100</f>
        <v>4.729640384422126</v>
      </c>
      <c r="H73" s="11">
        <f>'в абс. значениях'!T72*100/'в абс. значениях'!H72-100</f>
        <v>5.0967387524505909</v>
      </c>
      <c r="I73" s="11">
        <f>'в абс. значениях'!U72*100/'в абс. значениях'!I72-100</f>
        <v>3.4069550082135578</v>
      </c>
      <c r="J73" s="11">
        <f>'в абс. значениях'!V72*100/'в абс. значениях'!J72-100</f>
        <v>1.3374898925431182</v>
      </c>
      <c r="K73" s="11">
        <f>'в абс. значениях'!W72*100/'в абс. значениях'!K72-100</f>
        <v>1.5055459499903918</v>
      </c>
      <c r="L73" s="11">
        <f>'в абс. значениях'!X72*100/'в абс. значениях'!L72-100</f>
        <v>6.3338484051534465</v>
      </c>
      <c r="M73" s="11">
        <f>'в абс. значениях'!Y72*100/'в абс. значениях'!M72-100</f>
        <v>4.9611947682508202</v>
      </c>
      <c r="N73" s="11">
        <f>'в абс. значениях'!Z72*100/'в абс. значениях'!N72-100</f>
        <v>2.6951925497105407</v>
      </c>
      <c r="O73" s="11">
        <f>'в абс. значениях'!AA72*100/'в абс. значениях'!O72-100</f>
        <v>1.7470719673680009</v>
      </c>
      <c r="P73" s="11">
        <f>'в абс. значениях'!AB72*100/'в абс. значениях'!P72-100</f>
        <v>1.8518425908793148</v>
      </c>
      <c r="Q73" s="11">
        <f>'в абс. значениях'!AC72*100/'в абс. значениях'!Q72-100</f>
        <v>4.3735319106402102</v>
      </c>
      <c r="R73" s="11">
        <f>'в абс. значениях'!AD72*100/'в абс. значениях'!R72-100</f>
        <v>4.8666191480004244</v>
      </c>
      <c r="S73" s="11">
        <f>'в абс. значениях'!AE72*100/'в абс. значениях'!S72-100</f>
        <v>6.052372414838004</v>
      </c>
      <c r="T73" s="11">
        <f>'в абс. значениях'!AF72*100/'в абс. значениях'!T72-100</f>
        <v>6.2124162007154666</v>
      </c>
      <c r="U73" s="11">
        <f>'в абс. значениях'!AG72*100/'в абс. значениях'!U72-100</f>
        <v>7.0674827072761417</v>
      </c>
      <c r="V73" s="11">
        <f>'в абс. значениях'!AH72*100/'в абс. значениях'!V72-100</f>
        <v>7.510024238835328</v>
      </c>
      <c r="W73" s="11">
        <f>'в абс. значениях'!AI72*100/'в абс. значениях'!W72-100</f>
        <v>7.8404223528239925</v>
      </c>
      <c r="X73" s="11">
        <f>'в абс. значениях'!AJ72*100/'в абс. значениях'!X72-100</f>
        <v>7.9279764797590246</v>
      </c>
      <c r="Y73" s="11">
        <f>'в абс. значениях'!AK72*100/'в абс. значениях'!Y72-100</f>
        <v>12.073765300260717</v>
      </c>
      <c r="Z73" s="11">
        <f>'в абс. значениях'!AL72*100/'в абс. значениях'!Z72-100</f>
        <v>12.908080233720909</v>
      </c>
      <c r="AA73" s="11">
        <f>'в абс. значениях'!AM72*100/'в абс. значениях'!AA72-100</f>
        <v>14.105549660024366</v>
      </c>
      <c r="AB73" s="11">
        <f>'в абс. значениях'!AN72*100/'в абс. значениях'!AB72-100</f>
        <v>14.060275156383497</v>
      </c>
      <c r="AC73" s="11">
        <f>'в абс. значениях'!AO72*100/'в абс. значениях'!AC72-100</f>
        <v>11.096958930478209</v>
      </c>
      <c r="AD73" s="11">
        <f>'в абс. значениях'!AP72*100/'в абс. значениях'!AD72-100</f>
        <v>11.230500761651342</v>
      </c>
      <c r="AE73" s="11">
        <f>'в абс. значениях'!AQ72*100/'в абс. значениях'!AE72-100</f>
        <v>11.561557986370715</v>
      </c>
      <c r="AF73" s="11">
        <f>'в абс. значениях'!AR72*100/'в абс. значениях'!AF72-100</f>
        <v>14.767776277828702</v>
      </c>
      <c r="AG73" s="11">
        <f>'в абс. значениях'!AS72*100/'в абс. значениях'!AG72-100</f>
        <v>13.959134693649744</v>
      </c>
      <c r="AH73" s="11">
        <f>'в абс. значениях'!AT72*100/'в абс. значениях'!AH72-100</f>
        <v>17.552933268605997</v>
      </c>
      <c r="AI73" s="11">
        <f>'в абс. значениях'!AU72*100/'в абс. значениях'!AI72-100</f>
        <v>19.231302130961282</v>
      </c>
      <c r="AJ73" s="11">
        <f>'в абс. значениях'!AV72*100/'в абс. значениях'!AJ72-100</f>
        <v>17.16652474174866</v>
      </c>
      <c r="AK73" s="11">
        <f>'в абс. значениях'!AW72*100/'в абс. значениях'!AK72-100</f>
        <v>16.568096589913438</v>
      </c>
      <c r="AL73" s="11">
        <f>'в абс. значениях'!AX72*100/'в абс. значениях'!AL72-100</f>
        <v>19.102445547176529</v>
      </c>
      <c r="AM73" s="11">
        <f>'в абс. значениях'!AY72*100/'в абс. значениях'!AM72-100</f>
        <v>18.85513767195539</v>
      </c>
      <c r="AN73" s="11">
        <f>'в абс. значениях'!AZ72*100/'в абс. значениях'!AN72-100</f>
        <v>20.253377069504353</v>
      </c>
      <c r="AO73" s="11">
        <f>'в абс. значениях'!BA72*100/'в абс. значениях'!AO72-100</f>
        <v>22.096320943383219</v>
      </c>
      <c r="AP73" s="11">
        <f>'в абс. значениях'!BB72*100/'в абс. значениях'!AP72-100</f>
        <v>22.736314742503495</v>
      </c>
      <c r="AQ73" s="11">
        <f>'в абс. значениях'!BC72*100/'в абс. значениях'!AQ72-100</f>
        <v>24.0725326230327</v>
      </c>
      <c r="AR73" s="11">
        <f>'в абс. значениях'!BD72*100/'в абс. значениях'!AR72-100</f>
        <v>22.320002517722401</v>
      </c>
      <c r="AS73" s="11">
        <f>'в абс. значениях'!BE72*100/'в абс. значениях'!AS72-100</f>
        <v>24.911534584161529</v>
      </c>
      <c r="AT73" s="11">
        <f>'в абс. значениях'!BF72*100/'в абс. значениях'!AT72-100</f>
        <v>25.474118076843666</v>
      </c>
      <c r="AU73" s="11">
        <f>'в абс. значениях'!BG72*100/'в абс. значениях'!AU72-100</f>
        <v>24.418388453761594</v>
      </c>
      <c r="AV73" s="11">
        <f>'в абс. значениях'!BH72*100/'в абс. значениях'!AV72-100</f>
        <v>24.5805761774118</v>
      </c>
      <c r="AW73" s="11">
        <f>'в абс. значениях'!BI72*100/'в абс. значениях'!AW72-100</f>
        <v>25.550298215218561</v>
      </c>
      <c r="AX73" s="11">
        <f>'в абс. значениях'!BJ72*100/'в абс. значениях'!AX72-100</f>
        <v>24.02555980418245</v>
      </c>
      <c r="AY73" s="11">
        <f>'в абс. значениях'!BK72*100/'в абс. значениях'!AY72-100</f>
        <v>23.728930218404841</v>
      </c>
      <c r="AZ73" s="11">
        <f>'в абс. значениях'!BL72*100/'в абс. значениях'!AZ72-100</f>
        <v>23.302225515570015</v>
      </c>
      <c r="BA73" s="11">
        <f>'в абс. значениях'!BM72*100/'в абс. значениях'!BA72-100</f>
        <v>23.222713682077639</v>
      </c>
      <c r="BB73" s="11">
        <f>'в абс. значениях'!BN72*100/'в абс. значениях'!BB72-100</f>
        <v>24.42170457233857</v>
      </c>
      <c r="BC73" s="11">
        <f>'в абс. значениях'!BO72*100/'в абс. значениях'!BC72-100</f>
        <v>21.723588647943828</v>
      </c>
      <c r="BD73" s="11">
        <f>'в абс. значениях'!BP72*100/'в абс. значениях'!BD72-100</f>
        <v>28.537154067570384</v>
      </c>
      <c r="BE73" s="11">
        <f>'в абс. значениях'!BQ72*100/'в абс. значениях'!BE72-100</f>
        <v>27.063163501030886</v>
      </c>
      <c r="BF73" s="11">
        <f>'в абс. значениях'!BR72*100/'в абс. значениях'!BF72-100</f>
        <v>27.817424024254009</v>
      </c>
      <c r="BG73" s="11">
        <f>'в абс. значениях'!BS72*100/'в абс. значениях'!BG72-100</f>
        <v>28.404021158091041</v>
      </c>
      <c r="BH73" s="11">
        <f>'в абс. значениях'!BT72*100/'в абс. значениях'!BH72-100</f>
        <v>29.663499277639829</v>
      </c>
      <c r="BI73" s="11">
        <f>'в абс. значениях'!BU72*100/'в абс. значениях'!BI72-100</f>
        <v>27.005280362081976</v>
      </c>
      <c r="BJ73" s="11">
        <f>'в абс. значениях'!BV72*100/'в абс. значениях'!BJ72-100</f>
        <v>26.96327384731137</v>
      </c>
      <c r="BK73" s="11">
        <f>'в абс. значениях'!BW72*100/'в абс. значениях'!BK72-100</f>
        <v>27.733567559654517</v>
      </c>
      <c r="BL73" s="11">
        <f>'в абс. значениях'!BX72*100/'в абс. значениях'!BL72-100</f>
        <v>26.504299658001543</v>
      </c>
      <c r="BM73" s="11">
        <f>'в абс. значениях'!BY72*100/'в абс. значениях'!BM72-100</f>
        <v>24.663032237179465</v>
      </c>
      <c r="BN73" s="11">
        <f>'в абс. значениях'!BZ72*100/'в абс. значениях'!BN72-100</f>
        <v>25.589302032545703</v>
      </c>
      <c r="BO73" s="11">
        <f>'в абс. значениях'!CA72*100/'в абс. значениях'!BO72-100</f>
        <v>26.014194339787963</v>
      </c>
      <c r="BP73" s="11">
        <f>'в абс. значениях'!CB72*100/'в абс. значениях'!BP72-100</f>
        <v>18.528925330337501</v>
      </c>
    </row>
    <row r="74" spans="1:68" x14ac:dyDescent="0.25">
      <c r="A74" s="5" t="s">
        <v>71</v>
      </c>
      <c r="B74" s="11">
        <f>'в абс. значениях'!N73*100/'в абс. значениях'!B73-100</f>
        <v>10.353243753936596</v>
      </c>
      <c r="C74" s="11">
        <f>'в абс. значениях'!O73*100/'в абс. значениях'!C73-100</f>
        <v>10.689327020194654</v>
      </c>
      <c r="D74" s="11">
        <f>'в абс. значениях'!P73*100/'в абс. значениях'!D73-100</f>
        <v>10.200380283750178</v>
      </c>
      <c r="E74" s="11">
        <f>'в абс. значениях'!Q73*100/'в абс. значениях'!E73-100</f>
        <v>10.2019815952724</v>
      </c>
      <c r="F74" s="11">
        <f>'в абс. значениях'!R73*100/'в абс. значениях'!F73-100</f>
        <v>7.462447368037644</v>
      </c>
      <c r="G74" s="11">
        <f>'в абс. значениях'!S73*100/'в абс. значениях'!G73-100</f>
        <v>6.7494235538088958</v>
      </c>
      <c r="H74" s="11">
        <f>'в абс. значениях'!T73*100/'в абс. значениях'!H73-100</f>
        <v>7.1064373094190216</v>
      </c>
      <c r="I74" s="11">
        <f>'в абс. значениях'!U73*100/'в абс. значениях'!I73-100</f>
        <v>5.126937578550482</v>
      </c>
      <c r="J74" s="11">
        <f>'в абс. значениях'!V73*100/'в абс. значениях'!J73-100</f>
        <v>4.1975912486982168</v>
      </c>
      <c r="K74" s="11">
        <f>'в абс. значениях'!W73*100/'в абс. значениях'!K73-100</f>
        <v>5.5920859917478651</v>
      </c>
      <c r="L74" s="11">
        <f>'в абс. значениях'!X73*100/'в абс. значениях'!L73-100</f>
        <v>7.1281246067741506</v>
      </c>
      <c r="M74" s="11">
        <f>'в абс. значениях'!Y73*100/'в абс. значениях'!M73-100</f>
        <v>5.1954964176049145</v>
      </c>
      <c r="N74" s="11">
        <f>'в абс. значениях'!Z73*100/'в абс. значениях'!N73-100</f>
        <v>2.9690229124222753</v>
      </c>
      <c r="O74" s="11">
        <f>'в абс. значениях'!AA73*100/'в абс. значениях'!O73-100</f>
        <v>3.1852609814760058</v>
      </c>
      <c r="P74" s="11">
        <f>'в абс. значениях'!AB73*100/'в абс. значениях'!P73-100</f>
        <v>3.0855808027181979</v>
      </c>
      <c r="Q74" s="11">
        <f>'в абс. значениях'!AC73*100/'в абс. значениях'!Q73-100</f>
        <v>5.0425526238561531</v>
      </c>
      <c r="R74" s="11">
        <f>'в абс. значениях'!AD73*100/'в абс. значениях'!R73-100</f>
        <v>6.0882061850079339</v>
      </c>
      <c r="S74" s="11">
        <f>'в абс. значениях'!AE73*100/'в абс. значениях'!S73-100</f>
        <v>7.2277044797530863</v>
      </c>
      <c r="T74" s="11">
        <f>'в абс. значениях'!AF73*100/'в абс. значениях'!T73-100</f>
        <v>6.3111867316911656</v>
      </c>
      <c r="U74" s="11">
        <f>'в абс. значениях'!AG73*100/'в абс. значениях'!U73-100</f>
        <v>7.9432635418576183</v>
      </c>
      <c r="V74" s="11">
        <f>'в абс. значениях'!AH73*100/'в абс. значениях'!V73-100</f>
        <v>5.4111429618749014</v>
      </c>
      <c r="W74" s="11">
        <f>'в абс. значениях'!AI73*100/'в абс. значениях'!W73-100</f>
        <v>4.4771702888786677</v>
      </c>
      <c r="X74" s="11">
        <f>'в абс. значениях'!AJ73*100/'в абс. значениях'!X73-100</f>
        <v>5.8165485261373107</v>
      </c>
      <c r="Y74" s="11">
        <f>'в абс. значениях'!AK73*100/'в абс. значениях'!Y73-100</f>
        <v>8.668949949404535</v>
      </c>
      <c r="Z74" s="11">
        <f>'в абс. значениях'!AL73*100/'в абс. значениях'!Z73-100</f>
        <v>9.6379822263053825</v>
      </c>
      <c r="AA74" s="11">
        <f>'в абс. значениях'!AM73*100/'в абс. значениях'!AA73-100</f>
        <v>10.941006282235435</v>
      </c>
      <c r="AB74" s="11">
        <f>'в абс. значениях'!AN73*100/'в абс. значениях'!AB73-100</f>
        <v>10.982015944626411</v>
      </c>
      <c r="AC74" s="11">
        <f>'в абс. значениях'!AO73*100/'в абс. значениях'!AC73-100</f>
        <v>8.3986274893264721</v>
      </c>
      <c r="AD74" s="11">
        <f>'в абс. значениях'!AP73*100/'в абс. значениях'!AD73-100</f>
        <v>8.5076473234367995</v>
      </c>
      <c r="AE74" s="11">
        <f>'в абс. значениях'!AQ73*100/'в абс. значениях'!AE73-100</f>
        <v>9.3420125779789061</v>
      </c>
      <c r="AF74" s="11">
        <f>'в абс. значениях'!AR73*100/'в абс. значениях'!AF73-100</f>
        <v>15.166624912133059</v>
      </c>
      <c r="AG74" s="11">
        <f>'в абс. значениях'!AS73*100/'в абс. значениях'!AG73-100</f>
        <v>12.038709740934166</v>
      </c>
      <c r="AH74" s="11">
        <f>'в абс. значениях'!AT73*100/'в абс. значениях'!AH73-100</f>
        <v>17.562881831691342</v>
      </c>
      <c r="AI74" s="11">
        <f>'в абс. значениях'!AU73*100/'в абс. значениях'!AI73-100</f>
        <v>21.159759662556525</v>
      </c>
      <c r="AJ74" s="11">
        <f>'в абс. значениях'!AV73*100/'в абс. значениях'!AJ73-100</f>
        <v>17.871974865046823</v>
      </c>
      <c r="AK74" s="11">
        <f>'в абс. значениях'!AW73*100/'в абс. значениях'!AK73-100</f>
        <v>18.257441723313775</v>
      </c>
      <c r="AL74" s="11">
        <f>'в абс. значениях'!AX73*100/'в абс. значениях'!AL73-100</f>
        <v>19.416291774531047</v>
      </c>
      <c r="AM74" s="11">
        <f>'в абс. значениях'!AY73*100/'в абс. значениях'!AM73-100</f>
        <v>17.592784573916646</v>
      </c>
      <c r="AN74" s="11">
        <f>'в абс. значениях'!AZ73*100/'в абс. значениях'!AN73-100</f>
        <v>17.907524965660613</v>
      </c>
      <c r="AO74" s="11">
        <f>'в абс. значениях'!BA73*100/'в абс. значениях'!AO73-100</f>
        <v>18.406791018723098</v>
      </c>
      <c r="AP74" s="11">
        <f>'в абс. значениях'!BB73*100/'в абс. значениях'!AP73-100</f>
        <v>19.715970923412499</v>
      </c>
      <c r="AQ74" s="11">
        <f>'в абс. значениях'!BC73*100/'в абс. значениях'!AQ73-100</f>
        <v>20.264548915826822</v>
      </c>
      <c r="AR74" s="11">
        <f>'в абс. значениях'!BD73*100/'в абс. значениях'!AR73-100</f>
        <v>17.239085256648536</v>
      </c>
      <c r="AS74" s="11">
        <f>'в абс. значениях'!BE73*100/'в абс. значениях'!AS73-100</f>
        <v>20.606959272439695</v>
      </c>
      <c r="AT74" s="11">
        <f>'в абс. значениях'!BF73*100/'в абс. значениях'!AT73-100</f>
        <v>21.152110997616617</v>
      </c>
      <c r="AU74" s="11">
        <f>'в абс. значениях'!BG73*100/'в абс. значениях'!AU73-100</f>
        <v>21.5946351532709</v>
      </c>
      <c r="AV74" s="11">
        <f>'в абс. значениях'!BH73*100/'в абс. значениях'!AV73-100</f>
        <v>22.206094602479197</v>
      </c>
      <c r="AW74" s="11">
        <f>'в абс. значениях'!BI73*100/'в абс. значениях'!AW73-100</f>
        <v>23.008881719084087</v>
      </c>
      <c r="AX74" s="11">
        <f>'в абс. значениях'!BJ73*100/'в абс. значениях'!AX73-100</f>
        <v>22.054854396525201</v>
      </c>
      <c r="AY74" s="11">
        <f>'в абс. значениях'!BK73*100/'в абс. значениях'!AY73-100</f>
        <v>22.363866114196711</v>
      </c>
      <c r="AZ74" s="11">
        <f>'в абс. значениях'!BL73*100/'в абс. значениях'!AZ73-100</f>
        <v>23.238982076934576</v>
      </c>
      <c r="BA74" s="11">
        <f>'в абс. значениях'!BM73*100/'в абс. значениях'!BA73-100</f>
        <v>24.614185163418483</v>
      </c>
      <c r="BB74" s="11">
        <f>'в абс. значениях'!BN73*100/'в абс. значениях'!BB73-100</f>
        <v>25.124007594911802</v>
      </c>
      <c r="BC74" s="11">
        <f>'в абс. значениях'!BO73*100/'в абс. значениях'!BC73-100</f>
        <v>22.037712871935781</v>
      </c>
      <c r="BD74" s="11">
        <f>'в абс. значениях'!BP73*100/'в абс. значениях'!BD73-100</f>
        <v>23.130065410105686</v>
      </c>
      <c r="BE74" s="11">
        <f>'в абс. значениях'!BQ73*100/'в абс. значениях'!BE73-100</f>
        <v>19.630182122190718</v>
      </c>
      <c r="BF74" s="11">
        <f>'в абс. значениях'!BR73*100/'в абс. значениях'!BF73-100</f>
        <v>18.484045823248167</v>
      </c>
      <c r="BG74" s="11">
        <f>'в абс. значениях'!BS73*100/'в абс. значениях'!BG73-100</f>
        <v>17.969800011328857</v>
      </c>
      <c r="BH74" s="11">
        <f>'в абс. значениях'!BT73*100/'в абс. значениях'!BH73-100</f>
        <v>19.66783597516644</v>
      </c>
      <c r="BI74" s="11">
        <f>'в абс. значениях'!BU73*100/'в абс. значениях'!BI73-100</f>
        <v>18.034229138592394</v>
      </c>
      <c r="BJ74" s="11">
        <f>'в абс. значениях'!BV73*100/'в абс. значениях'!BJ73-100</f>
        <v>18.098852110459475</v>
      </c>
      <c r="BK74" s="11">
        <f>'в абс. значениях'!BW73*100/'в абс. значениях'!BK73-100</f>
        <v>19.335946255771802</v>
      </c>
      <c r="BL74" s="11">
        <f>'в абс. значениях'!BX73*100/'в абс. значениях'!BL73-100</f>
        <v>19.130688876611529</v>
      </c>
      <c r="BM74" s="11">
        <f>'в абс. значениях'!BY73*100/'в абс. значениях'!BM73-100</f>
        <v>18.96739812210896</v>
      </c>
      <c r="BN74" s="11">
        <f>'в абс. значениях'!BZ73*100/'в абс. значениях'!BN73-100</f>
        <v>19.456098527496991</v>
      </c>
      <c r="BO74" s="11">
        <f>'в абс. значениях'!CA73*100/'в абс. значениях'!BO73-100</f>
        <v>21.136222968876311</v>
      </c>
      <c r="BP74" s="11">
        <f>'в абс. значениях'!CB73*100/'в абс. значениях'!BP73-100</f>
        <v>19.870638512035654</v>
      </c>
    </row>
    <row r="75" spans="1:68" x14ac:dyDescent="0.25">
      <c r="A75" s="5" t="s">
        <v>72</v>
      </c>
      <c r="B75" s="11">
        <f>'в абс. значениях'!N74*100/'в абс. значениях'!B74-100</f>
        <v>8.7035036680163529</v>
      </c>
      <c r="C75" s="11">
        <f>'в абс. значениях'!O74*100/'в абс. значениях'!C74-100</f>
        <v>8.1578600606140412</v>
      </c>
      <c r="D75" s="11">
        <f>'в абс. значениях'!P74*100/'в абс. значениях'!D74-100</f>
        <v>7.9768611140360122</v>
      </c>
      <c r="E75" s="11">
        <f>'в абс. значениях'!Q74*100/'в абс. значениях'!E74-100</f>
        <v>7.8863897078883554</v>
      </c>
      <c r="F75" s="11">
        <f>'в абс. значениях'!R74*100/'в абс. значениях'!F74-100</f>
        <v>4.1229392598356327</v>
      </c>
      <c r="G75" s="11">
        <f>'в абс. значениях'!S74*100/'в абс. значениях'!G74-100</f>
        <v>3.2878039329652182</v>
      </c>
      <c r="H75" s="11">
        <f>'в абс. значениях'!T74*100/'в абс. значениях'!H74-100</f>
        <v>4.0929865987346545</v>
      </c>
      <c r="I75" s="11">
        <f>'в абс. значениях'!U74*100/'в абс. значениях'!I74-100</f>
        <v>3.518261073338806</v>
      </c>
      <c r="J75" s="11">
        <f>'в абс. значениях'!V74*100/'в абс. значениях'!J74-100</f>
        <v>1.4042733300935879</v>
      </c>
      <c r="K75" s="11">
        <f>'в абс. значениях'!W74*100/'в абс. значениях'!K74-100</f>
        <v>0.5055792377131354</v>
      </c>
      <c r="L75" s="11">
        <f>'в абс. значениях'!X74*100/'в абс. значениях'!L74-100</f>
        <v>3.3351699492284723</v>
      </c>
      <c r="M75" s="11">
        <f>'в абс. значениях'!Y74*100/'в абс. значениях'!M74-100</f>
        <v>1.8064677942720948</v>
      </c>
      <c r="N75" s="11">
        <f>'в абс. значениях'!Z74*100/'в абс. значениях'!N74-100</f>
        <v>-0.49167085790925569</v>
      </c>
      <c r="O75" s="11">
        <f>'в абс. значениях'!AA74*100/'в абс. значениях'!O74-100</f>
        <v>-1.0830764732398421</v>
      </c>
      <c r="P75" s="11">
        <f>'в абс. значениях'!AB74*100/'в абс. значениях'!P74-100</f>
        <v>-0.56712560872294659</v>
      </c>
      <c r="Q75" s="11">
        <f>'в абс. значениях'!AC74*100/'в абс. значениях'!Q74-100</f>
        <v>-0.22332173563337676</v>
      </c>
      <c r="R75" s="11">
        <f>'в абс. значениях'!AD74*100/'в абс. значениях'!R74-100</f>
        <v>0.94998785659574025</v>
      </c>
      <c r="S75" s="11">
        <f>'в абс. значениях'!AE74*100/'в абс. значениях'!S74-100</f>
        <v>2.1311649659864003</v>
      </c>
      <c r="T75" s="11">
        <f>'в абс. значениях'!AF74*100/'в абс. значениях'!T74-100</f>
        <v>1.1294466933353959</v>
      </c>
      <c r="U75" s="11">
        <f>'в абс. значениях'!AG74*100/'в абс. значениях'!U74-100</f>
        <v>1.7207570719291709</v>
      </c>
      <c r="V75" s="11">
        <f>'в абс. значениях'!AH74*100/'в абс. значениях'!V74-100</f>
        <v>1.5026249559415561</v>
      </c>
      <c r="W75" s="11">
        <f>'в абс. значениях'!AI74*100/'в абс. значениях'!W74-100</f>
        <v>3.1276800778411484</v>
      </c>
      <c r="X75" s="11">
        <f>'в абс. значениях'!AJ74*100/'в абс. значениях'!X74-100</f>
        <v>3.3715210102513282</v>
      </c>
      <c r="Y75" s="11">
        <f>'в абс. значениях'!AK74*100/'в абс. значениях'!Y74-100</f>
        <v>5.033766825672032</v>
      </c>
      <c r="Z75" s="11">
        <f>'в абс. значениях'!AL74*100/'в абс. значениях'!Z74-100</f>
        <v>5.5466040949358586</v>
      </c>
      <c r="AA75" s="11">
        <f>'в абс. значениях'!AM74*100/'в абс. значениях'!AA74-100</f>
        <v>8.757944132426843</v>
      </c>
      <c r="AB75" s="11">
        <f>'в абс. значениях'!AN74*100/'в абс. значениях'!AB74-100</f>
        <v>7.8121887307108864</v>
      </c>
      <c r="AC75" s="11">
        <f>'в абс. значениях'!AO74*100/'в абс. значениях'!AC74-100</f>
        <v>5.8227198749286231</v>
      </c>
      <c r="AD75" s="11">
        <f>'в абс. значениях'!AP74*100/'в абс. значениях'!AD74-100</f>
        <v>7.4842773115205148</v>
      </c>
      <c r="AE75" s="11">
        <f>'в абс. значениях'!AQ74*100/'в абс. значениях'!AE74-100</f>
        <v>7.786304405719207</v>
      </c>
      <c r="AF75" s="11">
        <f>'в абс. значениях'!AR74*100/'в абс. значениях'!AF74-100</f>
        <v>13.386959379596362</v>
      </c>
      <c r="AG75" s="11">
        <f>'в абс. значениях'!AS74*100/'в абс. значениях'!AG74-100</f>
        <v>11.093601510904733</v>
      </c>
      <c r="AH75" s="11">
        <f>'в абс. значениях'!AT74*100/'в абс. значениях'!AH74-100</f>
        <v>15.772143261832383</v>
      </c>
      <c r="AI75" s="11">
        <f>'в абс. значениях'!AU74*100/'в абс. значениях'!AI74-100</f>
        <v>16.800128219860767</v>
      </c>
      <c r="AJ75" s="11">
        <f>'в абс. значениях'!AV74*100/'в абс. значениях'!AJ74-100</f>
        <v>15.393021690286147</v>
      </c>
      <c r="AK75" s="11">
        <f>'в абс. значениях'!AW74*100/'в абс. значениях'!AK74-100</f>
        <v>17.777719139304494</v>
      </c>
      <c r="AL75" s="11">
        <f>'в абс. значениях'!AX74*100/'в абс. значениях'!AL74-100</f>
        <v>20.771478904919036</v>
      </c>
      <c r="AM75" s="11">
        <f>'в абс. значениях'!AY74*100/'в абс. значениях'!AM74-100</f>
        <v>17.51530954585219</v>
      </c>
      <c r="AN75" s="11">
        <f>'в абс. значениях'!AZ74*100/'в абс. значениях'!AN74-100</f>
        <v>18.345249093881037</v>
      </c>
      <c r="AO75" s="11">
        <f>'в абс. значениях'!BA74*100/'в абс. значениях'!AO74-100</f>
        <v>23.131503165378774</v>
      </c>
      <c r="AP75" s="11">
        <f>'в абс. значениях'!BB74*100/'в абс. значениях'!AP74-100</f>
        <v>21.584719838842048</v>
      </c>
      <c r="AQ75" s="11">
        <f>'в абс. значениях'!BC74*100/'в абс. значениях'!AQ74-100</f>
        <v>22.26589345859152</v>
      </c>
      <c r="AR75" s="11">
        <f>'в абс. значениях'!BD74*100/'в абс. значениях'!AR74-100</f>
        <v>18.345897889154628</v>
      </c>
      <c r="AS75" s="11">
        <f>'в абс. значениях'!BE74*100/'в абс. значениях'!AS74-100</f>
        <v>20.969453498067153</v>
      </c>
      <c r="AT75" s="11">
        <f>'в абс. значениях'!BF74*100/'в абс. значениях'!AT74-100</f>
        <v>21.797391553727834</v>
      </c>
      <c r="AU75" s="11">
        <f>'в абс. значениях'!BG74*100/'в абс. значениях'!AU74-100</f>
        <v>22.836755670741027</v>
      </c>
      <c r="AV75" s="11">
        <f>'в абс. значениях'!BH74*100/'в абс. значениях'!AV74-100</f>
        <v>21.95469353738919</v>
      </c>
      <c r="AW75" s="11">
        <f>'в абс. значениях'!BI74*100/'в абс. значениях'!AW74-100</f>
        <v>23.52181186334353</v>
      </c>
      <c r="AX75" s="11">
        <f>'в абс. значениях'!BJ74*100/'в абс. значениях'!AX74-100</f>
        <v>21.918203249473123</v>
      </c>
      <c r="AY75" s="11">
        <f>'в абс. значениях'!BK74*100/'в абс. значениях'!AY74-100</f>
        <v>22.545937259833721</v>
      </c>
      <c r="AZ75" s="11">
        <f>'в абс. значениях'!BL74*100/'в абс. значениях'!AZ74-100</f>
        <v>22.683631629390675</v>
      </c>
      <c r="BA75" s="11">
        <f>'в абс. значениях'!BM74*100/'в абс. значениях'!BA74-100</f>
        <v>20.55998331485938</v>
      </c>
      <c r="BB75" s="11">
        <f>'в абс. значениях'!BN74*100/'в абс. значениях'!BB74-100</f>
        <v>21.118915448812359</v>
      </c>
      <c r="BC75" s="11">
        <f>'в абс. значениях'!BO74*100/'в абс. значениях'!BC74-100</f>
        <v>18.044735558497663</v>
      </c>
      <c r="BD75" s="11">
        <f>'в абс. значениях'!BP74*100/'в абс. значениях'!BD74-100</f>
        <v>19.008770947143674</v>
      </c>
      <c r="BE75" s="11">
        <f>'в абс. значениях'!BQ74*100/'в абс. значениях'!BE74-100</f>
        <v>15.33524591264495</v>
      </c>
      <c r="BF75" s="11">
        <f>'в абс. значениях'!BR74*100/'в абс. значениях'!BF74-100</f>
        <v>15.291444075529412</v>
      </c>
      <c r="BG75" s="11">
        <f>'в абс. значениях'!BS74*100/'в абс. значениях'!BG74-100</f>
        <v>14.779076850440831</v>
      </c>
      <c r="BH75" s="11">
        <f>'в абс. значениях'!BT74*100/'в абс. значениях'!BH74-100</f>
        <v>16.955129798055097</v>
      </c>
      <c r="BI75" s="11">
        <f>'в абс. значениях'!BU74*100/'в абс. значениях'!BI74-100</f>
        <v>14.049863259955217</v>
      </c>
      <c r="BJ75" s="11">
        <f>'в абс. значениях'!BV74*100/'в абс. значениях'!BJ74-100</f>
        <v>12.968500227659334</v>
      </c>
      <c r="BK75" s="11">
        <f>'в абс. значениях'!BW74*100/'в абс. значениях'!BK74-100</f>
        <v>15.022608422128727</v>
      </c>
      <c r="BL75" s="11">
        <f>'в абс. значениях'!BX74*100/'в абс. значениях'!BL74-100</f>
        <v>13.759366256610463</v>
      </c>
      <c r="BM75" s="11">
        <f>'в абс. значениях'!BY74*100/'в абс. значениях'!BM74-100</f>
        <v>13.794604849337759</v>
      </c>
      <c r="BN75" s="11">
        <f>'в абс. значениях'!BZ74*100/'в абс. значениях'!BN74-100</f>
        <v>14.838184170732845</v>
      </c>
      <c r="BO75" s="11">
        <f>'в абс. значениях'!CA74*100/'в абс. значениях'!BO74-100</f>
        <v>15.915020719455043</v>
      </c>
      <c r="BP75" s="11">
        <f>'в абс. значениях'!CB74*100/'в абс. значениях'!BP74-100</f>
        <v>16.351877384452678</v>
      </c>
    </row>
    <row r="76" spans="1:68" ht="31.5" x14ac:dyDescent="0.25">
      <c r="A76" s="5" t="s">
        <v>73</v>
      </c>
      <c r="B76" s="11">
        <f>'в абс. значениях'!N75*100/'в абс. значениях'!B75-100</f>
        <v>6.0260799736579429</v>
      </c>
      <c r="C76" s="11">
        <f>'в абс. значениях'!O75*100/'в абс. значениях'!C75-100</f>
        <v>5.8444867634042339</v>
      </c>
      <c r="D76" s="11">
        <f>'в абс. значениях'!P75*100/'в абс. значениях'!D75-100</f>
        <v>5.7328019291312273</v>
      </c>
      <c r="E76" s="11">
        <f>'в абс. значениях'!Q75*100/'в абс. значениях'!E75-100</f>
        <v>5.9598982693714362</v>
      </c>
      <c r="F76" s="11">
        <f>'в абс. значениях'!R75*100/'в абс. значениях'!F75-100</f>
        <v>3.9883415132581774</v>
      </c>
      <c r="G76" s="11">
        <f>'в абс. значениях'!S75*100/'в абс. значениях'!G75-100</f>
        <v>3.3407349282935712</v>
      </c>
      <c r="H76" s="11">
        <f>'в абс. значениях'!T75*100/'в абс. значениях'!H75-100</f>
        <v>4.6257273414642128</v>
      </c>
      <c r="I76" s="11">
        <f>'в абс. значениях'!U75*100/'в абс. значениях'!I75-100</f>
        <v>2.3849129467634782</v>
      </c>
      <c r="J76" s="11">
        <f>'в абс. значениях'!V75*100/'в абс. значениях'!J75-100</f>
        <v>2.7182941390230013</v>
      </c>
      <c r="K76" s="11">
        <f>'в абс. значениях'!W75*100/'в абс. значениях'!K75-100</f>
        <v>2.6908150907030972</v>
      </c>
      <c r="L76" s="11">
        <f>'в абс. значениях'!X75*100/'в абс. значениях'!L75-100</f>
        <v>3.2594515636843937</v>
      </c>
      <c r="M76" s="11">
        <f>'в абс. значениях'!Y75*100/'в абс. значениях'!M75-100</f>
        <v>3.4468720760353904</v>
      </c>
      <c r="N76" s="11">
        <f>'в абс. значениях'!Z75*100/'в абс. значениях'!N75-100</f>
        <v>0.15147769982063153</v>
      </c>
      <c r="O76" s="11">
        <f>'в абс. значениях'!AA75*100/'в абс. значениях'!O75-100</f>
        <v>-0.84986822766205705</v>
      </c>
      <c r="P76" s="11">
        <f>'в абс. значениях'!AB75*100/'в абс. значениях'!P75-100</f>
        <v>-0.22711650728388122</v>
      </c>
      <c r="Q76" s="11">
        <f>'в абс. значениях'!AC75*100/'в абс. значениях'!Q75-100</f>
        <v>1.3888317157739749</v>
      </c>
      <c r="R76" s="11">
        <f>'в абс. значениях'!AD75*100/'в абс. значениях'!R75-100</f>
        <v>2.3128221649484573</v>
      </c>
      <c r="S76" s="11">
        <f>'в абс. значениях'!AE75*100/'в абс. значениях'!S75-100</f>
        <v>4.1035251542860891</v>
      </c>
      <c r="T76" s="11">
        <f>'в абс. значениях'!AF75*100/'в абс. значениях'!T75-100</f>
        <v>4.8736728659810638</v>
      </c>
      <c r="U76" s="11">
        <f>'в абс. значениях'!AG75*100/'в абс. значениях'!U75-100</f>
        <v>5.4009799111835974</v>
      </c>
      <c r="V76" s="11">
        <f>'в абс. значениях'!AH75*100/'в абс. значениях'!V75-100</f>
        <v>3.4369807887904074</v>
      </c>
      <c r="W76" s="11">
        <f>'в абс. значениях'!AI75*100/'в абс. значениях'!W75-100</f>
        <v>3.207142200424201</v>
      </c>
      <c r="X76" s="11">
        <f>'в абс. значениях'!AJ75*100/'в абс. значениях'!X75-100</f>
        <v>5.9750726208404501</v>
      </c>
      <c r="Y76" s="11">
        <f>'в абс. значениях'!AK75*100/'в абс. значениях'!Y75-100</f>
        <v>8.452715697537883</v>
      </c>
      <c r="Z76" s="11">
        <f>'в абс. значениях'!AL75*100/'в абс. значениях'!Z75-100</f>
        <v>10.233011429077706</v>
      </c>
      <c r="AA76" s="11">
        <f>'в абс. значениях'!AM75*100/'в абс. значениях'!AA75-100</f>
        <v>12.929494941104679</v>
      </c>
      <c r="AB76" s="11">
        <f>'в абс. значениях'!AN75*100/'в абс. значениях'!AB75-100</f>
        <v>12.500793701187376</v>
      </c>
      <c r="AC76" s="11">
        <f>'в абс. значениях'!AO75*100/'в абс. значениях'!AC75-100</f>
        <v>9.1161213150900551</v>
      </c>
      <c r="AD76" s="11">
        <f>'в абс. значениях'!AP75*100/'в абс. значениях'!AD75-100</f>
        <v>10.742523907437203</v>
      </c>
      <c r="AE76" s="11">
        <f>'в абс. значениях'!AQ75*100/'в абс. значениях'!AE75-100</f>
        <v>9.8066358359973975</v>
      </c>
      <c r="AF76" s="11">
        <f>'в абс. значениях'!AR75*100/'в абс. значениях'!AF75-100</f>
        <v>15.694545977493618</v>
      </c>
      <c r="AG76" s="11">
        <f>'в абс. значениях'!AS75*100/'в абс. значениях'!AG75-100</f>
        <v>13.13969654838904</v>
      </c>
      <c r="AH76" s="11">
        <f>'в абс. значениях'!AT75*100/'в абс. значениях'!AH75-100</f>
        <v>17.738275917878752</v>
      </c>
      <c r="AI76" s="11">
        <f>'в абс. значениях'!AU75*100/'в абс. значениях'!AI75-100</f>
        <v>20.010014222653652</v>
      </c>
      <c r="AJ76" s="11">
        <f>'в абс. значениях'!AV75*100/'в абс. значениях'!AJ75-100</f>
        <v>17.784443777183853</v>
      </c>
      <c r="AK76" s="11">
        <f>'в абс. значениях'!AW75*100/'в абс. значениях'!AK75-100</f>
        <v>18.389186721603153</v>
      </c>
      <c r="AL76" s="11">
        <f>'в абс. значениях'!AX75*100/'в абс. значениях'!AL75-100</f>
        <v>19.016522378120186</v>
      </c>
      <c r="AM76" s="11">
        <f>'в абс. значениях'!AY75*100/'в абс. значениях'!AM75-100</f>
        <v>18.283995881001687</v>
      </c>
      <c r="AN76" s="11">
        <f>'в абс. значениях'!AZ75*100/'в абс. значениях'!AN75-100</f>
        <v>18.752098883887626</v>
      </c>
      <c r="AO76" s="11">
        <f>'в абс. значениях'!BA75*100/'в абс. значениях'!AO75-100</f>
        <v>21.720762493560017</v>
      </c>
      <c r="AP76" s="11">
        <f>'в абс. значениях'!BB75*100/'в абс. значениях'!AP75-100</f>
        <v>21.691238146689599</v>
      </c>
      <c r="AQ76" s="11">
        <f>'в абс. значениях'!BC75*100/'в абс. значениях'!AQ75-100</f>
        <v>23.548133617497584</v>
      </c>
      <c r="AR76" s="11">
        <f>'в абс. значениях'!BD75*100/'в абс. значениях'!AR75-100</f>
        <v>18.382467189426038</v>
      </c>
      <c r="AS76" s="11">
        <f>'в абс. значениях'!BE75*100/'в абс. значениях'!AS75-100</f>
        <v>22.36612223308596</v>
      </c>
      <c r="AT76" s="11">
        <f>'в абс. значениях'!BF75*100/'в абс. значениях'!AT75-100</f>
        <v>21.67711915840583</v>
      </c>
      <c r="AU76" s="11">
        <f>'в абс. значениях'!BG75*100/'в абс. значениях'!AU75-100</f>
        <v>23.40833988179493</v>
      </c>
      <c r="AV76" s="11">
        <f>'в абс. значениях'!BH75*100/'в абс. значениях'!AV75-100</f>
        <v>24.289226326895317</v>
      </c>
      <c r="AW76" s="11">
        <f>'в абс. значениях'!BI75*100/'в абс. значениях'!AW75-100</f>
        <v>24.015928061715059</v>
      </c>
      <c r="AX76" s="11">
        <f>'в абс. значениях'!BJ75*100/'в абс. значениях'!AX75-100</f>
        <v>22.937111848055466</v>
      </c>
      <c r="AY76" s="11">
        <f>'в абс. значениях'!BK75*100/'в абс. значениях'!AY75-100</f>
        <v>22.03819523336881</v>
      </c>
      <c r="AZ76" s="11">
        <f>'в абс. значениях'!BL75*100/'в абс. значениях'!AZ75-100</f>
        <v>22.593654052718136</v>
      </c>
      <c r="BA76" s="11">
        <f>'в абс. значениях'!BM75*100/'в абс. значениях'!BA75-100</f>
        <v>22.257729243676934</v>
      </c>
      <c r="BB76" s="11">
        <f>'в абс. значениях'!BN75*100/'в абс. значениях'!BB75-100</f>
        <v>22.938815183816146</v>
      </c>
      <c r="BC76" s="11">
        <f>'в абс. значениях'!BO75*100/'в абс. значениях'!BC75-100</f>
        <v>17.568909347145706</v>
      </c>
      <c r="BD76" s="11">
        <f>'в абс. значениях'!BP75*100/'в абс. значениях'!BD75-100</f>
        <v>20.59014614746873</v>
      </c>
      <c r="BE76" s="11">
        <f>'в абс. значениях'!BQ75*100/'в абс. значениях'!BE75-100</f>
        <v>9.6832715507643172</v>
      </c>
      <c r="BF76" s="11">
        <f>'в абс. значениях'!BR75*100/'в абс. значениях'!BF75-100</f>
        <v>10.107411362711062</v>
      </c>
      <c r="BG76" s="11">
        <f>'в абс. значениях'!BS75*100/'в абс. значениях'!BG75-100</f>
        <v>8.4689128198320844</v>
      </c>
      <c r="BH76" s="11">
        <f>'в абс. значениях'!BT75*100/'в абс. значениях'!BH75-100</f>
        <v>9.3223454009694962</v>
      </c>
      <c r="BI76" s="11">
        <f>'в абс. значениях'!BU75*100/'в абс. значениях'!BI75-100</f>
        <v>6.7606082952982689</v>
      </c>
      <c r="BJ76" s="11">
        <f>'в абс. значениях'!BV75*100/'в абс. значениях'!BJ75-100</f>
        <v>6.2121366689685544</v>
      </c>
      <c r="BK76" s="11">
        <f>'в абс. значениях'!BW75*100/'в абс. значениях'!BK75-100</f>
        <v>6.5384313879198857</v>
      </c>
      <c r="BL76" s="11">
        <f>'в абс. значениях'!BX75*100/'в абс. значениях'!BL75-100</f>
        <v>4.5394365733049824</v>
      </c>
      <c r="BM76" s="11">
        <f>'в абс. значениях'!BY75*100/'в абс. значениях'!BM75-100</f>
        <v>3.5891853216726304</v>
      </c>
      <c r="BN76" s="11">
        <f>'в абс. значениях'!BZ75*100/'в абс. значениях'!BN75-100</f>
        <v>2.6216559347417814</v>
      </c>
      <c r="BO76" s="11">
        <f>'в абс. значениях'!CA75*100/'в абс. значениях'!BO75-100</f>
        <v>5.64946904876345</v>
      </c>
      <c r="BP76" s="11">
        <f>'в абс. значениях'!CB75*100/'в абс. значениях'!BP75-100</f>
        <v>2.8113418724501855</v>
      </c>
    </row>
    <row r="77" spans="1:68" x14ac:dyDescent="0.25">
      <c r="A77" s="5" t="s">
        <v>74</v>
      </c>
      <c r="B77" s="11">
        <f>'в абс. значениях'!N76*100/'в абс. значениях'!B76-100</f>
        <v>13.494030828845766</v>
      </c>
      <c r="C77" s="11">
        <f>'в абс. значениях'!O76*100/'в абс. значениях'!C76-100</f>
        <v>5.4963282773590123</v>
      </c>
      <c r="D77" s="11">
        <f>'в абс. значениях'!P76*100/'в абс. значениях'!D76-100</f>
        <v>4.5131154274983913</v>
      </c>
      <c r="E77" s="11">
        <f>'в абс. значениях'!Q76*100/'в абс. значениях'!E76-100</f>
        <v>5.1883056939218335</v>
      </c>
      <c r="F77" s="11">
        <f>'в абс. значениях'!R76*100/'в абс. значениях'!F76-100</f>
        <v>4.4683832832933916</v>
      </c>
      <c r="G77" s="11">
        <f>'в абс. значениях'!S76*100/'в абс. значениях'!G76-100</f>
        <v>3.513017627795719</v>
      </c>
      <c r="H77" s="11">
        <f>'в абс. значениях'!T76*100/'в абс. значениях'!H76-100</f>
        <v>4.8164721736580418</v>
      </c>
      <c r="I77" s="11">
        <f>'в абс. значениях'!U76*100/'в абс. значениях'!I76-100</f>
        <v>3.8499542048105297</v>
      </c>
      <c r="J77" s="11">
        <f>'в абс. значениях'!V76*100/'в абс. значениях'!J76-100</f>
        <v>1.4424736158342313</v>
      </c>
      <c r="K77" s="11">
        <f>'в абс. значениях'!W76*100/'в абс. значениях'!K76-100</f>
        <v>0.35263926758536002</v>
      </c>
      <c r="L77" s="11">
        <f>'в абс. значениях'!X76*100/'в абс. значениях'!L76-100</f>
        <v>3.2428859323994601</v>
      </c>
      <c r="M77" s="11">
        <f>'в абс. значениях'!Y76*100/'в абс. значениях'!M76-100</f>
        <v>1.5257508011908953</v>
      </c>
      <c r="N77" s="11">
        <f>'в абс. значениях'!Z76*100/'в абс. значениях'!N76-100</f>
        <v>-1.1366203901287832</v>
      </c>
      <c r="O77" s="11">
        <f>'в абс. значениях'!AA76*100/'в абс. значениях'!O76-100</f>
        <v>6.5778833972740642</v>
      </c>
      <c r="P77" s="11">
        <f>'в абс. значениях'!AB76*100/'в абс. значениях'!P76-100</f>
        <v>6.1558398390125149</v>
      </c>
      <c r="Q77" s="11">
        <f>'в абс. значениях'!AC76*100/'в абс. значениях'!Q76-100</f>
        <v>5.9750529012139424</v>
      </c>
      <c r="R77" s="11">
        <f>'в абс. значениях'!AD76*100/'в абс. значениях'!R76-100</f>
        <v>6.9676514736151489</v>
      </c>
      <c r="S77" s="11">
        <f>'в абс. значениях'!AE76*100/'в абс. значениях'!S76-100</f>
        <v>7.9069590034462891</v>
      </c>
      <c r="T77" s="11">
        <f>'в абс. значениях'!AF76*100/'в абс. значениях'!T76-100</f>
        <v>7.4499234355545241</v>
      </c>
      <c r="U77" s="11">
        <f>'в абс. значениях'!AG76*100/'в абс. значениях'!U76-100</f>
        <v>7.4759310428722898</v>
      </c>
      <c r="V77" s="11">
        <f>'в абс. значениях'!AH76*100/'в абс. значениях'!V76-100</f>
        <v>5.5264098813586884</v>
      </c>
      <c r="W77" s="11">
        <f>'в абс. значениях'!AI76*100/'в абс. значениях'!W76-100</f>
        <v>5.4638718804332598</v>
      </c>
      <c r="X77" s="11">
        <f>'в абс. значениях'!AJ76*100/'в абс. значениях'!X76-100</f>
        <v>4.4203029603806669</v>
      </c>
      <c r="Y77" s="11">
        <f>'в абс. значениях'!AK76*100/'в абс. значениях'!Y76-100</f>
        <v>6.5115217019009322</v>
      </c>
      <c r="Z77" s="11">
        <f>'в абс. значениях'!AL76*100/'в абс. значениях'!Z76-100</f>
        <v>7.7968440186811137</v>
      </c>
      <c r="AA77" s="11">
        <f>'в абс. значениях'!AM76*100/'в абс. значениях'!AA76-100</f>
        <v>7.7000731313054729</v>
      </c>
      <c r="AB77" s="11">
        <f>'в абс. значениях'!AN76*100/'в абс. значениях'!AB76-100</f>
        <v>7.9850040515295291</v>
      </c>
      <c r="AC77" s="11">
        <f>'в абс. значениях'!AO76*100/'в абс. значениях'!AC76-100</f>
        <v>5.9950606904524193</v>
      </c>
      <c r="AD77" s="11">
        <f>'в абс. значениях'!AP76*100/'в абс. значениях'!AD76-100</f>
        <v>6.089035283045817</v>
      </c>
      <c r="AE77" s="11">
        <f>'в абс. значениях'!AQ76*100/'в абс. значениях'!AE76-100</f>
        <v>6.0646196903128669</v>
      </c>
      <c r="AF77" s="11">
        <f>'в абс. значениях'!AR76*100/'в абс. значениях'!AF76-100</f>
        <v>10.332010908021218</v>
      </c>
      <c r="AG77" s="11">
        <f>'в абс. значениях'!AS76*100/'в абс. значениях'!AG76-100</f>
        <v>8.762043742508979</v>
      </c>
      <c r="AH77" s="11">
        <f>'в абс. значениях'!AT76*100/'в абс. значениях'!AH76-100</f>
        <v>13.891797986767372</v>
      </c>
      <c r="AI77" s="11">
        <f>'в абс. значениях'!AU76*100/'в абс. значениях'!AI76-100</f>
        <v>17.211854115170297</v>
      </c>
      <c r="AJ77" s="11">
        <f>'в абс. значениях'!AV76*100/'в абс. значениях'!AJ76-100</f>
        <v>15.721148199244695</v>
      </c>
      <c r="AK77" s="11">
        <f>'в абс. значениях'!AW76*100/'в абс. значениях'!AK76-100</f>
        <v>16.369013944717381</v>
      </c>
      <c r="AL77" s="11">
        <f>'в абс. значениях'!AX76*100/'в абс. значениях'!AL76-100</f>
        <v>18.545841447327092</v>
      </c>
      <c r="AM77" s="11">
        <f>'в абс. значениях'!AY76*100/'в абс. значениях'!AM76-100</f>
        <v>19.552859449146325</v>
      </c>
      <c r="AN77" s="11">
        <f>'в абс. значениях'!AZ76*100/'в абс. значениях'!AN76-100</f>
        <v>21.561589567459436</v>
      </c>
      <c r="AO77" s="11">
        <f>'в абс. значениях'!BA76*100/'в абс. значениях'!AO76-100</f>
        <v>25.228733804218933</v>
      </c>
      <c r="AP77" s="11">
        <f>'в абс. значениях'!BB76*100/'в абс. значениях'!AP76-100</f>
        <v>26.517854667717444</v>
      </c>
      <c r="AQ77" s="11">
        <f>'в абс. значениях'!BC76*100/'в абс. значениях'!AQ76-100</f>
        <v>28.457922306039563</v>
      </c>
      <c r="AR77" s="11">
        <f>'в абс. значениях'!BD76*100/'в абс. значениях'!AR76-100</f>
        <v>26.26094851719877</v>
      </c>
      <c r="AS77" s="11">
        <f>'в абс. значениях'!BE76*100/'в абс. значениях'!AS76-100</f>
        <v>29.011168720150152</v>
      </c>
      <c r="AT77" s="11">
        <f>'в абс. значениях'!BF76*100/'в абс. значениях'!AT76-100</f>
        <v>28.690401494334935</v>
      </c>
      <c r="AU77" s="11">
        <f>'в абс. значениях'!BG76*100/'в абс. значениях'!AU76-100</f>
        <v>27.172581763923759</v>
      </c>
      <c r="AV77" s="11">
        <f>'в абс. значениях'!BH76*100/'в абс. значениях'!AV76-100</f>
        <v>26.834076798552175</v>
      </c>
      <c r="AW77" s="11">
        <f>'в абс. значениях'!BI76*100/'в абс. значениях'!AW76-100</f>
        <v>28.857392390121419</v>
      </c>
      <c r="AX77" s="11">
        <f>'в абс. значениях'!BJ76*100/'в абс. значениях'!AX76-100</f>
        <v>27.235453283919711</v>
      </c>
      <c r="AY77" s="11">
        <f>'в абс. значениях'!BK76*100/'в абс. значениях'!AY76-100</f>
        <v>26.315298431119004</v>
      </c>
      <c r="AZ77" s="11">
        <f>'в абс. значениях'!BL76*100/'в абс. значениях'!AZ76-100</f>
        <v>26.149077933255327</v>
      </c>
      <c r="BA77" s="11">
        <f>'в абс. значениях'!BM76*100/'в абс. значениях'!BA76-100</f>
        <v>26.398913108882297</v>
      </c>
      <c r="BB77" s="11">
        <f>'в абс. значениях'!BN76*100/'в абс. значениях'!BB76-100</f>
        <v>27.379907127865863</v>
      </c>
      <c r="BC77" s="11">
        <f>'в абс. значениях'!BO76*100/'в абс. значениях'!BC76-100</f>
        <v>25.908901535094742</v>
      </c>
      <c r="BD77" s="11">
        <f>'в абс. значениях'!BP76*100/'в абс. значениях'!BD76-100</f>
        <v>26.66678081019073</v>
      </c>
      <c r="BE77" s="11">
        <f>'в абс. значениях'!BQ76*100/'в абс. значениях'!BE76-100</f>
        <v>30.660365128157849</v>
      </c>
      <c r="BF77" s="11">
        <f>'в абс. значениях'!BR76*100/'в абс. значениях'!BF76-100</f>
        <v>30.252342196810389</v>
      </c>
      <c r="BG77" s="11">
        <f>'в абс. значениях'!BS76*100/'в абс. значениях'!BG76-100</f>
        <v>29.737549648220636</v>
      </c>
      <c r="BH77" s="11">
        <f>'в абс. значениях'!BT76*100/'в абс. значениях'!BH76-100</f>
        <v>31.186810802012843</v>
      </c>
      <c r="BI77" s="11">
        <f>'в абс. значениях'!BU76*100/'в абс. значениях'!BI76-100</f>
        <v>26.631727629065509</v>
      </c>
      <c r="BJ77" s="11">
        <f>'в абс. значениях'!BV76*100/'в абс. значениях'!BJ76-100</f>
        <v>25.806921827495728</v>
      </c>
      <c r="BK77" s="11">
        <f>'в абс. значениях'!BW76*100/'в абс. значениях'!BK76-100</f>
        <v>25.408407486163966</v>
      </c>
      <c r="BL77" s="11">
        <f>'в абс. значениях'!BX76*100/'в абс. значениях'!BL76-100</f>
        <v>23.438955304543143</v>
      </c>
      <c r="BM77" s="11">
        <f>'в абс. значениях'!BY76*100/'в абс. значениях'!BM76-100</f>
        <v>21.494233578288288</v>
      </c>
      <c r="BN77" s="11">
        <f>'в абс. значениях'!BZ76*100/'в абс. значениях'!BN76-100</f>
        <v>16.84808050277374</v>
      </c>
      <c r="BO77" s="11">
        <f>'в абс. значениях'!CA76*100/'в абс. значениях'!BO76-100</f>
        <v>14.364723250452698</v>
      </c>
      <c r="BP77" s="11">
        <f>'в абс. значениях'!CB76*100/'в абс. значениях'!BP76-100</f>
        <v>16.10278314702424</v>
      </c>
    </row>
    <row r="78" spans="1:68" x14ac:dyDescent="0.25">
      <c r="A78" s="5" t="s">
        <v>75</v>
      </c>
      <c r="B78" s="11">
        <f>'в абс. значениях'!N77*100/'в абс. значениях'!B77-100</f>
        <v>5.0169573530711631</v>
      </c>
      <c r="C78" s="11">
        <f>'в абс. значениях'!O77*100/'в абс. значениях'!C77-100</f>
        <v>6.2607208125149043</v>
      </c>
      <c r="D78" s="11">
        <f>'в абс. значениях'!P77*100/'в абс. значениях'!D77-100</f>
        <v>5.5728789650500232</v>
      </c>
      <c r="E78" s="11">
        <f>'в абс. значениях'!Q77*100/'в абс. значениях'!E77-100</f>
        <v>5.8210881006971249</v>
      </c>
      <c r="F78" s="11">
        <f>'в абс. значениях'!R77*100/'в абс. значениях'!F77-100</f>
        <v>5.2951925714790491</v>
      </c>
      <c r="G78" s="11">
        <f>'в абс. значениях'!S77*100/'в абс. значениях'!G77-100</f>
        <v>3.8018406579451636</v>
      </c>
      <c r="H78" s="11">
        <f>'в абс. значениях'!T77*100/'в абс. значениях'!H77-100</f>
        <v>3.9547819199683119</v>
      </c>
      <c r="I78" s="11">
        <f>'в абс. значениях'!U77*100/'в абс. значениях'!I77-100</f>
        <v>3.0626195093813493</v>
      </c>
      <c r="J78" s="11">
        <f>'в абс. значениях'!V77*100/'в абс. значениях'!J77-100</f>
        <v>1.825927364796982</v>
      </c>
      <c r="K78" s="11">
        <f>'в абс. значениях'!W77*100/'в абс. значениях'!K77-100</f>
        <v>3.7613232672088941</v>
      </c>
      <c r="L78" s="11">
        <f>'в абс. значениях'!X77*100/'в абс. значениях'!L77-100</f>
        <v>4.3629571900782054</v>
      </c>
      <c r="M78" s="11">
        <f>'в абс. значениях'!Y77*100/'в абс. значениях'!M77-100</f>
        <v>4.3890758770245526</v>
      </c>
      <c r="N78" s="11">
        <f>'в абс. значениях'!Z77*100/'в абс. значениях'!N77-100</f>
        <v>2.4200943584291252</v>
      </c>
      <c r="O78" s="11">
        <f>'в абс. значениях'!AA77*100/'в абс. значениях'!O77-100</f>
        <v>1.2733782571212373</v>
      </c>
      <c r="P78" s="11">
        <f>'в абс. значениях'!AB77*100/'в абс. значениях'!P77-100</f>
        <v>1.2188046660044449</v>
      </c>
      <c r="Q78" s="11">
        <f>'в абс. значениях'!AC77*100/'в абс. значениях'!Q77-100</f>
        <v>2.3469298245613999</v>
      </c>
      <c r="R78" s="11">
        <f>'в абс. значениях'!AD77*100/'в абс. значениях'!R77-100</f>
        <v>2.6734260391872908</v>
      </c>
      <c r="S78" s="11">
        <f>'в абс. значениях'!AE77*100/'в абс. значениях'!S77-100</f>
        <v>4.8250335875009966</v>
      </c>
      <c r="T78" s="11">
        <f>'в абс. значениях'!AF77*100/'в абс. значениях'!T77-100</f>
        <v>4.6307359307359377</v>
      </c>
      <c r="U78" s="11">
        <f>'в абс. значениях'!AG77*100/'в абс. значениях'!U77-100</f>
        <v>5.188749922878273</v>
      </c>
      <c r="V78" s="11">
        <f>'в абс. значениях'!AH77*100/'в абс. значениях'!V77-100</f>
        <v>2.6066745603648656</v>
      </c>
      <c r="W78" s="11">
        <f>'в абс. значениях'!AI77*100/'в абс. значениях'!W77-100</f>
        <v>1.1993801831749096</v>
      </c>
      <c r="X78" s="11">
        <f>'в абс. значениях'!AJ77*100/'в абс. значениях'!X77-100</f>
        <v>3.9479500615861269</v>
      </c>
      <c r="Y78" s="11">
        <f>'в абс. значениях'!AK77*100/'в абс. значениях'!Y77-100</f>
        <v>5.2826105773392129</v>
      </c>
      <c r="Z78" s="11">
        <f>'в абс. значениях'!AL77*100/'в абс. значениях'!Z77-100</f>
        <v>5.3274682306940377</v>
      </c>
      <c r="AA78" s="11">
        <f>'в абс. значениях'!AM77*100/'в абс. значениях'!AA77-100</f>
        <v>6.8141050976576878</v>
      </c>
      <c r="AB78" s="11">
        <f>'в абс. значениях'!AN77*100/'в абс. значениях'!AB77-100</f>
        <v>6.707166150652867</v>
      </c>
      <c r="AC78" s="11">
        <f>'в абс. значениях'!AO77*100/'в абс. значениях'!AC77-100</f>
        <v>5.1638947336844438</v>
      </c>
      <c r="AD78" s="11">
        <f>'в абс. значениях'!AP77*100/'в абс. значениях'!AD77-100</f>
        <v>5.3770886647598957</v>
      </c>
      <c r="AE78" s="11">
        <f>'в абс. значениях'!AQ77*100/'в абс. значениях'!AE77-100</f>
        <v>5.5153799144428604</v>
      </c>
      <c r="AF78" s="11">
        <f>'в абс. значениях'!AR77*100/'в абс. значениях'!AF77-100</f>
        <v>11.219419355639502</v>
      </c>
      <c r="AG78" s="11">
        <f>'в абс. значениях'!AS77*100/'в абс. значениях'!AG77-100</f>
        <v>9.0917850918353622</v>
      </c>
      <c r="AH78" s="11">
        <f>'в абс. значениях'!AT77*100/'в абс. значениях'!AH77-100</f>
        <v>15.226478155692519</v>
      </c>
      <c r="AI78" s="11">
        <f>'в абс. значениях'!AU77*100/'в абс. значениях'!AI77-100</f>
        <v>17.620516066670376</v>
      </c>
      <c r="AJ78" s="11">
        <f>'в абс. значениях'!AV77*100/'в абс. значениях'!AJ77-100</f>
        <v>15.264279167320382</v>
      </c>
      <c r="AK78" s="11">
        <f>'в абс. значениях'!AW77*100/'в абс. значениях'!AK77-100</f>
        <v>16.205306125804668</v>
      </c>
      <c r="AL78" s="11">
        <f>'в абс. значениях'!AX77*100/'в абс. значениях'!AL77-100</f>
        <v>19.521179393466525</v>
      </c>
      <c r="AM78" s="11">
        <f>'в абс. значениях'!AY77*100/'в абс. значениях'!AM77-100</f>
        <v>18.726721207488254</v>
      </c>
      <c r="AN78" s="11">
        <f>'в абс. значениях'!AZ77*100/'в абс. значениях'!AN77-100</f>
        <v>20.060064214994085</v>
      </c>
      <c r="AO78" s="11">
        <f>'в абс. значениях'!BA77*100/'в абс. значениях'!AO77-100</f>
        <v>22.105044396722093</v>
      </c>
      <c r="AP78" s="11">
        <f>'в абс. значениях'!BB77*100/'в абс. значениях'!AP77-100</f>
        <v>23.592387156285326</v>
      </c>
      <c r="AQ78" s="11">
        <f>'в абс. значениях'!BC77*100/'в абс. значениях'!AQ77-100</f>
        <v>25.429155203758228</v>
      </c>
      <c r="AR78" s="11">
        <f>'в абс. значениях'!BD77*100/'в абс. значениях'!AR77-100</f>
        <v>22.872692642496304</v>
      </c>
      <c r="AS78" s="11">
        <f>'в абс. значениях'!BE77*100/'в абс. значениях'!AS77-100</f>
        <v>26.200799572946636</v>
      </c>
      <c r="AT78" s="11">
        <f>'в абс. значениях'!BF77*100/'в абс. значениях'!AT77-100</f>
        <v>25.917655786350153</v>
      </c>
      <c r="AU78" s="11">
        <f>'в абс. значениях'!BG77*100/'в абс. значениях'!AU77-100</f>
        <v>25.946800967255143</v>
      </c>
      <c r="AV78" s="11">
        <f>'в абс. значениях'!BH77*100/'в абс. значениях'!AV77-100</f>
        <v>25.877131712139615</v>
      </c>
      <c r="AW78" s="11">
        <f>'в абс. значениях'!BI77*100/'в абс. значениях'!AW77-100</f>
        <v>27.642135499207612</v>
      </c>
      <c r="AX78" s="11">
        <f>'в абс. значениях'!BJ77*100/'в абс. значениях'!AX77-100</f>
        <v>26.697978368126655</v>
      </c>
      <c r="AY78" s="11">
        <f>'в абс. значениях'!BK77*100/'в абс. значениях'!AY77-100</f>
        <v>26.54056516214763</v>
      </c>
      <c r="AZ78" s="11">
        <f>'в абс. значениях'!BL77*100/'в абс. значениях'!AZ77-100</f>
        <v>27.101805905800049</v>
      </c>
      <c r="BA78" s="11">
        <f>'в абс. значениях'!BM77*100/'в абс. значениях'!BA77-100</f>
        <v>27.005776797364902</v>
      </c>
      <c r="BB78" s="11">
        <f>'в абс. значениях'!BN77*100/'в абс. значениях'!BB77-100</f>
        <v>27.463756150721579</v>
      </c>
      <c r="BC78" s="11">
        <f>'в абс. значениях'!BO77*100/'в абс. значениях'!BC77-100</f>
        <v>24.277221245975653</v>
      </c>
      <c r="BD78" s="11">
        <f>'в абс. значениях'!BP77*100/'в абс. значениях'!BD77-100</f>
        <v>26.84628170233637</v>
      </c>
      <c r="BE78" s="11">
        <f>'в абс. значениях'!BQ77*100/'в абс. значениях'!BE77-100</f>
        <v>26.156603664492877</v>
      </c>
      <c r="BF78" s="11">
        <f>'в абс. значениях'!BR77*100/'в абс. значениях'!BF77-100</f>
        <v>25.618162215663048</v>
      </c>
      <c r="BG78" s="11">
        <f>'в абс. значениях'!BS77*100/'в абс. значениях'!BG77-100</f>
        <v>24.911075181891675</v>
      </c>
      <c r="BH78" s="11">
        <f>'в абс. значениях'!BT77*100/'в абс. значениях'!BH77-100</f>
        <v>26.436457799783739</v>
      </c>
      <c r="BI78" s="11">
        <f>'в абс. значениях'!BU77*100/'в абс. значениях'!BI77-100</f>
        <v>23.50919687719113</v>
      </c>
      <c r="BJ78" s="11">
        <f>'в абс. значениях'!BV77*100/'в абс. значениях'!BJ77-100</f>
        <v>21.453694438342865</v>
      </c>
      <c r="BK78" s="11">
        <f>'в абс. значениях'!BW77*100/'в абс. значениях'!BK77-100</f>
        <v>22.2156965697923</v>
      </c>
      <c r="BL78" s="11">
        <f>'в абс. значениях'!BX77*100/'в абс. значениях'!BL77-100</f>
        <v>21.02583795344421</v>
      </c>
      <c r="BM78" s="11">
        <f>'в абс. значениях'!BY77*100/'в абс. значениях'!BM77-100</f>
        <v>20.094122222251414</v>
      </c>
      <c r="BN78" s="11">
        <f>'в абс. значениях'!BZ77*100/'в абс. значениях'!BN77-100</f>
        <v>19.434520031193898</v>
      </c>
      <c r="BO78" s="11">
        <f>'в абс. значениях'!CA77*100/'в абс. значениях'!BO77-100</f>
        <v>19.828362502935022</v>
      </c>
      <c r="BP78" s="11">
        <f>'в абс. значениях'!CB77*100/'в абс. значениях'!BP77-100</f>
        <v>17.050542757033881</v>
      </c>
    </row>
    <row r="79" spans="1:68" x14ac:dyDescent="0.25">
      <c r="A79" s="5" t="s">
        <v>76</v>
      </c>
      <c r="B79" s="11">
        <f>'в абс. значениях'!N78*100/'в абс. значениях'!B78-100</f>
        <v>7.5783549971428386</v>
      </c>
      <c r="C79" s="11">
        <f>'в абс. значениях'!O78*100/'в абс. значениях'!C78-100</f>
        <v>8.7382891165397041</v>
      </c>
      <c r="D79" s="11">
        <f>'в абс. значениях'!P78*100/'в абс. значениях'!D78-100</f>
        <v>7.7183950019162211</v>
      </c>
      <c r="E79" s="11">
        <f>'в абс. значениях'!Q78*100/'в абс. значениях'!E78-100</f>
        <v>8.0982599498703252</v>
      </c>
      <c r="F79" s="11">
        <f>'в абс. значениях'!R78*100/'в абс. значениях'!F78-100</f>
        <v>6.2098547381321367</v>
      </c>
      <c r="G79" s="11">
        <f>'в абс. значениях'!S78*100/'в абс. значениях'!G78-100</f>
        <v>4.6255095596256552</v>
      </c>
      <c r="H79" s="11">
        <f>'в абс. значениях'!T78*100/'в абс. значениях'!H78-100</f>
        <v>5.115762152610003</v>
      </c>
      <c r="I79" s="11">
        <f>'в абс. значениях'!U78*100/'в абс. значениях'!I78-100</f>
        <v>3.3291721603500974</v>
      </c>
      <c r="J79" s="11">
        <f>'в абс. значениях'!V78*100/'в абс. значениях'!J78-100</f>
        <v>1.9366319083821537</v>
      </c>
      <c r="K79" s="11">
        <f>'в абс. значениях'!W78*100/'в абс. значениях'!K78-100</f>
        <v>1.253386833233364</v>
      </c>
      <c r="L79" s="11">
        <f>'в абс. значениях'!X78*100/'в абс. значениях'!L78-100</f>
        <v>4.2473419903942187</v>
      </c>
      <c r="M79" s="11">
        <f>'в абс. значениях'!Y78*100/'в абс. значениях'!M78-100</f>
        <v>2.9598964001818473</v>
      </c>
      <c r="N79" s="11">
        <f>'в абс. значениях'!Z78*100/'в абс. значениях'!N78-100</f>
        <v>0.67842878851041633</v>
      </c>
      <c r="O79" s="11">
        <f>'в абс. значениях'!AA78*100/'в абс. значениях'!O78-100</f>
        <v>0.32477118393859428</v>
      </c>
      <c r="P79" s="11">
        <f>'в абс. значениях'!AB78*100/'в абс. значениях'!P78-100</f>
        <v>8.9952808340100887E-2</v>
      </c>
      <c r="Q79" s="11">
        <f>'в абс. значениях'!AC78*100/'в абс. значениях'!Q78-100</f>
        <v>1.622425797977499</v>
      </c>
      <c r="R79" s="11">
        <f>'в абс. значениях'!AD78*100/'в абс. значениях'!R78-100</f>
        <v>4.3114390242246969</v>
      </c>
      <c r="S79" s="11">
        <f>'в абс. значениях'!AE78*100/'в абс. значениях'!S78-100</f>
        <v>5.6228177883263299</v>
      </c>
      <c r="T79" s="11">
        <f>'в абс. значениях'!AF78*100/'в абс. значениях'!T78-100</f>
        <v>6.0987542439107614</v>
      </c>
      <c r="U79" s="11">
        <f>'в абс. значениях'!AG78*100/'в абс. значениях'!U78-100</f>
        <v>6.4668951708691083</v>
      </c>
      <c r="V79" s="11">
        <f>'в абс. значениях'!AH78*100/'в абс. значениях'!V78-100</f>
        <v>5.0746147001487572</v>
      </c>
      <c r="W79" s="11">
        <f>'в абс. значениях'!AI78*100/'в абс. значениях'!W78-100</f>
        <v>5.3566200251932088</v>
      </c>
      <c r="X79" s="11">
        <f>'в абс. значениях'!AJ78*100/'в абс. значениях'!X78-100</f>
        <v>4.9169784078230663</v>
      </c>
      <c r="Y79" s="11">
        <f>'в абс. значениях'!AK78*100/'в абс. значениях'!Y78-100</f>
        <v>7.6175311598905466</v>
      </c>
      <c r="Z79" s="11">
        <f>'в абс. значениях'!AL78*100/'в абс. значениях'!Z78-100</f>
        <v>7.5960864193408355</v>
      </c>
      <c r="AA79" s="11">
        <f>'в абс. значениях'!AM78*100/'в абс. значениях'!AA78-100</f>
        <v>8.882899031515862</v>
      </c>
      <c r="AB79" s="11">
        <f>'в абс. значениях'!AN78*100/'в абс. значениях'!AB78-100</f>
        <v>9.3721705421157537</v>
      </c>
      <c r="AC79" s="11">
        <f>'в абс. значениях'!AO78*100/'в абс. значениях'!AC78-100</f>
        <v>7.1306102530961084</v>
      </c>
      <c r="AD79" s="11">
        <f>'в абс. значениях'!AP78*100/'в абс. значениях'!AD78-100</f>
        <v>5.3370293009545691</v>
      </c>
      <c r="AE79" s="11">
        <f>'в абс. значениях'!AQ78*100/'в абс. значениях'!AE78-100</f>
        <v>6.3450622816246494</v>
      </c>
      <c r="AF79" s="11">
        <f>'в абс. значениях'!AR78*100/'в абс. значениях'!AF78-100</f>
        <v>10.787056522492634</v>
      </c>
      <c r="AG79" s="11">
        <f>'в абс. значениях'!AS78*100/'в абс. значениях'!AG78-100</f>
        <v>9.239272486182216</v>
      </c>
      <c r="AH79" s="11">
        <f>'в абс. значениях'!AT78*100/'в абс. значениях'!AH78-100</f>
        <v>14.29596493723092</v>
      </c>
      <c r="AI79" s="11">
        <f>'в абс. значениях'!AU78*100/'в абс. значениях'!AI78-100</f>
        <v>15.764030711165105</v>
      </c>
      <c r="AJ79" s="11">
        <f>'в абс. значениях'!AV78*100/'в абс. значениях'!AJ78-100</f>
        <v>14.578824235903468</v>
      </c>
      <c r="AK79" s="11">
        <f>'в абс. значениях'!AW78*100/'в абс. значениях'!AK78-100</f>
        <v>15.71768713826566</v>
      </c>
      <c r="AL79" s="11">
        <f>'в абс. значениях'!AX78*100/'в абс. значениях'!AL78-100</f>
        <v>18.903351147359857</v>
      </c>
      <c r="AM79" s="11">
        <f>'в абс. значениях'!AY78*100/'в абс. значениях'!AM78-100</f>
        <v>18.229285042968684</v>
      </c>
      <c r="AN79" s="11">
        <f>'в абс. значениях'!AZ78*100/'в абс. значениях'!AN78-100</f>
        <v>18.977157749501757</v>
      </c>
      <c r="AO79" s="11">
        <f>'в абс. значениях'!BA78*100/'в абс. значениях'!AO78-100</f>
        <v>20.487519620818077</v>
      </c>
      <c r="AP79" s="11">
        <f>'в абс. значениях'!BB78*100/'в абс. значениях'!AP78-100</f>
        <v>21.877528832551903</v>
      </c>
      <c r="AQ79" s="11">
        <f>'в абс. значениях'!BC78*100/'в абс. значениях'!AQ78-100</f>
        <v>22.766690280186623</v>
      </c>
      <c r="AR79" s="11">
        <f>'в абс. значениях'!BD78*100/'в абс. значениях'!AR78-100</f>
        <v>20.909873066952713</v>
      </c>
      <c r="AS79" s="11">
        <f>'в абс. значениях'!BE78*100/'в абс. значениях'!AS78-100</f>
        <v>24.42283900184411</v>
      </c>
      <c r="AT79" s="11">
        <f>'в абс. значениях'!BF78*100/'в абс. значениях'!AT78-100</f>
        <v>25.248714714748687</v>
      </c>
      <c r="AU79" s="11">
        <f>'в абс. значениях'!BG78*100/'в абс. значениях'!AU78-100</f>
        <v>25.744177218016574</v>
      </c>
      <c r="AV79" s="11">
        <f>'в абс. значениях'!BH78*100/'в абс. значениях'!AV78-100</f>
        <v>24.968881027253673</v>
      </c>
      <c r="AW79" s="11">
        <f>'в абс. значениях'!BI78*100/'в абс. значениях'!AW78-100</f>
        <v>26.005694638444183</v>
      </c>
      <c r="AX79" s="11">
        <f>'в абс. значениях'!BJ78*100/'в абс. значениях'!AX78-100</f>
        <v>24.235242529911673</v>
      </c>
      <c r="AY79" s="11">
        <f>'в абс. значениях'!BK78*100/'в абс. значениях'!AY78-100</f>
        <v>23.731094358052459</v>
      </c>
      <c r="AZ79" s="11">
        <f>'в абс. значениях'!BL78*100/'в абс. значениях'!AZ78-100</f>
        <v>23.739575924379707</v>
      </c>
      <c r="BA79" s="11">
        <f>'в абс. значениях'!BM78*100/'в абс. значениях'!BA78-100</f>
        <v>22.700242160438961</v>
      </c>
      <c r="BB79" s="11">
        <f>'в абс. значениях'!BN78*100/'в абс. значениях'!BB78-100</f>
        <v>22.703612283893989</v>
      </c>
      <c r="BC79" s="11">
        <f>'в абс. значениях'!BO78*100/'в абс. значениях'!BC78-100</f>
        <v>22.443639691983208</v>
      </c>
      <c r="BD79" s="11">
        <f>'в абс. значениях'!BP78*100/'в абс. значениях'!BD78-100</f>
        <v>21.005087353698144</v>
      </c>
      <c r="BE79" s="11">
        <f>'в абс. значениях'!BQ78*100/'в абс. значениях'!BE78-100</f>
        <v>19.029014192846361</v>
      </c>
      <c r="BF79" s="11">
        <f>'в абс. значениях'!BR78*100/'в абс. значениях'!BF78-100</f>
        <v>18.314209463944621</v>
      </c>
      <c r="BG79" s="11">
        <f>'в абс. значениях'!BS78*100/'в абс. значениях'!BG78-100</f>
        <v>17.142311688081051</v>
      </c>
      <c r="BH79" s="11">
        <f>'в абс. значениях'!BT78*100/'в абс. значениях'!BH78-100</f>
        <v>18.742436752685634</v>
      </c>
      <c r="BI79" s="11">
        <f>'в абс. значениях'!BU78*100/'в абс. значениях'!BI78-100</f>
        <v>15.97718154570299</v>
      </c>
      <c r="BJ79" s="11">
        <f>'в абс. значениях'!BV78*100/'в абс. значениях'!BJ78-100</f>
        <v>16.19942014370352</v>
      </c>
      <c r="BK79" s="11">
        <f>'в абс. значениях'!BW78*100/'в абс. значениях'!BK78-100</f>
        <v>17.502855415210959</v>
      </c>
      <c r="BL79" s="11">
        <f>'в абс. значениях'!BX78*100/'в абс. значениях'!BL78-100</f>
        <v>16.637232278971354</v>
      </c>
      <c r="BM79" s="11">
        <f>'в абс. значениях'!BY78*100/'в абс. значениях'!BM78-100</f>
        <v>16.701849931923505</v>
      </c>
      <c r="BN79" s="11">
        <f>'в абс. значениях'!BZ78*100/'в абс. значениях'!BN78-100</f>
        <v>16.855505941931412</v>
      </c>
      <c r="BO79" s="11">
        <f>'в абс. значениях'!CA78*100/'в абс. значениях'!BO78-100</f>
        <v>15.444086030242218</v>
      </c>
      <c r="BP79" s="11">
        <f>'в абс. значениях'!CB78*100/'в абс. значениях'!BP78-100</f>
        <v>16.122774727163034</v>
      </c>
    </row>
    <row r="80" spans="1:68" x14ac:dyDescent="0.25">
      <c r="A80" s="5" t="s">
        <v>77</v>
      </c>
      <c r="B80" s="11">
        <f>'в абс. значениях'!N79*100/'в абс. значениях'!B79-100</f>
        <v>13.624544981799275</v>
      </c>
      <c r="C80" s="11">
        <f>'в абс. значениях'!O79*100/'в абс. значениях'!C79-100</f>
        <v>14.605344934742078</v>
      </c>
      <c r="D80" s="11">
        <f>'в абс. значениях'!P79*100/'в абс. значениях'!D79-100</f>
        <v>14.555750126835022</v>
      </c>
      <c r="E80" s="11">
        <f>'в абс. значениях'!Q79*100/'в абс. значениях'!E79-100</f>
        <v>13.273514851485146</v>
      </c>
      <c r="F80" s="11">
        <f>'в абс. значениях'!R79*100/'в абс. значениях'!F79-100</f>
        <v>10.360251255469976</v>
      </c>
      <c r="G80" s="11">
        <f>'в абс. значениях'!S79*100/'в абс. значениях'!G79-100</f>
        <v>8.9882768588405355</v>
      </c>
      <c r="H80" s="11">
        <f>'в абс. значениях'!T79*100/'в абс. значениях'!H79-100</f>
        <v>8.5876550590345175</v>
      </c>
      <c r="I80" s="11">
        <f>'в абс. значениях'!U79*100/'в абс. значениях'!I79-100</f>
        <v>6.7593177511054989</v>
      </c>
      <c r="J80" s="11">
        <f>'в абс. значениях'!V79*100/'в абс. значениях'!J79-100</f>
        <v>4.4758094950562253</v>
      </c>
      <c r="K80" s="11">
        <f>'в абс. значениях'!W79*100/'в абс. значениях'!K79-100</f>
        <v>4.9035332936162348</v>
      </c>
      <c r="L80" s="11">
        <f>'в абс. значениях'!X79*100/'в абс. значениях'!L79-100</f>
        <v>9.5318558303033996</v>
      </c>
      <c r="M80" s="11">
        <f>'в абс. значениях'!Y79*100/'в абс. значениях'!M79-100</f>
        <v>5.4490550163757092</v>
      </c>
      <c r="N80" s="11">
        <f>'в абс. значениях'!Z79*100/'в абс. значениях'!N79-100</f>
        <v>1.6347254004576683</v>
      </c>
      <c r="O80" s="11">
        <f>'в абс. значениях'!AA79*100/'в абс. значениях'!O79-100</f>
        <v>0.82914716291814727</v>
      </c>
      <c r="P80" s="11">
        <f>'в абс. значениях'!AB79*100/'в абс. значениях'!P79-100</f>
        <v>3.0687029444118963</v>
      </c>
      <c r="Q80" s="11">
        <f>'в абс. значениях'!AC79*100/'в абс. значениях'!Q79-100</f>
        <v>3.7335211834557782</v>
      </c>
      <c r="R80" s="11">
        <f>'в абс. значениях'!AD79*100/'в абс. значениях'!R79-100</f>
        <v>4.0354085887775284</v>
      </c>
      <c r="S80" s="11">
        <f>'в абс. значениях'!AE79*100/'в абс. значениях'!S79-100</f>
        <v>6.1340563160298842</v>
      </c>
      <c r="T80" s="11">
        <f>'в абс. значениях'!AF79*100/'в абс. значениях'!T79-100</f>
        <v>6.5968399031050495</v>
      </c>
      <c r="U80" s="11">
        <f>'в абс. значениях'!AG79*100/'в абс. значениях'!U79-100</f>
        <v>5.2821474960311718</v>
      </c>
      <c r="V80" s="11">
        <f>'в абс. значениях'!AH79*100/'в абс. значениях'!V79-100</f>
        <v>2.1904349082502534</v>
      </c>
      <c r="W80" s="11">
        <f>'в абс. значениях'!AI79*100/'в абс. значениях'!W79-100</f>
        <v>2.9079842150481312</v>
      </c>
      <c r="X80" s="11">
        <f>'в абс. значениях'!AJ79*100/'в абс. значениях'!X79-100</f>
        <v>0.85398272751064042</v>
      </c>
      <c r="Y80" s="11">
        <f>'в абс. значениях'!AK79*100/'в абс. значениях'!Y79-100</f>
        <v>6.4810725327330516</v>
      </c>
      <c r="Z80" s="11">
        <f>'в абс. значениях'!AL79*100/'в абс. значениях'!Z79-100</f>
        <v>8.6036333957192852</v>
      </c>
      <c r="AA80" s="11">
        <f>'в абс. значениях'!AM79*100/'в абс. значениях'!AA79-100</f>
        <v>10.653475436287209</v>
      </c>
      <c r="AB80" s="11">
        <f>'в абс. значениях'!AN79*100/'в абс. значениях'!AB79-100</f>
        <v>8.8183519301406932</v>
      </c>
      <c r="AC80" s="11">
        <f>'в абс. значениях'!AO79*100/'в абс. значениях'!AC79-100</f>
        <v>7.6500914684849448</v>
      </c>
      <c r="AD80" s="11">
        <f>'в абс. значениях'!AP79*100/'в абс. значениях'!AD79-100</f>
        <v>9.0966625880764553</v>
      </c>
      <c r="AE80" s="11">
        <f>'в абс. значениях'!AQ79*100/'в абс. значениях'!AE79-100</f>
        <v>11.124531445231156</v>
      </c>
      <c r="AF80" s="11">
        <f>'в абс. значениях'!AR79*100/'в абс. значениях'!AF79-100</f>
        <v>17.539283915867216</v>
      </c>
      <c r="AG80" s="11">
        <f>'в абс. значениях'!AS79*100/'в абс. значениях'!AG79-100</f>
        <v>16.722412611377649</v>
      </c>
      <c r="AH80" s="11">
        <f>'в абс. значениях'!AT79*100/'в абс. значениях'!AH79-100</f>
        <v>26.15445522155926</v>
      </c>
      <c r="AI80" s="11">
        <f>'в абс. значениях'!AU79*100/'в абс. значениях'!AI79-100</f>
        <v>29.392953162586679</v>
      </c>
      <c r="AJ80" s="11">
        <f>'в абс. значениях'!AV79*100/'в абс. значениях'!AJ79-100</f>
        <v>29.473784843146092</v>
      </c>
      <c r="AK80" s="11">
        <f>'в абс. значениях'!AW79*100/'в абс. значениях'!AK79-100</f>
        <v>29.881720142364003</v>
      </c>
      <c r="AL80" s="11">
        <f>'в абс. значениях'!AX79*100/'в абс. значениях'!AL79-100</f>
        <v>31.377223784288077</v>
      </c>
      <c r="AM80" s="11">
        <f>'в абс. значениях'!AY79*100/'в абс. значениях'!AM79-100</f>
        <v>31.343054489639286</v>
      </c>
      <c r="AN80" s="11">
        <f>'в абс. значениях'!AZ79*100/'в абс. значениях'!AN79-100</f>
        <v>32.551237469270262</v>
      </c>
      <c r="AO80" s="11">
        <f>'в абс. значениях'!BA79*100/'в абс. значениях'!AO79-100</f>
        <v>36.605901436737213</v>
      </c>
      <c r="AP80" s="11">
        <f>'в абс. значениях'!BB79*100/'в абс. значениях'!AP79-100</f>
        <v>39.026182465096497</v>
      </c>
      <c r="AQ80" s="11">
        <f>'в абс. значениях'!BC79*100/'в абс. значениях'!AQ79-100</f>
        <v>38.355633846807336</v>
      </c>
      <c r="AR80" s="11">
        <f>'в абс. значениях'!BD79*100/'в абс. значениях'!AR79-100</f>
        <v>33.063833994265821</v>
      </c>
      <c r="AS80" s="11">
        <f>'в абс. значениях'!BE79*100/'в абс. значениях'!AS79-100</f>
        <v>35.040928255176226</v>
      </c>
      <c r="AT80" s="11">
        <f>'в абс. значениях'!BF79*100/'в абс. значениях'!AT79-100</f>
        <v>32.27943154308258</v>
      </c>
      <c r="AU80" s="11">
        <f>'в абс. значениях'!BG79*100/'в абс. значениях'!AU79-100</f>
        <v>31.683471490124901</v>
      </c>
      <c r="AV80" s="11">
        <f>'в абс. значениях'!BH79*100/'в абс. значениях'!AV79-100</f>
        <v>29.468787578321127</v>
      </c>
      <c r="AW80" s="11">
        <f>'в абс. значениях'!BI79*100/'в абс. значениях'!AW79-100</f>
        <v>30.697118603908478</v>
      </c>
      <c r="AX80" s="11">
        <f>'в абс. значениях'!BJ79*100/'в абс. значениях'!AX79-100</f>
        <v>26.91803181679208</v>
      </c>
      <c r="AY80" s="11">
        <f>'в абс. значениях'!BK79*100/'в абс. значениях'!AY79-100</f>
        <v>24.001791905262749</v>
      </c>
      <c r="AZ80" s="11">
        <f>'в абс. значениях'!BL79*100/'в абс. значениях'!AZ79-100</f>
        <v>21.957102496588575</v>
      </c>
      <c r="BA80" s="11">
        <f>'в абс. значениях'!BM79*100/'в абс. значениях'!BA79-100</f>
        <v>19.422297615681842</v>
      </c>
      <c r="BB80" s="11">
        <f>'в абс. значениях'!BN79*100/'в абс. значениях'!BB79-100</f>
        <v>18.73725010199918</v>
      </c>
      <c r="BC80" s="11">
        <f>'в абс. значениях'!BO79*100/'в абс. значениях'!BC79-100</f>
        <v>14.957017987430476</v>
      </c>
      <c r="BD80" s="11">
        <f>'в абс. значениях'!BP79*100/'в абс. значениях'!BD79-100</f>
        <v>15.526037710926929</v>
      </c>
      <c r="BE80" s="11">
        <f>'в абс. значениях'!BQ79*100/'в абс. значениях'!BE79-100</f>
        <v>17.547353590871936</v>
      </c>
      <c r="BF80" s="11">
        <f>'в абс. значениях'!BR79*100/'в абс. значениях'!BF79-100</f>
        <v>19.33997034526584</v>
      </c>
      <c r="BG80" s="11">
        <f>'в абс. значениях'!BS79*100/'в абс. значениях'!BG79-100</f>
        <v>17.984619728602993</v>
      </c>
      <c r="BH80" s="11">
        <f>'в абс. значениях'!BT79*100/'в абс. значениях'!BH79-100</f>
        <v>21.868354801652288</v>
      </c>
      <c r="BI80" s="11">
        <f>'в абс. значениях'!BU79*100/'в абс. значениях'!BI79-100</f>
        <v>18.377223750482784</v>
      </c>
      <c r="BJ80" s="11">
        <f>'в абс. значениях'!BV79*100/'в абс. значениях'!BJ79-100</f>
        <v>20.257059820027038</v>
      </c>
      <c r="BK80" s="11">
        <f>'в абс. значениях'!BW79*100/'в абс. значениях'!BK79-100</f>
        <v>22.91761564438859</v>
      </c>
      <c r="BL80" s="11">
        <f>'в абс. значениях'!BX79*100/'в абс. значениях'!BL79-100</f>
        <v>23.651220146401812</v>
      </c>
      <c r="BM80" s="11">
        <f>'в абс. значениях'!BY79*100/'в абс. значениях'!BM79-100</f>
        <v>24.656918062800372</v>
      </c>
      <c r="BN80" s="11">
        <f>'в абс. значениях'!BZ79*100/'в абс. значениях'!BN79-100</f>
        <v>25.20011557894901</v>
      </c>
      <c r="BO80" s="11">
        <f>'в абс. значениях'!CA79*100/'в абс. значениях'!BO79-100</f>
        <v>26.339271687560881</v>
      </c>
      <c r="BP80" s="11">
        <f>'в абс. значениях'!CB79*100/'в абс. значениях'!BP79-100</f>
        <v>26.055638528215866</v>
      </c>
    </row>
    <row r="81" spans="1:68" ht="17.25" customHeight="1" x14ac:dyDescent="0.25">
      <c r="A81" s="5" t="s">
        <v>78</v>
      </c>
      <c r="B81" s="11">
        <f>'в абс. значениях'!N80*100/'в абс. значениях'!B80-100</f>
        <v>13.796403092827546</v>
      </c>
      <c r="C81" s="11">
        <f>'в абс. значениях'!O80*100/'в абс. значениях'!C80-100</f>
        <v>13.81369115384949</v>
      </c>
      <c r="D81" s="11">
        <f>'в абс. значениях'!P80*100/'в абс. значениях'!D80-100</f>
        <v>13.218671907654269</v>
      </c>
      <c r="E81" s="11">
        <f>'в абс. значениях'!Q80*100/'в абс. значениях'!E80-100</f>
        <v>12.018201284796575</v>
      </c>
      <c r="F81" s="11">
        <f>'в абс. значениях'!R80*100/'в абс. значениях'!F80-100</f>
        <v>10.206803350107577</v>
      </c>
      <c r="G81" s="11">
        <f>'в абс. значениях'!S80*100/'в абс. значениях'!G80-100</f>
        <v>10.239934860915668</v>
      </c>
      <c r="H81" s="11">
        <f>'в абс. значениях'!T80*100/'в абс. значениях'!H80-100</f>
        <v>12.222728968862725</v>
      </c>
      <c r="I81" s="11">
        <f>'в абс. значениях'!U80*100/'в абс. значениях'!I80-100</f>
        <v>10.120683474728168</v>
      </c>
      <c r="J81" s="11">
        <f>'в абс. значениях'!V80*100/'в абс. значениях'!J80-100</f>
        <v>8.227172203863006</v>
      </c>
      <c r="K81" s="11">
        <f>'в абс. значениях'!W80*100/'в абс. значениях'!K80-100</f>
        <v>8.2093761311883924</v>
      </c>
      <c r="L81" s="11">
        <f>'в абс. значениях'!X80*100/'в абс. значениях'!L80-100</f>
        <v>10.933341961158604</v>
      </c>
      <c r="M81" s="11">
        <f>'в абс. значениях'!Y80*100/'в абс. значениях'!M80-100</f>
        <v>6.5555800895842538</v>
      </c>
      <c r="N81" s="11">
        <f>'в абс. значениях'!Z80*100/'в абс. значениях'!N80-100</f>
        <v>2.6480370590046078</v>
      </c>
      <c r="O81" s="11">
        <f>'в абс. значениях'!AA80*100/'в абс. значениях'!O80-100</f>
        <v>2.0677753852262555</v>
      </c>
      <c r="P81" s="11">
        <f>'в абс. значениях'!AB80*100/'в абс. значениях'!P80-100</f>
        <v>3.4388230396430828</v>
      </c>
      <c r="Q81" s="11">
        <f>'в абс. значениях'!AC80*100/'в абс. значениях'!Q80-100</f>
        <v>4.8339307048984494</v>
      </c>
      <c r="R81" s="11">
        <f>'в абс. значениях'!AD80*100/'в абс. значениях'!R80-100</f>
        <v>6.083708472497861</v>
      </c>
      <c r="S81" s="11">
        <f>'в абс. значениях'!AE80*100/'в абс. значениях'!S80-100</f>
        <v>6.4756460793680048</v>
      </c>
      <c r="T81" s="11">
        <f>'в абс. значениях'!AF80*100/'в абс. значениях'!T80-100</f>
        <v>5.603871873499088</v>
      </c>
      <c r="U81" s="11">
        <f>'в абс. значениях'!AG80*100/'в абс. значениях'!U80-100</f>
        <v>5.5416046626984183</v>
      </c>
      <c r="V81" s="11">
        <f>'в абс. значениях'!AH80*100/'в абс. значениях'!V80-100</f>
        <v>4.2585096381704233</v>
      </c>
      <c r="W81" s="11">
        <f>'в абс. значениях'!AI80*100/'в абс. значениях'!W80-100</f>
        <v>1.993885314641787</v>
      </c>
      <c r="X81" s="11">
        <f>'в абс. значениях'!AJ80*100/'в абс. значениях'!X80-100</f>
        <v>1.7499343774602494E-2</v>
      </c>
      <c r="Y81" s="11">
        <f>'в абс. значениях'!AK80*100/'в абс. значениях'!Y80-100</f>
        <v>3.7610734082785058</v>
      </c>
      <c r="Z81" s="11">
        <f>'в абс. значениях'!AL80*100/'в абс. значениях'!Z80-100</f>
        <v>4.3995026331187859</v>
      </c>
      <c r="AA81" s="11">
        <f>'в абс. значениях'!AM80*100/'в абс. значениях'!AA80-100</f>
        <v>6.2931098975087849</v>
      </c>
      <c r="AB81" s="11">
        <f>'в абс. значениях'!AN80*100/'в абс. значениях'!AB80-100</f>
        <v>5.2730296380107688</v>
      </c>
      <c r="AC81" s="11">
        <f>'в абс. значениях'!AO80*100/'в абс. значениях'!AC80-100</f>
        <v>4.8534026242411841</v>
      </c>
      <c r="AD81" s="11">
        <f>'в абс. значениях'!AP80*100/'в абс. значениях'!AD80-100</f>
        <v>4.7560743754515329</v>
      </c>
      <c r="AE81" s="11">
        <f>'в абс. значениях'!AQ80*100/'в абс. значениях'!AE80-100</f>
        <v>5.3428840716305359</v>
      </c>
      <c r="AF81" s="11">
        <f>'в абс. значениях'!AR80*100/'в абс. значениях'!AF80-100</f>
        <v>10.413590915133753</v>
      </c>
      <c r="AG81" s="11">
        <f>'в абс. значениях'!AS80*100/'в абс. значениях'!AG80-100</f>
        <v>8.6029638550677845</v>
      </c>
      <c r="AH81" s="11">
        <f>'в абс. значениях'!AT80*100/'в абс. значениях'!AH80-100</f>
        <v>13.301487465347122</v>
      </c>
      <c r="AI81" s="11">
        <f>'в абс. значениях'!AU80*100/'в абс. значениях'!AI80-100</f>
        <v>16.762009366466827</v>
      </c>
      <c r="AJ81" s="11">
        <f>'в абс. значениях'!AV80*100/'в абс. значениях'!AJ80-100</f>
        <v>14.516081999241834</v>
      </c>
      <c r="AK81" s="11">
        <f>'в абс. значениях'!AW80*100/'в абс. значениях'!AK80-100</f>
        <v>17.543133884438987</v>
      </c>
      <c r="AL81" s="11">
        <f>'в абс. значениях'!AX80*100/'в абс. значениях'!AL80-100</f>
        <v>19.887904158055136</v>
      </c>
      <c r="AM81" s="11">
        <f>'в абс. значениях'!AY80*100/'в абс. значениях'!AM80-100</f>
        <v>19.446516800157653</v>
      </c>
      <c r="AN81" s="11">
        <f>'в абс. значениях'!AZ80*100/'в абс. значениях'!AN80-100</f>
        <v>20.392691494810038</v>
      </c>
      <c r="AO81" s="11">
        <f>'в абс. значениях'!BA80*100/'в абс. значениях'!AO80-100</f>
        <v>21.099654365358276</v>
      </c>
      <c r="AP81" s="11">
        <f>'в абс. значениях'!BB80*100/'в абс. значениях'!AP80-100</f>
        <v>22.140269620832086</v>
      </c>
      <c r="AQ81" s="11">
        <f>'в абс. значениях'!BC80*100/'в абс. значениях'!AQ80-100</f>
        <v>23.148499402337677</v>
      </c>
      <c r="AR81" s="11">
        <f>'в абс. значениях'!BD80*100/'в абс. значениях'!AR80-100</f>
        <v>19.167057451743318</v>
      </c>
      <c r="AS81" s="11">
        <f>'в абс. значениях'!BE80*100/'в абс. значениях'!AS80-100</f>
        <v>20.321998255448349</v>
      </c>
      <c r="AT81" s="11">
        <f>'в абс. значениях'!BF80*100/'в абс. значениях'!AT80-100</f>
        <v>19.90502311937226</v>
      </c>
      <c r="AU81" s="11">
        <f>'в абс. значениях'!BG80*100/'в абс. значениях'!AU80-100</f>
        <v>20.560222625782259</v>
      </c>
      <c r="AV81" s="11">
        <f>'в абс. значениях'!BH80*100/'в абс. значениях'!AV80-100</f>
        <v>19.289042805123373</v>
      </c>
      <c r="AW81" s="11">
        <f>'в абс. значениях'!BI80*100/'в абс. значениях'!AW80-100</f>
        <v>19.545021511052852</v>
      </c>
      <c r="AX81" s="11">
        <f>'в абс. значениях'!BJ80*100/'в абс. значениях'!AX80-100</f>
        <v>17.589205362256166</v>
      </c>
      <c r="AY81" s="11">
        <f>'в абс. значениях'!BK80*100/'в абс. значениях'!AY80-100</f>
        <v>15.916965211652681</v>
      </c>
      <c r="AZ81" s="11">
        <f>'в абс. значениях'!BL80*100/'в абс. значениях'!AZ80-100</f>
        <v>15.691055936346643</v>
      </c>
      <c r="BA81" s="11">
        <f>'в абс. значениях'!BM80*100/'в абс. значениях'!BA80-100</f>
        <v>14.994076325646517</v>
      </c>
      <c r="BB81" s="11">
        <f>'в абс. значениях'!BN80*100/'в абс. значениях'!BB80-100</f>
        <v>15.314983328083116</v>
      </c>
      <c r="BC81" s="11">
        <f>'в абс. значениях'!BO80*100/'в абс. значениях'!BC80-100</f>
        <v>12.824611164066681</v>
      </c>
      <c r="BD81" s="11">
        <f>'в абс. значениях'!BP80*100/'в абс. значениях'!BD80-100</f>
        <v>11.036543861141837</v>
      </c>
      <c r="BE81" s="11">
        <f>'в абс. значениях'!BQ80*100/'в абс. значениях'!BE80-100</f>
        <v>12.730481109119211</v>
      </c>
      <c r="BF81" s="11">
        <f>'в абс. значениях'!BR80*100/'в абс. значениях'!BF80-100</f>
        <v>12.978606692265501</v>
      </c>
      <c r="BG81" s="11">
        <f>'в абс. значениях'!BS80*100/'в абс. значениях'!BG80-100</f>
        <v>12.784195582912503</v>
      </c>
      <c r="BH81" s="11">
        <f>'в абс. значениях'!BT80*100/'в абс. значениях'!BH80-100</f>
        <v>15.499188831490414</v>
      </c>
      <c r="BI81" s="11">
        <f>'в абс. значениях'!BU80*100/'в абс. значениях'!BI80-100</f>
        <v>12.375576750300752</v>
      </c>
      <c r="BJ81" s="11">
        <f>'в абс. значениях'!BV80*100/'в абс. значениях'!BJ80-100</f>
        <v>12.56031925097281</v>
      </c>
      <c r="BK81" s="11">
        <f>'в абс. значениях'!BW80*100/'в абс. значениях'!BK80-100</f>
        <v>15.312237895539454</v>
      </c>
      <c r="BL81" s="11">
        <f>'в абс. значениях'!BX80*100/'в абс. значениях'!BL80-100</f>
        <v>14.697580958398291</v>
      </c>
      <c r="BM81" s="11">
        <f>'в абс. значениях'!BY80*100/'в абс. значениях'!BM80-100</f>
        <v>14.499570726123267</v>
      </c>
      <c r="BN81" s="11">
        <f>'в абс. значениях'!BZ80*100/'в абс. значениях'!BN80-100</f>
        <v>14.939128104157433</v>
      </c>
      <c r="BO81" s="11">
        <f>'в абс. значениях'!CA80*100/'в абс. значениях'!BO80-100</f>
        <v>15.410293791888392</v>
      </c>
      <c r="BP81" s="11">
        <f>'в абс. значениях'!CB80*100/'в абс. значениях'!BP80-100</f>
        <v>16.258464957232206</v>
      </c>
    </row>
    <row r="82" spans="1:68" x14ac:dyDescent="0.25">
      <c r="A82" s="5" t="s">
        <v>79</v>
      </c>
      <c r="B82" s="11">
        <f>'в абс. значениях'!N81*100/'в абс. значениях'!B81-100</f>
        <v>10.495461654987253</v>
      </c>
      <c r="C82" s="11">
        <f>'в абс. значениях'!O81*100/'в абс. значениях'!C81-100</f>
        <v>10.166090736818632</v>
      </c>
      <c r="D82" s="11">
        <f>'в абс. значениях'!P81*100/'в абс. значениях'!D81-100</f>
        <v>10.276064061818403</v>
      </c>
      <c r="E82" s="11">
        <f>'в абс. значениях'!Q81*100/'в абс. значениях'!E81-100</f>
        <v>8.7846518752779588</v>
      </c>
      <c r="F82" s="11">
        <f>'в абс. значениях'!R81*100/'в абс. значениях'!F81-100</f>
        <v>7.6652680306462173</v>
      </c>
      <c r="G82" s="11">
        <f>'в абс. значениях'!S81*100/'в абс. значениях'!G81-100</f>
        <v>7.0438642875588755</v>
      </c>
      <c r="H82" s="11">
        <f>'в абс. значениях'!T81*100/'в абс. значениях'!H81-100</f>
        <v>7.0390816279392112</v>
      </c>
      <c r="I82" s="11">
        <f>'в абс. значениях'!U81*100/'в абс. значениях'!I81-100</f>
        <v>5.6792437164173748</v>
      </c>
      <c r="J82" s="11">
        <f>'в абс. значениях'!V81*100/'в абс. значениях'!J81-100</f>
        <v>4.5612097428004148</v>
      </c>
      <c r="K82" s="11">
        <f>'в абс. значениях'!W81*100/'в абс. значениях'!K81-100</f>
        <v>5.2586595759834722</v>
      </c>
      <c r="L82" s="11">
        <f>'в абс. значениях'!X81*100/'в абс. значениях'!L81-100</f>
        <v>7.9968467058509844</v>
      </c>
      <c r="M82" s="11">
        <f>'в абс. значениях'!Y81*100/'в абс. значениях'!M81-100</f>
        <v>5.2058816675599502</v>
      </c>
      <c r="N82" s="11">
        <f>'в абс. значениях'!Z81*100/'в абс. значениях'!N81-100</f>
        <v>0.61971265841125955</v>
      </c>
      <c r="O82" s="11">
        <f>'в абс. значениях'!AA81*100/'в абс. значениях'!O81-100</f>
        <v>0.82408625361169641</v>
      </c>
      <c r="P82" s="11">
        <f>'в абс. значениях'!AB81*100/'в абс. значениях'!P81-100</f>
        <v>2.4514014466546143</v>
      </c>
      <c r="Q82" s="11">
        <f>'в абс. значениях'!AC81*100/'в абс. значениях'!Q81-100</f>
        <v>3.3875015614531208</v>
      </c>
      <c r="R82" s="11">
        <f>'в абс. значениях'!AD81*100/'в абс. значениях'!R81-100</f>
        <v>3.6672567999448233</v>
      </c>
      <c r="S82" s="11">
        <f>'в абс. значениях'!AE81*100/'в абс. значениях'!S81-100</f>
        <v>6.7193585074729754</v>
      </c>
      <c r="T82" s="11">
        <f>'в абс. значениях'!AF81*100/'в абс. значениях'!T81-100</f>
        <v>6.7941262151635158</v>
      </c>
      <c r="U82" s="11">
        <f>'в абс. значениях'!AG81*100/'в абс. значениях'!U81-100</f>
        <v>6.4156237723777991</v>
      </c>
      <c r="V82" s="11">
        <f>'в абс. значениях'!AH81*100/'в абс. значениях'!V81-100</f>
        <v>4.9757840680518228</v>
      </c>
      <c r="W82" s="11">
        <f>'в абс. значениях'!AI81*100/'в абс. значениях'!W81-100</f>
        <v>1.8968783832551424</v>
      </c>
      <c r="X82" s="11">
        <f>'в абс. значениях'!AJ81*100/'в абс. значениях'!X81-100</f>
        <v>0.33599192760608787</v>
      </c>
      <c r="Y82" s="11">
        <f>'в абс. значениях'!AK81*100/'в абс. значениях'!Y81-100</f>
        <v>4.0844352891665068</v>
      </c>
      <c r="Z82" s="11">
        <f>'в абс. значениях'!AL81*100/'в абс. значениях'!Z81-100</f>
        <v>7.6067571309886404</v>
      </c>
      <c r="AA82" s="11">
        <f>'в абс. значениях'!AM81*100/'в абс. значениях'!AA81-100</f>
        <v>8.4533898305084705</v>
      </c>
      <c r="AB82" s="11">
        <f>'в абс. значениях'!AN81*100/'в абс. значениях'!AB81-100</f>
        <v>6.066255557149006</v>
      </c>
      <c r="AC82" s="11">
        <f>'в абс. значениях'!AO81*100/'в абс. значениях'!AC81-100</f>
        <v>5.2008962896245663</v>
      </c>
      <c r="AD82" s="11">
        <f>'в абс. значениях'!AP81*100/'в абс. значениях'!AD81-100</f>
        <v>6.4917494677075922</v>
      </c>
      <c r="AE82" s="11">
        <f>'в абс. значениях'!AQ81*100/'в абс. значениях'!AE81-100</f>
        <v>6.4760592490527102</v>
      </c>
      <c r="AF82" s="11">
        <f>'в абс. значениях'!AR81*100/'в абс. значениях'!AF81-100</f>
        <v>12.083249141240657</v>
      </c>
      <c r="AG82" s="11">
        <f>'в абс. значениях'!AS81*100/'в абс. значениях'!AG81-100</f>
        <v>10.324751347417489</v>
      </c>
      <c r="AH82" s="11">
        <f>'в абс. значениях'!AT81*100/'в абс. значениях'!AH81-100</f>
        <v>16.126269816632586</v>
      </c>
      <c r="AI82" s="11">
        <f>'в абс. значениях'!AU81*100/'в абс. значениях'!AI81-100</f>
        <v>21.239790158709084</v>
      </c>
      <c r="AJ82" s="11">
        <f>'в абс. значениях'!AV81*100/'в абс. значениях'!AJ81-100</f>
        <v>22.000641917192681</v>
      </c>
      <c r="AK82" s="11">
        <f>'в абс. значениях'!AW81*100/'в абс. значениях'!AK81-100</f>
        <v>23.631120852929286</v>
      </c>
      <c r="AL82" s="11">
        <f>'в абс. значениях'!AX81*100/'в абс. значениях'!AL81-100</f>
        <v>23.875357723744628</v>
      </c>
      <c r="AM82" s="11">
        <f>'в абс. значениях'!AY81*100/'в абс. значениях'!AM81-100</f>
        <v>24.877391760315035</v>
      </c>
      <c r="AN82" s="11">
        <f>'в абс. значениях'!AZ81*100/'в абс. значениях'!AN81-100</f>
        <v>25.339060614885383</v>
      </c>
      <c r="AO82" s="11">
        <f>'в абс. значениях'!BA81*100/'в абс. значениях'!AO81-100</f>
        <v>26.2004447831943</v>
      </c>
      <c r="AP82" s="11">
        <f>'в абс. значениях'!BB81*100/'в абс. значениях'!AP81-100</f>
        <v>27.213370821618241</v>
      </c>
      <c r="AQ82" s="11">
        <f>'в абс. значениях'!BC81*100/'в абс. значениях'!AQ81-100</f>
        <v>27.762051116143638</v>
      </c>
      <c r="AR82" s="11">
        <f>'в абс. значениях'!BD81*100/'в абс. значениях'!AR81-100</f>
        <v>24.340183883180103</v>
      </c>
      <c r="AS82" s="11">
        <f>'в абс. значениях'!BE81*100/'в абс. значениях'!AS81-100</f>
        <v>27.436902485659658</v>
      </c>
      <c r="AT82" s="11">
        <f>'в абс. значениях'!BF81*100/'в абс. значениях'!AT81-100</f>
        <v>26.715460344382578</v>
      </c>
      <c r="AU82" s="11">
        <f>'в абс. значениях'!BG81*100/'в абс. значениях'!AU81-100</f>
        <v>27.365922680177093</v>
      </c>
      <c r="AV82" s="11">
        <f>'в абс. значениях'!BH81*100/'в абс. значениях'!AV81-100</f>
        <v>25.66515249837768</v>
      </c>
      <c r="AW82" s="11">
        <f>'в абс. значениях'!BI81*100/'в абс. значениях'!AW81-100</f>
        <v>27.626063980859101</v>
      </c>
      <c r="AX82" s="11">
        <f>'в абс. значениях'!BJ81*100/'в абс. значениях'!AX81-100</f>
        <v>25.979141563136238</v>
      </c>
      <c r="AY82" s="11">
        <f>'в абс. значениях'!BK81*100/'в абс. значениях'!AY81-100</f>
        <v>24.239031097425425</v>
      </c>
      <c r="AZ82" s="11">
        <f>'в абс. значениях'!BL81*100/'в абс. значениях'!AZ81-100</f>
        <v>25.933732190422447</v>
      </c>
      <c r="BA82" s="11">
        <f>'в абс. значениях'!BM81*100/'в абс. значениях'!BA81-100</f>
        <v>27.199245476582476</v>
      </c>
      <c r="BB82" s="11">
        <f>'в абс. значениях'!BN81*100/'в абс. значениях'!BB81-100</f>
        <v>27.615562813617871</v>
      </c>
      <c r="BC82" s="11">
        <f>'в абс. значениях'!BO81*100/'в абс. значениях'!BC81-100</f>
        <v>24.400974899503055</v>
      </c>
      <c r="BD82" s="11">
        <f>'в абс. значениях'!BP81*100/'в абс. значениях'!BD81-100</f>
        <v>26.256497248863667</v>
      </c>
      <c r="BE82" s="11">
        <f>'в абс. значениях'!BQ81*100/'в абс. значениях'!BE81-100</f>
        <v>26.692623350512761</v>
      </c>
      <c r="BF82" s="11">
        <f>'в абс. значениях'!BR81*100/'в абс. значениях'!BF81-100</f>
        <v>28.007652801419994</v>
      </c>
      <c r="BG82" s="11">
        <f>'в абс. значениях'!BS81*100/'в абс. значениях'!BG81-100</f>
        <v>26.622133985077724</v>
      </c>
      <c r="BH82" s="11">
        <f>'в абс. значениях'!BT81*100/'в абс. значениях'!BH81-100</f>
        <v>27.918158282217149</v>
      </c>
      <c r="BI82" s="11">
        <f>'в абс. значениях'!BU81*100/'в абс. значениях'!BI81-100</f>
        <v>24.400161845033381</v>
      </c>
      <c r="BJ82" s="11">
        <f>'в абс. значениях'!BV81*100/'в абс. значениях'!BJ81-100</f>
        <v>25.431242043048343</v>
      </c>
      <c r="BK82" s="11">
        <f>'в абс. значениях'!BW81*100/'в абс. значениях'!BK81-100</f>
        <v>29.036362551939391</v>
      </c>
      <c r="BL82" s="11">
        <f>'в абс. значениях'!BX81*100/'в абс. значениях'!BL81-100</f>
        <v>28.359821828628668</v>
      </c>
      <c r="BM82" s="11">
        <f>'в абс. значениях'!BY81*100/'в абс. значениях'!BM81-100</f>
        <v>27.136139241741304</v>
      </c>
      <c r="BN82" s="11">
        <f>'в абс. значениях'!BZ81*100/'в абс. значениях'!BN81-100</f>
        <v>29.135530054714906</v>
      </c>
      <c r="BO82" s="11">
        <f>'в абс. значениях'!CA81*100/'в абс. значениях'!BO81-100</f>
        <v>29.599002595287772</v>
      </c>
      <c r="BP82" s="11">
        <f>'в абс. значениях'!CB81*100/'в абс. значениях'!BP81-100</f>
        <v>28.800771695318161</v>
      </c>
    </row>
    <row r="83" spans="1:68" x14ac:dyDescent="0.25">
      <c r="A83" s="5" t="s">
        <v>80</v>
      </c>
      <c r="B83" s="11">
        <f>'в абс. значениях'!N82*100/'в абс. значениях'!B82-100</f>
        <v>8.2869284876905027</v>
      </c>
      <c r="C83" s="11">
        <f>'в абс. значениях'!O82*100/'в абс. значениях'!C82-100</f>
        <v>9.2491718807508221</v>
      </c>
      <c r="D83" s="11">
        <f>'в абс. значениях'!P82*100/'в абс. значениях'!D82-100</f>
        <v>6.9714648375521762</v>
      </c>
      <c r="E83" s="11">
        <f>'в абс. значениях'!Q82*100/'в абс. значениях'!E82-100</f>
        <v>6.4561711250791802</v>
      </c>
      <c r="F83" s="11">
        <f>'в абс. значениях'!R82*100/'в абс. значениях'!F82-100</f>
        <v>5.7055807750192713</v>
      </c>
      <c r="G83" s="11">
        <f>'в абс. значениях'!S82*100/'в абс. значениях'!G82-100</f>
        <v>3.685446866518177</v>
      </c>
      <c r="H83" s="11">
        <f>'в абс. значениях'!T82*100/'в абс. значениях'!H82-100</f>
        <v>6.2209691955722946</v>
      </c>
      <c r="I83" s="11">
        <f>'в абс. значениях'!U82*100/'в абс. значениях'!I82-100</f>
        <v>5.3207110198526806</v>
      </c>
      <c r="J83" s="11">
        <f>'в абс. значениях'!V82*100/'в абс. значениях'!J82-100</f>
        <v>4.0566004195257221</v>
      </c>
      <c r="K83" s="11">
        <f>'в абс. значениях'!W82*100/'в абс. значениях'!K82-100</f>
        <v>3.8685607353443032</v>
      </c>
      <c r="L83" s="11">
        <f>'в абс. значениях'!X82*100/'в абс. значениях'!L82-100</f>
        <v>8.3032910803581785</v>
      </c>
      <c r="M83" s="11">
        <f>'в абс. значениях'!Y82*100/'в абс. значениях'!M82-100</f>
        <v>6.4246849276845097</v>
      </c>
      <c r="N83" s="11">
        <f>'в абс. значениях'!Z82*100/'в абс. значениях'!N82-100</f>
        <v>2.8531474840426796</v>
      </c>
      <c r="O83" s="11">
        <f>'в абс. значениях'!AA82*100/'в абс. значениях'!O82-100</f>
        <v>3.8664106278565669</v>
      </c>
      <c r="P83" s="11">
        <f>'в абс. значениях'!AB82*100/'в абс. значениях'!P82-100</f>
        <v>5.4777171804760059</v>
      </c>
      <c r="Q83" s="11">
        <f>'в абс. значениях'!AC82*100/'в абс. значениях'!Q82-100</f>
        <v>5.6790095203222251</v>
      </c>
      <c r="R83" s="11">
        <f>'в абс. значениях'!AD82*100/'в абс. значениях'!R82-100</f>
        <v>6.4255122120615766</v>
      </c>
      <c r="S83" s="11">
        <f>'в абс. значениях'!AE82*100/'в абс. значениях'!S82-100</f>
        <v>7.6606134594842104</v>
      </c>
      <c r="T83" s="11">
        <f>'в абс. значениях'!AF82*100/'в абс. значениях'!T82-100</f>
        <v>10.192537800500375</v>
      </c>
      <c r="U83" s="11">
        <f>'в абс. значениях'!AG82*100/'в абс. значениях'!U82-100</f>
        <v>9.2729869423286146</v>
      </c>
      <c r="V83" s="11">
        <f>'в абс. значениях'!AH82*100/'в абс. значениях'!V82-100</f>
        <v>8.2183044052662808</v>
      </c>
      <c r="W83" s="11">
        <f>'в абс. значениях'!AI82*100/'в абс. значениях'!W82-100</f>
        <v>1.3801074172275491</v>
      </c>
      <c r="X83" s="11">
        <f>'в абс. значениях'!AJ82*100/'в абс. значениях'!X82-100</f>
        <v>-8.5901428111299083E-3</v>
      </c>
      <c r="Y83" s="11">
        <f>'в абс. значениях'!AK82*100/'в абс. значениях'!Y82-100</f>
        <v>3.3144704931285389</v>
      </c>
      <c r="Z83" s="11">
        <f>'в абс. значениях'!AL82*100/'в абс. значениях'!Z82-100</f>
        <v>4.6138327266347972</v>
      </c>
      <c r="AA83" s="11">
        <f>'в абс. значениях'!AM82*100/'в абс. значениях'!AA82-100</f>
        <v>3.0035030056653511</v>
      </c>
      <c r="AB83" s="11">
        <f>'в абс. значениях'!AN82*100/'в абс. значениях'!AB82-100</f>
        <v>2.4662779754886515</v>
      </c>
      <c r="AC83" s="11">
        <f>'в абс. значениях'!AO82*100/'в абс. значениях'!AC82-100</f>
        <v>3.2028585350008143</v>
      </c>
      <c r="AD83" s="11">
        <f>'в абс. значениях'!AP82*100/'в абс. значениях'!AD82-100</f>
        <v>2.4363450473673396</v>
      </c>
      <c r="AE83" s="11">
        <f>'в абс. значениях'!AQ82*100/'в абс. значениях'!AE82-100</f>
        <v>3.2742735648476327</v>
      </c>
      <c r="AF83" s="11">
        <f>'в абс. значениях'!AR82*100/'в абс. значениях'!AF82-100</f>
        <v>1.6544916090819299</v>
      </c>
      <c r="AG83" s="11">
        <f>'в абс. значениях'!AS82*100/'в абс. значениях'!AG82-100</f>
        <v>2.0030081427311899</v>
      </c>
      <c r="AH83" s="11">
        <f>'в абс. значениях'!AT82*100/'в абс. значениях'!AH82-100</f>
        <v>6.3007787834140174</v>
      </c>
      <c r="AI83" s="11">
        <f>'в абс. значениях'!AU82*100/'в абс. значениях'!AI82-100</f>
        <v>14.246915236051507</v>
      </c>
      <c r="AJ83" s="11">
        <f>'в абс. значениях'!AV82*100/'в абс. значениях'!AJ82-100</f>
        <v>11.322780868108509</v>
      </c>
      <c r="AK83" s="11">
        <f>'в абс. значениях'!AW82*100/'в абс. значениях'!AK82-100</f>
        <v>11.914731633041498</v>
      </c>
      <c r="AL83" s="11">
        <f>'в абс. значениях'!AX82*100/'в абс. значениях'!AL82-100</f>
        <v>13.42703223913135</v>
      </c>
      <c r="AM83" s="11">
        <f>'в абс. значениях'!AY82*100/'в абс. значениях'!AM82-100</f>
        <v>13.637031594415873</v>
      </c>
      <c r="AN83" s="11">
        <f>'в абс. значениях'!AZ82*100/'в абс. значениях'!AN82-100</f>
        <v>15.071732452204756</v>
      </c>
      <c r="AO83" s="11">
        <f>'в абс. значениях'!BA82*100/'в абс. значениях'!AO82-100</f>
        <v>15.160576206813346</v>
      </c>
      <c r="AP83" s="11">
        <f>'в абс. значениях'!BB82*100/'в абс. значениях'!AP82-100</f>
        <v>17.433452607213766</v>
      </c>
      <c r="AQ83" s="11">
        <f>'в абс. значениях'!BC82*100/'в абс. значениях'!AQ82-100</f>
        <v>19.181148250596507</v>
      </c>
      <c r="AR83" s="11">
        <f>'в абс. значениях'!BD82*100/'в абс. значениях'!AR82-100</f>
        <v>15.975567122436303</v>
      </c>
      <c r="AS83" s="11">
        <f>'в абс. значениях'!BE82*100/'в абс. значениях'!AS82-100</f>
        <v>17.498169541164984</v>
      </c>
      <c r="AT83" s="11">
        <f>'в абс. значениях'!BF82*100/'в абс. значениях'!AT82-100</f>
        <v>16.784975298741671</v>
      </c>
      <c r="AU83" s="11">
        <f>'в абс. значениях'!BG82*100/'в абс. значениях'!AU82-100</f>
        <v>16.857922695389306</v>
      </c>
      <c r="AV83" s="11">
        <f>'в абс. значениях'!BH82*100/'в абс. значениях'!AV82-100</f>
        <v>17.048019601412221</v>
      </c>
      <c r="AW83" s="11">
        <f>'в абс. значениях'!BI82*100/'в абс. значениях'!AW82-100</f>
        <v>17.910052910052912</v>
      </c>
      <c r="AX83" s="11">
        <f>'в абс. значениях'!BJ82*100/'в абс. значениях'!AX82-100</f>
        <v>16.563946665681044</v>
      </c>
      <c r="AY83" s="11">
        <f>'в абс. значениях'!BK82*100/'в абс. значениях'!AY82-100</f>
        <v>15.999150209676529</v>
      </c>
      <c r="AZ83" s="11">
        <f>'в абс. значениях'!BL82*100/'в абс. значениях'!AZ82-100</f>
        <v>15.79483321712965</v>
      </c>
      <c r="BA83" s="11">
        <f>'в абс. значениях'!BM82*100/'в абс. значениях'!BA82-100</f>
        <v>15.935242294762347</v>
      </c>
      <c r="BB83" s="11">
        <f>'в абс. значениях'!BN82*100/'в абс. значениях'!BB82-100</f>
        <v>16.65461121157324</v>
      </c>
      <c r="BC83" s="11">
        <f>'в абс. значениях'!BO82*100/'в абс. значениях'!BC82-100</f>
        <v>12.206119447938633</v>
      </c>
      <c r="BD83" s="11">
        <f>'в абс. значениях'!BP82*100/'в абс. значениях'!BD82-100</f>
        <v>14.386194076716322</v>
      </c>
      <c r="BE83" s="11">
        <f>'в абс. значениях'!BQ82*100/'в абс. значениях'!BE82-100</f>
        <v>13.039301385631319</v>
      </c>
      <c r="BF83" s="11">
        <f>'в абс. значениях'!BR82*100/'в абс. значениях'!BF82-100</f>
        <v>13.490051796780293</v>
      </c>
      <c r="BG83" s="11">
        <f>'в абс. значениях'!BS82*100/'в абс. значениях'!BG82-100</f>
        <v>13.214623569497121</v>
      </c>
      <c r="BH83" s="11">
        <f>'в абс. значениях'!BT82*100/'в абс. значениях'!BH82-100</f>
        <v>14.36224132389421</v>
      </c>
      <c r="BI83" s="11">
        <f>'в абс. значениях'!BU82*100/'в абс. значениях'!BI82-100</f>
        <v>12.822526363024451</v>
      </c>
      <c r="BJ83" s="11">
        <f>'в абс. значениях'!BV82*100/'в абс. значениях'!BJ82-100</f>
        <v>13.296181499655177</v>
      </c>
      <c r="BK83" s="11">
        <f>'в абс. значениях'!BW82*100/'в абс. значениях'!BK82-100</f>
        <v>14.775088984974076</v>
      </c>
      <c r="BL83" s="11">
        <f>'в абс. значениях'!BX82*100/'в абс. значениях'!BL82-100</f>
        <v>14.371618035033791</v>
      </c>
      <c r="BM83" s="11">
        <f>'в абс. значениях'!BY82*100/'в абс. значениях'!BM82-100</f>
        <v>14.133151020793065</v>
      </c>
      <c r="BN83" s="11">
        <f>'в абс. значениях'!BZ82*100/'в абс. значениях'!BN82-100</f>
        <v>14.39234227251589</v>
      </c>
      <c r="BO83" s="11">
        <f>'в абс. значениях'!CA82*100/'в абс. значениях'!BO82-100</f>
        <v>15.728101685548495</v>
      </c>
      <c r="BP83" s="11">
        <f>'в абс. значениях'!CB82*100/'в абс. значениях'!BP82-100</f>
        <v>16.171820098383691</v>
      </c>
    </row>
    <row r="84" spans="1:68" x14ac:dyDescent="0.25">
      <c r="A84" s="5" t="s">
        <v>81</v>
      </c>
      <c r="B84" s="11">
        <f>'в абс. значениях'!N83*100/'в абс. значениях'!B83-100</f>
        <v>6.2316808255326066</v>
      </c>
      <c r="C84" s="11">
        <f>'в абс. значениях'!O83*100/'в абс. значениях'!C83-100</f>
        <v>8.0228750348447306</v>
      </c>
      <c r="D84" s="11">
        <f>'в абс. значениях'!P83*100/'в абс. значениях'!D83-100</f>
        <v>5.7938541219481863</v>
      </c>
      <c r="E84" s="11">
        <f>'в абс. значениях'!Q83*100/'в абс. значениях'!E83-100</f>
        <v>7.4838724084893471</v>
      </c>
      <c r="F84" s="11">
        <f>'в абс. значениях'!R83*100/'в абс. значениях'!F83-100</f>
        <v>7.057778028550473</v>
      </c>
      <c r="G84" s="11">
        <f>'в абс. значениях'!S83*100/'в абс. значениях'!G83-100</f>
        <v>4.2533559378560852</v>
      </c>
      <c r="H84" s="11">
        <f>'в абс. значениях'!T83*100/'в абс. значениях'!H83-100</f>
        <v>3.1945082781987821</v>
      </c>
      <c r="I84" s="11">
        <f>'в абс. значениях'!U83*100/'в абс. значениях'!I83-100</f>
        <v>3.1543054330822571</v>
      </c>
      <c r="J84" s="11">
        <f>'в абс. значениях'!V83*100/'в абс. значениях'!J83-100</f>
        <v>0.9637218712669835</v>
      </c>
      <c r="K84" s="11">
        <f>'в абс. значениях'!W83*100/'в абс. значениях'!K83-100</f>
        <v>-1.0453330790845996</v>
      </c>
      <c r="L84" s="11">
        <f>'в абс. значениях'!X83*100/'в абс. значениях'!L83-100</f>
        <v>2.1452461600732846</v>
      </c>
      <c r="M84" s="11">
        <f>'в абс. значениях'!Y83*100/'в абс. значениях'!M83-100</f>
        <v>2.1294562146128158</v>
      </c>
      <c r="N84" s="11">
        <f>'в абс. значениях'!Z83*100/'в абс. значениях'!N83-100</f>
        <v>0.70896094894952455</v>
      </c>
      <c r="O84" s="11">
        <f>'в абс. значениях'!AA83*100/'в абс. значениях'!O83-100</f>
        <v>0.34720050046918516</v>
      </c>
      <c r="P84" s="11">
        <f>'в абс. значениях'!AB83*100/'в абс. значениях'!P83-100</f>
        <v>0.9249320634388738</v>
      </c>
      <c r="Q84" s="11">
        <f>'в абс. значениях'!AC83*100/'в абс. значениях'!Q83-100</f>
        <v>-1.1518074416889306</v>
      </c>
      <c r="R84" s="11">
        <f>'в абс. значениях'!AD83*100/'в абс. значениях'!R83-100</f>
        <v>9.8029656606328786E-2</v>
      </c>
      <c r="S84" s="11">
        <f>'в абс. значениях'!AE83*100/'в абс. значениях'!S83-100</f>
        <v>2.7002457919459175</v>
      </c>
      <c r="T84" s="11">
        <f>'в абс. значениях'!AF83*100/'в абс. значениях'!T83-100</f>
        <v>4.7085509501774965</v>
      </c>
      <c r="U84" s="11">
        <f>'в абс. значениях'!AG83*100/'в абс. значениях'!U83-100</f>
        <v>3.9489528830452514</v>
      </c>
      <c r="V84" s="11">
        <f>'в абс. значениях'!AH83*100/'в абс. значениях'!V83-100</f>
        <v>4.1162801852552633</v>
      </c>
      <c r="W84" s="11">
        <f>'в абс. значениях'!AI83*100/'в абс. значениях'!W83-100</f>
        <v>2.7786401738590456</v>
      </c>
      <c r="X84" s="11">
        <f>'в абс. значениях'!AJ83*100/'в абс. значениях'!X83-100</f>
        <v>3.2829836489530351</v>
      </c>
      <c r="Y84" s="11">
        <f>'в абс. значениях'!AK83*100/'в абс. значениях'!Y83-100</f>
        <v>5.4726091288770107</v>
      </c>
      <c r="Z84" s="11">
        <f>'в абс. значениях'!AL83*100/'в абс. значениях'!Z83-100</f>
        <v>4.5361415084922925</v>
      </c>
      <c r="AA84" s="11">
        <f>'в абс. значениях'!AM83*100/'в абс. значениях'!AA83-100</f>
        <v>5.3432457425475093</v>
      </c>
      <c r="AB84" s="11">
        <f>'в абс. значениях'!AN83*100/'в абс. значениях'!AB83-100</f>
        <v>5.148804042468754</v>
      </c>
      <c r="AC84" s="11">
        <f>'в абс. значениях'!AO83*100/'в абс. значениях'!AC83-100</f>
        <v>4.7153006211049586</v>
      </c>
      <c r="AD84" s="11">
        <f>'в абс. значениях'!AP83*100/'в абс. значениях'!AD83-100</f>
        <v>5.2183894126350197</v>
      </c>
      <c r="AE84" s="11">
        <f>'в абс. значениях'!AQ83*100/'в абс. значениях'!AE83-100</f>
        <v>4.592685655547271</v>
      </c>
      <c r="AF84" s="11">
        <f>'в абс. значениях'!AR83*100/'в абс. значениях'!AF83-100</f>
        <v>9.5161669242658462</v>
      </c>
      <c r="AG84" s="11">
        <f>'в абс. значениях'!AS83*100/'в абс. значениях'!AG83-100</f>
        <v>8.6560004888381883</v>
      </c>
      <c r="AH84" s="11">
        <f>'в абс. значениях'!AT83*100/'в абс. значениях'!AH83-100</f>
        <v>12.219711143473603</v>
      </c>
      <c r="AI84" s="11">
        <f>'в абс. значениях'!AU83*100/'в абс. значениях'!AI83-100</f>
        <v>15.831549562780907</v>
      </c>
      <c r="AJ84" s="11">
        <f>'в абс. значениях'!AV83*100/'в абс. значениях'!AJ83-100</f>
        <v>13.570449571782305</v>
      </c>
      <c r="AK84" s="11">
        <f>'в абс. значениях'!AW83*100/'в абс. значениях'!AK83-100</f>
        <v>14.810189872940654</v>
      </c>
      <c r="AL84" s="11">
        <f>'в абс. значениях'!AX83*100/'в абс. значениях'!AL83-100</f>
        <v>18.756580319473727</v>
      </c>
      <c r="AM84" s="11">
        <f>'в абс. значениях'!AY83*100/'в абс. значениях'!AM83-100</f>
        <v>18.321900074468246</v>
      </c>
      <c r="AN84" s="11">
        <f>'в абс. значениях'!AZ83*100/'в абс. значениях'!AN83-100</f>
        <v>20.666278530476916</v>
      </c>
      <c r="AO84" s="11">
        <f>'в абс. значениях'!BA83*100/'в абс. значениях'!AO83-100</f>
        <v>26.066906028969356</v>
      </c>
      <c r="AP84" s="11">
        <f>'в абс. значениях'!BB83*100/'в абс. значениях'!AP83-100</f>
        <v>27.077521261237365</v>
      </c>
      <c r="AQ84" s="11">
        <f>'в абс. значениях'!BC83*100/'в абс. значениях'!AQ83-100</f>
        <v>29.244098318343362</v>
      </c>
      <c r="AR84" s="11">
        <f>'в абс. значениях'!BD83*100/'в абс. значениях'!AR83-100</f>
        <v>25.52861426739166</v>
      </c>
      <c r="AS84" s="11">
        <f>'в абс. значениях'!BE83*100/'в абс. значениях'!AS83-100</f>
        <v>28.353477081117063</v>
      </c>
      <c r="AT84" s="11">
        <f>'в абс. значениях'!BF83*100/'в абс. значениях'!AT83-100</f>
        <v>28.439504900138445</v>
      </c>
      <c r="AU84" s="11">
        <f>'в абс. значениях'!BG83*100/'в абс. значениях'!AU83-100</f>
        <v>28.351850436362156</v>
      </c>
      <c r="AV84" s="11">
        <f>'в абс. значениях'!BH83*100/'в абс. значениях'!AV83-100</f>
        <v>29.347468551362397</v>
      </c>
      <c r="AW84" s="11">
        <f>'в абс. значениях'!BI83*100/'в абс. значениях'!AW83-100</f>
        <v>30.039304253438019</v>
      </c>
      <c r="AX84" s="11">
        <f>'в абс. значениях'!BJ83*100/'в абс. значениях'!AX83-100</f>
        <v>28.387133631816369</v>
      </c>
      <c r="AY84" s="11">
        <f>'в абс. значениях'!BK83*100/'в абс. значениях'!AY83-100</f>
        <v>27.466786149694173</v>
      </c>
      <c r="AZ84" s="11">
        <f>'в абс. значениях'!BL83*100/'в абс. значениях'!AZ83-100</f>
        <v>27.247673410640971</v>
      </c>
      <c r="BA84" s="11">
        <f>'в абс. значениях'!BM83*100/'в абс. значениях'!BA83-100</f>
        <v>25.404865350054038</v>
      </c>
      <c r="BB84" s="11">
        <f>'в абс. значениях'!BN83*100/'в абс. значениях'!BB83-100</f>
        <v>26.183519330881367</v>
      </c>
      <c r="BC84" s="11">
        <f>'в абс. значениях'!BO83*100/'в абс. значениях'!BC83-100</f>
        <v>23.576197599328694</v>
      </c>
      <c r="BD84" s="11">
        <f>'в абс. значениях'!BP83*100/'в абс. значениях'!BD83-100</f>
        <v>22.714607194317082</v>
      </c>
      <c r="BE84" s="11">
        <f>'в абс. значениях'!BQ83*100/'в абс. значениях'!BE83-100</f>
        <v>18.90906568279695</v>
      </c>
      <c r="BF84" s="11">
        <f>'в абс. значениях'!BR83*100/'в абс. значениях'!BF83-100</f>
        <v>17.543221013154536</v>
      </c>
      <c r="BG84" s="11">
        <f>'в абс. значениях'!BS83*100/'в абс. значениях'!BG83-100</f>
        <v>17.576502775311027</v>
      </c>
      <c r="BH84" s="11">
        <f>'в абс. значениях'!BT83*100/'в абс. значениях'!BH83-100</f>
        <v>18.384462856494835</v>
      </c>
      <c r="BI84" s="11">
        <f>'в абс. значениях'!BU83*100/'в абс. значениях'!BI83-100</f>
        <v>16.446991982659384</v>
      </c>
      <c r="BJ84" s="11">
        <f>'в абс. значениях'!BV83*100/'в абс. значениях'!BJ83-100</f>
        <v>15.590838748592972</v>
      </c>
      <c r="BK84" s="11">
        <f>'в абс. значениях'!BW83*100/'в абс. значениях'!BK83-100</f>
        <v>16.281883386223669</v>
      </c>
      <c r="BL84" s="11">
        <f>'в абс. значениях'!BX83*100/'в абс. значениях'!BL83-100</f>
        <v>14.671660207839281</v>
      </c>
      <c r="BM84" s="11">
        <f>'в абс. значениях'!BY83*100/'в абс. значениях'!BM83-100</f>
        <v>13.715485527648084</v>
      </c>
      <c r="BN84" s="11">
        <f>'в абс. значениях'!BZ83*100/'в абс. значениях'!BN83-100</f>
        <v>12.791866133230144</v>
      </c>
      <c r="BO84" s="11">
        <f>'в абс. значениях'!CA83*100/'в абс. значениях'!BO83-100</f>
        <v>12.780223417331086</v>
      </c>
      <c r="BP84" s="11">
        <f>'в абс. значениях'!CB83*100/'в абс. значениях'!BP83-100</f>
        <v>13.169614063068025</v>
      </c>
    </row>
    <row r="85" spans="1:68" x14ac:dyDescent="0.25">
      <c r="A85" s="5" t="s">
        <v>82</v>
      </c>
      <c r="B85" s="11">
        <f>'в абс. значениях'!N84*100/'в абс. значениях'!B84-100</f>
        <v>4.6333363751423349</v>
      </c>
      <c r="C85" s="11">
        <f>'в абс. значениях'!O84*100/'в абс. значениях'!C84-100</f>
        <v>5.6451772687105972</v>
      </c>
      <c r="D85" s="11">
        <f>'в абс. значениях'!P84*100/'в абс. значениях'!D84-100</f>
        <v>4.4798487868147134</v>
      </c>
      <c r="E85" s="11">
        <f>'в абс. значениях'!Q84*100/'в абс. значениях'!E84-100</f>
        <v>4.8912849157572253</v>
      </c>
      <c r="F85" s="11">
        <f>'в абс. значениях'!R84*100/'в абс. значениях'!F84-100</f>
        <v>3.6965196626762236</v>
      </c>
      <c r="G85" s="11">
        <f>'в абс. значениях'!S84*100/'в абс. значениях'!G84-100</f>
        <v>2.8827469628272127</v>
      </c>
      <c r="H85" s="11">
        <f>'в абс. значениях'!T84*100/'в абс. значениях'!H84-100</f>
        <v>3.7304388461056277</v>
      </c>
      <c r="I85" s="11">
        <f>'в абс. значениях'!U84*100/'в абс. значениях'!I84-100</f>
        <v>3.7589195194238698</v>
      </c>
      <c r="J85" s="11">
        <f>'в абс. значениях'!V84*100/'в абс. значениях'!J84-100</f>
        <v>3.3225271120373634</v>
      </c>
      <c r="K85" s="11">
        <f>'в абс. значениях'!W84*100/'в абс. значениях'!K84-100</f>
        <v>2.4956025470661842</v>
      </c>
      <c r="L85" s="11">
        <f>'в абс. значениях'!X84*100/'в абс. значениях'!L84-100</f>
        <v>5.1506851408291965</v>
      </c>
      <c r="M85" s="11">
        <f>'в абс. значениях'!Y84*100/'в абс. значениях'!M84-100</f>
        <v>4.7598547959231183</v>
      </c>
      <c r="N85" s="11">
        <f>'в абс. значениях'!Z84*100/'в абс. значениях'!N84-100</f>
        <v>2.9671508905244508</v>
      </c>
      <c r="O85" s="11">
        <f>'в абс. значениях'!AA84*100/'в абс. значениях'!O84-100</f>
        <v>1.5232386732332373</v>
      </c>
      <c r="P85" s="11">
        <f>'в абс. значениях'!AB84*100/'в абс. значениях'!P84-100</f>
        <v>2.2825934743033258</v>
      </c>
      <c r="Q85" s="11">
        <f>'в абс. значениях'!AC84*100/'в абс. значениях'!Q84-100</f>
        <v>2.7183031909857078</v>
      </c>
      <c r="R85" s="11">
        <f>'в абс. значениях'!AD84*100/'в абс. значениях'!R84-100</f>
        <v>2.7744519376790748</v>
      </c>
      <c r="S85" s="11">
        <f>'в абс. значениях'!AE84*100/'в абс. значениях'!S84-100</f>
        <v>4.0845313729630135</v>
      </c>
      <c r="T85" s="11">
        <f>'в абс. значениях'!AF84*100/'в абс. значениях'!T84-100</f>
        <v>3.6025081309150551</v>
      </c>
      <c r="U85" s="11">
        <f>'в абс. значениях'!AG84*100/'в абс. значениях'!U84-100</f>
        <v>2.5733945297583887</v>
      </c>
      <c r="V85" s="11">
        <f>'в абс. значениях'!AH84*100/'в абс. значениях'!V84-100</f>
        <v>4.0340805097883958E-2</v>
      </c>
      <c r="W85" s="11">
        <f>'в абс. значениях'!AI84*100/'в абс. значениях'!W84-100</f>
        <v>-2.0841139705331244</v>
      </c>
      <c r="X85" s="11">
        <f>'в абс. значениях'!AJ84*100/'в абс. значениях'!X84-100</f>
        <v>-2.5503716567243373</v>
      </c>
      <c r="Y85" s="11">
        <f>'в абс. значениях'!AK84*100/'в абс. значениях'!Y84-100</f>
        <v>-0.22656848698896681</v>
      </c>
      <c r="Z85" s="11">
        <f>'в абс. значениях'!AL84*100/'в абс. значениях'!Z84-100</f>
        <v>-0.45406671429518042</v>
      </c>
      <c r="AA85" s="11">
        <f>'в абс. значениях'!AM84*100/'в абс. значениях'!AA84-100</f>
        <v>1.33301805929122</v>
      </c>
      <c r="AB85" s="11">
        <f>'в абс. значениях'!AN84*100/'в абс. значениях'!AB84-100</f>
        <v>1.6277641277641237</v>
      </c>
      <c r="AC85" s="11">
        <f>'в абс. значениях'!AO84*100/'в абс. значениях'!AC84-100</f>
        <v>0.12721145124298516</v>
      </c>
      <c r="AD85" s="11">
        <f>'в абс. значениях'!AP84*100/'в абс. значениях'!AD84-100</f>
        <v>1.167585996412015</v>
      </c>
      <c r="AE85" s="11">
        <f>'в абс. значениях'!AQ84*100/'в абс. значениях'!AE84-100</f>
        <v>0.72620650229590922</v>
      </c>
      <c r="AF85" s="11">
        <f>'в абс. значениях'!AR84*100/'в абс. значениях'!AF84-100</f>
        <v>4.5431084463424583</v>
      </c>
      <c r="AG85" s="11">
        <f>'в абс. значениях'!AS84*100/'в абс. значениях'!AG84-100</f>
        <v>4.295380887033204</v>
      </c>
      <c r="AH85" s="11">
        <f>'в абс. значениях'!AT84*100/'в абс. значениях'!AH84-100</f>
        <v>9.5453408356887053</v>
      </c>
      <c r="AI85" s="11">
        <f>'в абс. значениях'!AU84*100/'в абс. значениях'!AI84-100</f>
        <v>14.640623923708645</v>
      </c>
      <c r="AJ85" s="11">
        <f>'в абс. значениях'!AV84*100/'в абс. значениях'!AJ84-100</f>
        <v>12.956224788803809</v>
      </c>
      <c r="AK85" s="11">
        <f>'в абс. значениях'!AW84*100/'в абс. значениях'!AK84-100</f>
        <v>13.77933619042318</v>
      </c>
      <c r="AL85" s="11">
        <f>'в абс. значениях'!AX84*100/'в абс. значениях'!AL84-100</f>
        <v>16.76537939351789</v>
      </c>
      <c r="AM85" s="11">
        <f>'в абс. значениях'!AY84*100/'в абс. значениях'!AM84-100</f>
        <v>16.958712518959288</v>
      </c>
      <c r="AN85" s="11">
        <f>'в абс. значениях'!AZ84*100/'в абс. значениях'!AN84-100</f>
        <v>18.111248256853344</v>
      </c>
      <c r="AO85" s="11">
        <f>'в абс. значениях'!BA84*100/'в абс. значениях'!AO84-100</f>
        <v>21.054550409321408</v>
      </c>
      <c r="AP85" s="11">
        <f>'в абс. значениях'!BB84*100/'в абс. значениях'!AP84-100</f>
        <v>21.747832133357363</v>
      </c>
      <c r="AQ85" s="11">
        <f>'в абс. значениях'!BC84*100/'в абс. значениях'!AQ84-100</f>
        <v>24.422564297849902</v>
      </c>
      <c r="AR85" s="11">
        <f>'в абс. значениях'!BD84*100/'в абс. значениях'!AR84-100</f>
        <v>23.296440201677939</v>
      </c>
      <c r="AS85" s="11">
        <f>'в абс. значениях'!BE84*100/'в абс. значениях'!AS84-100</f>
        <v>25.408295743645908</v>
      </c>
      <c r="AT85" s="11">
        <f>'в абс. значениях'!BF84*100/'в абс. значениях'!AT84-100</f>
        <v>25.557274908654634</v>
      </c>
      <c r="AU85" s="11">
        <f>'в абс. значениях'!BG84*100/'в абс. значениях'!AU84-100</f>
        <v>25.359846714646224</v>
      </c>
      <c r="AV85" s="11">
        <f>'в абс. значениях'!BH84*100/'в абс. значениях'!AV84-100</f>
        <v>25.731136979474371</v>
      </c>
      <c r="AW85" s="11">
        <f>'в абс. значениях'!BI84*100/'в абс. значениях'!AW84-100</f>
        <v>26.373185581836736</v>
      </c>
      <c r="AX85" s="11">
        <f>'в абс. значениях'!BJ84*100/'в абс. значениях'!AX84-100</f>
        <v>24.19748314492827</v>
      </c>
      <c r="AY85" s="11">
        <f>'в абс. значениях'!BK84*100/'в абс. значениях'!AY84-100</f>
        <v>22.301853266206336</v>
      </c>
      <c r="AZ85" s="11">
        <f>'в абс. значениях'!BL84*100/'в абс. значениях'!AZ84-100</f>
        <v>24.696891694847849</v>
      </c>
      <c r="BA85" s="11">
        <f>'в абс. значениях'!BM84*100/'в абс. значениях'!BA84-100</f>
        <v>23.495680214164025</v>
      </c>
      <c r="BB85" s="11">
        <f>'в абс. значениях'!BN84*100/'в абс. значениях'!BB84-100</f>
        <v>23.492100905343818</v>
      </c>
      <c r="BC85" s="11">
        <f>'в абс. значениях'!BO84*100/'в абс. значениях'!BC84-100</f>
        <v>19.538673878688527</v>
      </c>
      <c r="BD85" s="11">
        <f>'в абс. значениях'!BP84*100/'в абс. значениях'!BD84-100</f>
        <v>22.669091168395909</v>
      </c>
      <c r="BE85" s="11">
        <f>'в абс. значениях'!BQ84*100/'в абс. значениях'!BE84-100</f>
        <v>17.801533619073126</v>
      </c>
      <c r="BF85" s="11">
        <f>'в абс. значениях'!BR84*100/'в абс. значениях'!BF84-100</f>
        <v>18.22463522225992</v>
      </c>
      <c r="BG85" s="11">
        <f>'в абс. значениях'!BS84*100/'в абс. значениях'!BG84-100</f>
        <v>17.620086115305043</v>
      </c>
      <c r="BH85" s="11">
        <f>'в абс. значениях'!BT84*100/'в абс. значениях'!BH84-100</f>
        <v>19.294971242869778</v>
      </c>
      <c r="BI85" s="11">
        <f>'в абс. значениях'!BU84*100/'в абс. значениях'!BI84-100</f>
        <v>17.876865748673595</v>
      </c>
      <c r="BJ85" s="11">
        <f>'в абс. значениях'!BV84*100/'в абс. значениях'!BJ84-100</f>
        <v>18.1833487667312</v>
      </c>
      <c r="BK85" s="11">
        <f>'в абс. значениях'!BW84*100/'в абс. значениях'!BK84-100</f>
        <v>20.402165546000006</v>
      </c>
      <c r="BL85" s="11">
        <f>'в абс. значениях'!BX84*100/'в абс. значениях'!BL84-100</f>
        <v>18.01296900146599</v>
      </c>
      <c r="BM85" s="11">
        <f>'в абс. значениях'!BY84*100/'в абс. значениях'!BM84-100</f>
        <v>18.600091143106994</v>
      </c>
      <c r="BN85" s="11">
        <f>'в абс. значениях'!BZ84*100/'в абс. значениях'!BN84-100</f>
        <v>18.490695312786755</v>
      </c>
      <c r="BO85" s="11">
        <f>'в абс. значениях'!CA84*100/'в абс. значениях'!BO84-100</f>
        <v>19.435444957606677</v>
      </c>
      <c r="BP85" s="11">
        <f>'в абс. значениях'!CB84*100/'в абс. значениях'!BP84-100</f>
        <v>15.73451980369579</v>
      </c>
    </row>
    <row r="86" spans="1:68" x14ac:dyDescent="0.25">
      <c r="A86" s="5" t="s">
        <v>83</v>
      </c>
      <c r="B86" s="11">
        <f>'в абс. значениях'!N85*100/'в абс. значениях'!B85-100</f>
        <v>12.51916249798289</v>
      </c>
      <c r="C86" s="11">
        <f>'в абс. значениях'!O85*100/'в абс. значениях'!C85-100</f>
        <v>9.9463867407646944</v>
      </c>
      <c r="D86" s="11">
        <f>'в абс. значениях'!P85*100/'в абс. значениях'!D85-100</f>
        <v>9.731698457732449</v>
      </c>
      <c r="E86" s="11">
        <f>'в абс. значениях'!Q85*100/'в абс. значениях'!E85-100</f>
        <v>8.2832613805107798</v>
      </c>
      <c r="F86" s="11">
        <f>'в абс. значениях'!R85*100/'в абс. значениях'!F85-100</f>
        <v>7.2611502462570883</v>
      </c>
      <c r="G86" s="11">
        <f>'в абс. значениях'!S85*100/'в абс. значениях'!G85-100</f>
        <v>5.2176084680479136</v>
      </c>
      <c r="H86" s="11">
        <f>'в абс. значениях'!T85*100/'в абс. значениях'!H85-100</f>
        <v>7.4501467759894666</v>
      </c>
      <c r="I86" s="11">
        <f>'в абс. значениях'!U85*100/'в абс. значениях'!I85-100</f>
        <v>3.9912958287802809</v>
      </c>
      <c r="J86" s="11">
        <f>'в абс. значениях'!V85*100/'в абс. значениях'!J85-100</f>
        <v>3.6996155393206891</v>
      </c>
      <c r="K86" s="11">
        <f>'в абс. значениях'!W85*100/'в абс. значениях'!K85-100</f>
        <v>2.4204034624958268</v>
      </c>
      <c r="L86" s="11">
        <f>'в абс. значениях'!X85*100/'в абс. значениях'!L85-100</f>
        <v>5.2789849093276189</v>
      </c>
      <c r="M86" s="11">
        <f>'в абс. значениях'!Y85*100/'в абс. значениях'!M85-100</f>
        <v>3.5840962691972038</v>
      </c>
      <c r="N86" s="11">
        <f>'в абс. значениях'!Z85*100/'в абс. значениях'!N85-100</f>
        <v>0.4867117823690279</v>
      </c>
      <c r="O86" s="11">
        <f>'в абс. значениях'!AA85*100/'в абс. значениях'!O85-100</f>
        <v>0.22910630710943281</v>
      </c>
      <c r="P86" s="11">
        <f>'в абс. значениях'!AB85*100/'в абс. значениях'!P85-100</f>
        <v>1.7883982250214672</v>
      </c>
      <c r="Q86" s="11">
        <f>'в абс. значениях'!AC85*100/'в абс. значениях'!Q85-100</f>
        <v>4.8215420942693612</v>
      </c>
      <c r="R86" s="11">
        <f>'в абс. значениях'!AD85*100/'в абс. значениях'!R85-100</f>
        <v>5.1871907214137423</v>
      </c>
      <c r="S86" s="11">
        <f>'в абс. значениях'!AE85*100/'в абс. значениях'!S85-100</f>
        <v>6.3802594462347457</v>
      </c>
      <c r="T86" s="11">
        <f>'в абс. значениях'!AF85*100/'в абс. значениях'!T85-100</f>
        <v>6.0326296407313862</v>
      </c>
      <c r="U86" s="11">
        <f>'в абс. значениях'!AG85*100/'в абс. значениях'!U85-100</f>
        <v>7.5611678276702321</v>
      </c>
      <c r="V86" s="11">
        <f>'в абс. значениях'!AH85*100/'в абс. значениях'!V85-100</f>
        <v>5.8290786411445339</v>
      </c>
      <c r="W86" s="11">
        <f>'в абс. значениях'!AI85*100/'в абс. значениях'!W85-100</f>
        <v>5.2877378167111004</v>
      </c>
      <c r="X86" s="11">
        <f>'в абс. значениях'!AJ85*100/'в абс. значениях'!X85-100</f>
        <v>4.0049811899122147</v>
      </c>
      <c r="Y86" s="11">
        <f>'в абс. значениях'!AK85*100/'в абс. значениях'!Y85-100</f>
        <v>8.2289033507233853</v>
      </c>
      <c r="Z86" s="11">
        <f>'в абс. значениях'!AL85*100/'в абс. значениях'!Z85-100</f>
        <v>7.4017911299818024</v>
      </c>
      <c r="AA86" s="11">
        <f>'в абс. значениях'!AM85*100/'в абс. значениях'!AA85-100</f>
        <v>7.1607727337412825</v>
      </c>
      <c r="AB86" s="11">
        <f>'в абс. значениях'!AN85*100/'в абс. значениях'!AB85-100</f>
        <v>5.3658536585365795</v>
      </c>
      <c r="AC86" s="11">
        <f>'в абс. значениях'!AO85*100/'в абс. значениях'!AC85-100</f>
        <v>3.6025264471187626</v>
      </c>
      <c r="AD86" s="11">
        <f>'в абс. значениях'!AP85*100/'в абс. значениях'!AD85-100</f>
        <v>3.5574531730986649</v>
      </c>
      <c r="AE86" s="11">
        <f>'в абс. значениях'!AQ85*100/'в абс. значениях'!AE85-100</f>
        <v>4.3817042821591059</v>
      </c>
      <c r="AF86" s="11">
        <f>'в абс. значениях'!AR85*100/'в абс. значениях'!AF85-100</f>
        <v>8.7618832233521005</v>
      </c>
      <c r="AG86" s="11">
        <f>'в абс. значениях'!AS85*100/'в абс. значениях'!AG85-100</f>
        <v>8.7670540677109585</v>
      </c>
      <c r="AH86" s="11">
        <f>'в абс. значениях'!AT85*100/'в абс. значениях'!AH85-100</f>
        <v>13.434197067848615</v>
      </c>
      <c r="AI86" s="11">
        <f>'в абс. значениях'!AU85*100/'в абс. значениях'!AI85-100</f>
        <v>17.352396537616812</v>
      </c>
      <c r="AJ86" s="11">
        <f>'в абс. значениях'!AV85*100/'в абс. значениях'!AJ85-100</f>
        <v>15.280789744706155</v>
      </c>
      <c r="AK86" s="11">
        <f>'в абс. значениях'!AW85*100/'в абс. значениях'!AK85-100</f>
        <v>16.337855521873806</v>
      </c>
      <c r="AL86" s="11">
        <f>'в абс. значениях'!AX85*100/'в абс. значениях'!AL85-100</f>
        <v>20.748135474976337</v>
      </c>
      <c r="AM86" s="11">
        <f>'в абс. значениях'!AY85*100/'в абс. значениях'!AM85-100</f>
        <v>22.400670634031357</v>
      </c>
      <c r="AN86" s="11">
        <f>'в абс. значениях'!AZ85*100/'в абс. значениях'!AN85-100</f>
        <v>24.966633299966631</v>
      </c>
      <c r="AO86" s="11">
        <f>'в абс. значениях'!BA85*100/'в абс. значениях'!AO85-100</f>
        <v>28.813233314098852</v>
      </c>
      <c r="AP86" s="11">
        <f>'в абс. значениях'!BB85*100/'в абс. значениях'!AP85-100</f>
        <v>31.321952489314725</v>
      </c>
      <c r="AQ86" s="11">
        <f>'в абс. значениях'!BC85*100/'в абс. значениях'!AQ85-100</f>
        <v>32.704133644644685</v>
      </c>
      <c r="AR86" s="11">
        <f>'в абс. значениях'!BD85*100/'в абс. значениях'!AR85-100</f>
        <v>29.109515286988426</v>
      </c>
      <c r="AS86" s="11">
        <f>'в абс. значениях'!BE85*100/'в абс. значениях'!AS85-100</f>
        <v>27.916376306620208</v>
      </c>
      <c r="AT86" s="11">
        <f>'в абс. значениях'!BF85*100/'в абс. значениях'!AT85-100</f>
        <v>26.977555022880807</v>
      </c>
      <c r="AU86" s="11">
        <f>'в абс. значениях'!BG85*100/'в абс. значениях'!AU85-100</f>
        <v>25.835217097730677</v>
      </c>
      <c r="AV86" s="11">
        <f>'в абс. значениях'!BH85*100/'в абс. значениях'!AV85-100</f>
        <v>26.965957539529782</v>
      </c>
      <c r="AW86" s="11">
        <f>'в абс. значениях'!BI85*100/'в абс. значениях'!AW85-100</f>
        <v>27.721693814785283</v>
      </c>
      <c r="AX86" s="11">
        <f>'в абс. значениях'!BJ85*100/'в абс. значениях'!AX85-100</f>
        <v>24.871378655735001</v>
      </c>
      <c r="AY86" s="11">
        <f>'в абс. значениях'!BK85*100/'в абс. значениях'!AY85-100</f>
        <v>22.414424433112728</v>
      </c>
      <c r="AZ86" s="11">
        <f>'в абс. значениях'!BL85*100/'в абс. значениях'!AZ85-100</f>
        <v>21.959815766637746</v>
      </c>
      <c r="BA86" s="11">
        <f>'в абс. значениях'!BM85*100/'в абс. значениях'!BA85-100</f>
        <v>20.57962358226591</v>
      </c>
      <c r="BB86" s="11">
        <f>'в абс. значениях'!BN85*100/'в абс. значениях'!BB85-100</f>
        <v>20.760918217277322</v>
      </c>
      <c r="BC86" s="11">
        <f>'в абс. значениях'!BO85*100/'в абс. значениях'!BC85-100</f>
        <v>18.48949298706448</v>
      </c>
      <c r="BD86" s="11">
        <f>'в абс. значениях'!BP85*100/'в абс. значениях'!BD85-100</f>
        <v>18.930142935204628</v>
      </c>
      <c r="BE86" s="11">
        <f>'в абс. значениях'!BQ85*100/'в абс. значениях'!BE85-100</f>
        <v>22.464952422459504</v>
      </c>
      <c r="BF86" s="11">
        <f>'в абс. значениях'!BR85*100/'в абс. значениях'!BF85-100</f>
        <v>24.00655687258481</v>
      </c>
      <c r="BG86" s="11">
        <f>'в абс. значениях'!BS85*100/'в абс. значениях'!BG85-100</f>
        <v>24.816713618309393</v>
      </c>
      <c r="BH86" s="11">
        <f>'в абс. значениях'!BT85*100/'в абс. значениях'!BH85-100</f>
        <v>26.049723124799783</v>
      </c>
      <c r="BI86" s="11">
        <f>'в абс. значениях'!BU85*100/'в абс. значениях'!BI85-100</f>
        <v>22.982335858374725</v>
      </c>
      <c r="BJ86" s="11">
        <f>'в абс. значениях'!BV85*100/'в абс. значениях'!BJ85-100</f>
        <v>24.308722762024374</v>
      </c>
      <c r="BK86" s="11">
        <f>'в абс. значениях'!BW85*100/'в абс. значениях'!BK85-100</f>
        <v>26.805408609238512</v>
      </c>
      <c r="BL86" s="11">
        <f>'в абс. значениях'!BX85*100/'в абс. значениях'!BL85-100</f>
        <v>26.502397267771528</v>
      </c>
      <c r="BM86" s="11">
        <f>'в абс. значениях'!BY85*100/'в абс. значениях'!BM85-100</f>
        <v>25.358854250794167</v>
      </c>
      <c r="BN86" s="11">
        <f>'в абс. значениях'!BZ85*100/'в абс. значениях'!BN85-100</f>
        <v>25.393152527295641</v>
      </c>
      <c r="BO86" s="11">
        <f>'в абс. значениях'!CA85*100/'в абс. значениях'!BO85-100</f>
        <v>25.438536868467693</v>
      </c>
      <c r="BP86" s="11">
        <f>'в абс. значениях'!CB85*100/'в абс. значениях'!BP85-100</f>
        <v>25.857249257614882</v>
      </c>
    </row>
    <row r="87" spans="1:68" x14ac:dyDescent="0.25">
      <c r="A87" s="5" t="s">
        <v>84</v>
      </c>
      <c r="B87" s="11">
        <f>'в абс. значениях'!N86*100/'в абс. значениях'!B86-100</f>
        <v>7.6368586667856846</v>
      </c>
      <c r="C87" s="11">
        <f>'в абс. значениях'!O86*100/'в абс. значениях'!C86-100</f>
        <v>7.6626070073250361</v>
      </c>
      <c r="D87" s="11">
        <f>'в абс. значениях'!P86*100/'в абс. значениях'!D86-100</f>
        <v>6.4331097776208992</v>
      </c>
      <c r="E87" s="11">
        <f>'в абс. значениях'!Q86*100/'в абс. значениях'!E86-100</f>
        <v>9.5472572523506045</v>
      </c>
      <c r="F87" s="11">
        <f>'в абс. значениях'!R86*100/'в абс. значениях'!F86-100</f>
        <v>8.9215621049830389</v>
      </c>
      <c r="G87" s="11">
        <f>'в абс. значениях'!S86*100/'в абс. значениях'!G86-100</f>
        <v>7.3694962402746995</v>
      </c>
      <c r="H87" s="11">
        <f>'в абс. значениях'!T86*100/'в абс. значениях'!H86-100</f>
        <v>10.745663903417196</v>
      </c>
      <c r="I87" s="11">
        <f>'в абс. значениях'!U86*100/'в абс. значениях'!I86-100</f>
        <v>9.9965625402827243</v>
      </c>
      <c r="J87" s="11">
        <f>'в абс. значениях'!V86*100/'в абс. значениях'!J86-100</f>
        <v>6.520712599270226</v>
      </c>
      <c r="K87" s="11">
        <f>'в абс. значениях'!W86*100/'в абс. значениях'!K86-100</f>
        <v>7.9847252486461997</v>
      </c>
      <c r="L87" s="11">
        <f>'в абс. значениях'!X86*100/'в абс. значениях'!L86-100</f>
        <v>9.879937283876373</v>
      </c>
      <c r="M87" s="11">
        <f>'в абс. значениях'!Y86*100/'в абс. значениях'!M86-100</f>
        <v>8.7813000043246916</v>
      </c>
      <c r="N87" s="11">
        <f>'в абс. значениях'!Z86*100/'в абс. значениях'!N86-100</f>
        <v>5.5897659181853925</v>
      </c>
      <c r="O87" s="11">
        <f>'в абс. значениях'!AA86*100/'в абс. значениях'!O86-100</f>
        <v>2.6477037522798526</v>
      </c>
      <c r="P87" s="11">
        <f>'в абс. значениях'!AB86*100/'в абс. значениях'!P86-100</f>
        <v>4.0108614542741066</v>
      </c>
      <c r="Q87" s="11">
        <f>'в абс. значениях'!AC86*100/'в абс. значениях'!Q86-100</f>
        <v>4.1186161449752916</v>
      </c>
      <c r="R87" s="11">
        <f>'в абс. значениях'!AD86*100/'в абс. значениях'!R86-100</f>
        <v>4.4079322420392515</v>
      </c>
      <c r="S87" s="11">
        <f>'в абс. значениях'!AE86*100/'в абс. значениях'!S86-100</f>
        <v>3.1170934115980202</v>
      </c>
      <c r="T87" s="11">
        <f>'в абс. значениях'!AF86*100/'в абс. значениях'!T86-100</f>
        <v>2.5330869313621207</v>
      </c>
      <c r="U87" s="11">
        <f>'в абс. значениях'!AG86*100/'в абс. значениях'!U86-100</f>
        <v>8.5939178499586433E-2</v>
      </c>
      <c r="V87" s="11">
        <f>'в абс. значениях'!AH86*100/'в абс. значениях'!V86-100</f>
        <v>0.74353187716612013</v>
      </c>
      <c r="W87" s="11">
        <f>'в абс. значениях'!AI86*100/'в абс. значениях'!W86-100</f>
        <v>-2.1437704787021516</v>
      </c>
      <c r="X87" s="11">
        <f>'в абс. значениях'!AJ86*100/'в абс. значениях'!X86-100</f>
        <v>-0.64504779217732278</v>
      </c>
      <c r="Y87" s="11">
        <f>'в абс. значениях'!AK86*100/'в абс. значениях'!Y86-100</f>
        <v>6.4344922177828181</v>
      </c>
      <c r="Z87" s="11">
        <f>'в абс. значениях'!AL86*100/'в абс. значениях'!Z86-100</f>
        <v>11.877785850334789</v>
      </c>
      <c r="AA87" s="11">
        <f>'в абс. значениях'!AM86*100/'в абс. значениях'!AA86-100</f>
        <v>13.503962945956204</v>
      </c>
      <c r="AB87" s="11">
        <f>'в абс. значениях'!AN86*100/'в абс. значениях'!AB86-100</f>
        <v>21.130353335060477</v>
      </c>
      <c r="AC87" s="11">
        <f>'в абс. значениях'!AO86*100/'в абс. значениях'!AC86-100</f>
        <v>19.641740897015154</v>
      </c>
      <c r="AD87" s="11">
        <f>'в абс. значениях'!AP86*100/'в абс. значениях'!AD86-100</f>
        <v>20.138062830288021</v>
      </c>
      <c r="AE87" s="11">
        <f>'в абс. значениях'!AQ86*100/'в абс. значениях'!AE86-100</f>
        <v>16.973206399057801</v>
      </c>
      <c r="AF87" s="11">
        <f>'в абс. значениях'!AR86*100/'в абс. значениях'!AF86-100</f>
        <v>11.320273812991559</v>
      </c>
      <c r="AG87" s="11">
        <f>'в абс. значениях'!AS86*100/'в абс. значениях'!AG86-100</f>
        <v>14.243896727357878</v>
      </c>
      <c r="AH87" s="11">
        <f>'в абс. значениях'!AT86*100/'в абс. значениях'!AH86-100</f>
        <v>18.029081744904701</v>
      </c>
      <c r="AI87" s="11">
        <f>'в абс. значениях'!AU86*100/'в абс. значениях'!AI86-100</f>
        <v>20.686416627534243</v>
      </c>
      <c r="AJ87" s="11">
        <f>'в абс. значениях'!AV86*100/'в абс. значениях'!AJ86-100</f>
        <v>17.438863640834953</v>
      </c>
      <c r="AK87" s="11">
        <f>'в абс. значениях'!AW86*100/'в абс. значениях'!AK86-100</f>
        <v>13.435679067682656</v>
      </c>
      <c r="AL87" s="11">
        <f>'в абс. значениях'!AX86*100/'в абс. значениях'!AL86-100</f>
        <v>9.6268604324627916</v>
      </c>
      <c r="AM87" s="11">
        <f>'в абс. значениях'!AY86*100/'в абс. значениях'!AM86-100</f>
        <v>10.673139500114331</v>
      </c>
      <c r="AN87" s="11">
        <f>'в абс. значениях'!AZ86*100/'в абс. значениях'!AN86-100</f>
        <v>2.4382218419927</v>
      </c>
      <c r="AO87" s="11">
        <f>'в абс. значениях'!BA86*100/'в абс. значениях'!AO86-100</f>
        <v>3.2932225251849019</v>
      </c>
      <c r="AP87" s="11">
        <f>'в абс. значениях'!BB86*100/'в абс. значениях'!AP86-100</f>
        <v>4.0416828983248934</v>
      </c>
      <c r="AQ87" s="11">
        <f>'в абс. значениях'!BC86*100/'в абс. значениях'!AQ86-100</f>
        <v>9.7093569606658576</v>
      </c>
      <c r="AR87" s="11">
        <f>'в абс. значениях'!BD86*100/'в абс. значениях'!AR86-100</f>
        <v>10.977005854839234</v>
      </c>
      <c r="AS87" s="11">
        <f>'в абс. значениях'!BE86*100/'в абс. значениях'!AS86-100</f>
        <v>10.361791534283086</v>
      </c>
      <c r="AT87" s="11">
        <f>'в абс. значениях'!BF86*100/'в абс. значениях'!AT86-100</f>
        <v>11.816441002524954</v>
      </c>
      <c r="AU87" s="11">
        <f>'в абс. значениях'!BG86*100/'в абс. значениях'!AU86-100</f>
        <v>13.88743211923331</v>
      </c>
      <c r="AV87" s="11">
        <f>'в абс. значениях'!BH86*100/'в абс. значениях'!AV86-100</f>
        <v>14.587975139463595</v>
      </c>
      <c r="AW87" s="11">
        <f>'в абс. значениях'!BI86*100/'в абс. значениях'!AW86-100</f>
        <v>14.700846257696995</v>
      </c>
      <c r="AX87" s="11">
        <f>'в абс. значениях'!BJ86*100/'в абс. значениях'!AX86-100</f>
        <v>23.328156769824375</v>
      </c>
      <c r="AY87" s="11">
        <f>'в абс. значениях'!BK86*100/'в абс. значениях'!AY86-100</f>
        <v>15.850034169832014</v>
      </c>
      <c r="AZ87" s="11">
        <f>'в абс. значениях'!BL86*100/'в абс. значениях'!AZ86-100</f>
        <v>16.585828086855969</v>
      </c>
      <c r="BA87" s="11">
        <f>'в абс. значениях'!BM86*100/'в абс. значениях'!BA86-100</f>
        <v>15.511191198786037</v>
      </c>
      <c r="BB87" s="11">
        <f>'в абс. значениях'!BN86*100/'в абс. значениях'!BB86-100</f>
        <v>15.441979468938186</v>
      </c>
      <c r="BC87" s="11">
        <f>'в абс. значениях'!BO86*100/'в абс. значениях'!BC86-100</f>
        <v>11.719538682737308</v>
      </c>
      <c r="BD87" s="11">
        <f>'в абс. значениях'!BP86*100/'в абс. значениях'!BD86-100</f>
        <v>11.171858881782541</v>
      </c>
      <c r="BE87" s="11">
        <f>'в абс. значениях'!BQ86*100/'в абс. значениях'!BE86-100</f>
        <v>10.975421000495288</v>
      </c>
      <c r="BF87" s="11">
        <f>'в абс. значениях'!BR86*100/'в абс. значениях'!BF86-100</f>
        <v>11.272429679922411</v>
      </c>
      <c r="BG87" s="11">
        <f>'в абс. значениях'!BS86*100/'в абс. значениях'!BG86-100</f>
        <v>11.812240047534161</v>
      </c>
      <c r="BH87" s="11">
        <f>'в абс. значениях'!BT86*100/'в абс. значениях'!BH86-100</f>
        <v>13.409160684785306</v>
      </c>
      <c r="BI87" s="11">
        <f>'в абс. значениях'!BU86*100/'в абс. значениях'!BI86-100</f>
        <v>14.3669169047038</v>
      </c>
      <c r="BJ87" s="11">
        <f>'в абс. значениях'!BV86*100/'в абс. значениях'!BJ86-100</f>
        <v>6.4856163672240115</v>
      </c>
      <c r="BK87" s="11">
        <f>'в абс. значениях'!BW86*100/'в абс. значениях'!BK86-100</f>
        <v>13.043597552610635</v>
      </c>
      <c r="BL87" s="11">
        <f>'в абс. значениях'!BX86*100/'в абс. значениях'!BL86-100</f>
        <v>14.441184168836358</v>
      </c>
      <c r="BM87" s="11">
        <f>'в абс. значениях'!BY86*100/'в абс. значениях'!BM86-100</f>
        <v>13.225775551815204</v>
      </c>
      <c r="BN87" s="11">
        <f>'в абс. значениях'!BZ86*100/'в абс. значениях'!BN86-100</f>
        <v>10.542461754689441</v>
      </c>
      <c r="BO87" s="11">
        <f>'в абс. значениях'!CA86*100/'в абс. значениях'!BO86-100</f>
        <v>13.807502738225637</v>
      </c>
      <c r="BP87" s="11">
        <f>'в абс. значениях'!CB86*100/'в абс. значениях'!BP86-100</f>
        <v>19.194315937379869</v>
      </c>
    </row>
    <row r="88" spans="1:68" x14ac:dyDescent="0.25">
      <c r="A88" s="5" t="s">
        <v>85</v>
      </c>
      <c r="B88" s="11">
        <f>'в абс. значениях'!N87*100/'в абс. значениях'!B87-100</f>
        <v>9.6388514291352863</v>
      </c>
      <c r="C88" s="11">
        <f>'в абс. значениях'!O87*100/'в абс. значениях'!C87-100</f>
        <v>10.749443482562455</v>
      </c>
      <c r="D88" s="11">
        <f>'в абс. значениях'!P87*100/'в абс. значениях'!D87-100</f>
        <v>9.3953817774556967</v>
      </c>
      <c r="E88" s="11">
        <f>'в абс. значениях'!Q87*100/'в абс. значениях'!E87-100</f>
        <v>9.7559971003031478</v>
      </c>
      <c r="F88" s="11">
        <f>'в абс. значениях'!R87*100/'в абс. значениях'!F87-100</f>
        <v>7.4746649231775137</v>
      </c>
      <c r="G88" s="11">
        <f>'в абс. значениях'!S87*100/'в абс. значениях'!G87-100</f>
        <v>4.0187386580754492</v>
      </c>
      <c r="H88" s="11">
        <f>'в абс. значениях'!T87*100/'в абс. значениях'!H87-100</f>
        <v>4.979297571578357</v>
      </c>
      <c r="I88" s="11">
        <f>'в абс. значениях'!U87*100/'в абс. значениях'!I87-100</f>
        <v>4.9225094587534954</v>
      </c>
      <c r="J88" s="11">
        <f>'в абс. значениях'!V87*100/'в абс. значениях'!J87-100</f>
        <v>3.9320982362064854</v>
      </c>
      <c r="K88" s="11">
        <f>'в абс. значениях'!W87*100/'в абс. значениях'!K87-100</f>
        <v>2.8132380408440554</v>
      </c>
      <c r="L88" s="11">
        <f>'в абс. значениях'!X87*100/'в абс. значениях'!L87-100</f>
        <v>3.7864099990037801</v>
      </c>
      <c r="M88" s="11">
        <f>'в абс. значениях'!Y87*100/'в абс. значениях'!M87-100</f>
        <v>3.1825420138835199</v>
      </c>
      <c r="N88" s="11">
        <f>'в абс. значениях'!Z87*100/'в абс. значениях'!N87-100</f>
        <v>-0.22349888250558081</v>
      </c>
      <c r="O88" s="11">
        <f>'в абс. значениях'!AA87*100/'в абс. значениях'!O87-100</f>
        <v>-1.6876600559823771</v>
      </c>
      <c r="P88" s="11">
        <f>'в абс. значениях'!AB87*100/'в абс. значениях'!P87-100</f>
        <v>-1.1374500342514722</v>
      </c>
      <c r="Q88" s="11">
        <f>'в абс. значениях'!AC87*100/'в абс. значениях'!Q87-100</f>
        <v>-1.164859083574143</v>
      </c>
      <c r="R88" s="11">
        <f>'в абс. значениях'!AD87*100/'в абс. значениях'!R87-100</f>
        <v>-0.71935881252566958</v>
      </c>
      <c r="S88" s="11">
        <f>'в абс. значениях'!AE87*100/'в абс. значениях'!S87-100</f>
        <v>1.5993421254880218</v>
      </c>
      <c r="T88" s="11">
        <f>'в абс. значениях'!AF87*100/'в абс. значениях'!T87-100</f>
        <v>1.7044916051236783</v>
      </c>
      <c r="U88" s="11">
        <f>'в абс. значениях'!AG87*100/'в абс. значениях'!U87-100</f>
        <v>1.7373658124429454</v>
      </c>
      <c r="V88" s="11">
        <f>'в абс. значениях'!AH87*100/'в абс. значениях'!V87-100</f>
        <v>0.25872154063053188</v>
      </c>
      <c r="W88" s="11">
        <f>'в абс. значениях'!AI87*100/'в абс. значениях'!W87-100</f>
        <v>-2.2738362447545626</v>
      </c>
      <c r="X88" s="11">
        <f>'в абс. значениях'!AJ87*100/'в абс. значениях'!X87-100</f>
        <v>-1.9064636649585793</v>
      </c>
      <c r="Y88" s="11">
        <f>'в абс. значениях'!AK87*100/'в абс. значениях'!Y87-100</f>
        <v>0.61582720877441943</v>
      </c>
      <c r="Z88" s="11">
        <f>'в абс. значениях'!AL87*100/'в абс. значениях'!Z87-100</f>
        <v>0.60284434288463729</v>
      </c>
      <c r="AA88" s="11">
        <f>'в абс. значениях'!AM87*100/'в абс. значениях'!AA87-100</f>
        <v>2.363301807498047</v>
      </c>
      <c r="AB88" s="11">
        <f>'в абс. значениях'!AN87*100/'в абс. значениях'!AB87-100</f>
        <v>2.5188456559811101</v>
      </c>
      <c r="AC88" s="11">
        <f>'в абс. значениях'!AO87*100/'в абс. значениях'!AC87-100</f>
        <v>1.8301527152327992</v>
      </c>
      <c r="AD88" s="11">
        <f>'в абс. значениях'!AP87*100/'в абс. значениях'!AD87-100</f>
        <v>2.8982843137254832</v>
      </c>
      <c r="AE88" s="11">
        <f>'в абс. значениях'!AQ87*100/'в абс. значениях'!AE87-100</f>
        <v>2.5083776485094234</v>
      </c>
      <c r="AF88" s="11">
        <f>'в абс. значениях'!AR87*100/'в абс. значениях'!AF87-100</f>
        <v>6.908712949356655</v>
      </c>
      <c r="AG88" s="11">
        <f>'в абс. значениях'!AS87*100/'в абс. значениях'!AG87-100</f>
        <v>5.8260418211478537</v>
      </c>
      <c r="AH88" s="11">
        <f>'в абс. значениях'!AT87*100/'в абс. значениях'!AH87-100</f>
        <v>11.676751961583633</v>
      </c>
      <c r="AI88" s="11">
        <f>'в абс. значениях'!AU87*100/'в абс. значениях'!AI87-100</f>
        <v>16.02295248190994</v>
      </c>
      <c r="AJ88" s="11">
        <f>'в абс. значениях'!AV87*100/'в абс. значениях'!AJ87-100</f>
        <v>14.67497666576341</v>
      </c>
      <c r="AK88" s="11">
        <f>'в абс. значениях'!AW87*100/'в абс. значениях'!AK87-100</f>
        <v>15.020737001213689</v>
      </c>
      <c r="AL88" s="11">
        <f>'в абс. значениях'!AX87*100/'в абс. значениях'!AL87-100</f>
        <v>19.224734380370293</v>
      </c>
      <c r="AM88" s="11">
        <f>'в абс. значениях'!AY87*100/'в абс. значениях'!AM87-100</f>
        <v>21.911940938882395</v>
      </c>
      <c r="AN88" s="11">
        <f>'в абс. значениях'!AZ87*100/'в абс. значениях'!AN87-100</f>
        <v>22.868729482018452</v>
      </c>
      <c r="AO88" s="11">
        <f>'в абс. значениях'!BA87*100/'в абс. значениях'!AO87-100</f>
        <v>22.64696889472232</v>
      </c>
      <c r="AP88" s="11">
        <f>'в абс. значениях'!BB87*100/'в абс. значениях'!AP87-100</f>
        <v>24.003304948490438</v>
      </c>
      <c r="AQ88" s="11">
        <f>'в абс. значениях'!BC87*100/'в абс. значениях'!AQ87-100</f>
        <v>24.83746946787393</v>
      </c>
      <c r="AR88" s="11">
        <f>'в абс. значениях'!BD87*100/'в абс. значениях'!AR87-100</f>
        <v>22.155917475174832</v>
      </c>
      <c r="AS88" s="11">
        <f>'в абс. значениях'!BE87*100/'в абс. значениях'!AS87-100</f>
        <v>25.420937940119259</v>
      </c>
      <c r="AT88" s="11">
        <f>'в абс. значениях'!BF87*100/'в абс. значениях'!AT87-100</f>
        <v>23.284707710443129</v>
      </c>
      <c r="AU88" s="11">
        <f>'в абс. значениях'!BG87*100/'в абс. значениях'!AU87-100</f>
        <v>24.699915916870253</v>
      </c>
      <c r="AV88" s="11">
        <f>'в абс. значениях'!BH87*100/'в абс. значениях'!AV87-100</f>
        <v>26.601596345209657</v>
      </c>
      <c r="AW88" s="11">
        <f>'в абс. значениях'!BI87*100/'в абс. значениях'!AW87-100</f>
        <v>26.155210585600159</v>
      </c>
      <c r="AX88" s="11">
        <f>'в абс. значениях'!BJ87*100/'в абс. значениях'!AX87-100</f>
        <v>25.159179785420633</v>
      </c>
      <c r="AY88" s="11">
        <f>'в абс. значениях'!BK87*100/'в абс. значениях'!AY87-100</f>
        <v>20.935905292986178</v>
      </c>
      <c r="AZ88" s="11">
        <f>'в абс. значениях'!BL87*100/'в абс. значениях'!AZ87-100</f>
        <v>22.553014000048364</v>
      </c>
      <c r="BA88" s="11">
        <f>'в абс. значениях'!BM87*100/'в абс. значениях'!BA87-100</f>
        <v>23.630526386194902</v>
      </c>
      <c r="BB88" s="11">
        <f>'в абс. значениях'!BN87*100/'в абс. значениях'!BB87-100</f>
        <v>24.60637129256682</v>
      </c>
      <c r="BC88" s="11">
        <f>'в абс. значениях'!BO87*100/'в абс. значениях'!BC87-100</f>
        <v>17.875404176838813</v>
      </c>
      <c r="BD88" s="11">
        <f>'в абс. значениях'!BP87*100/'в абс. значениях'!BD87-100</f>
        <v>17.888762644974662</v>
      </c>
      <c r="BE88" s="11">
        <f>'в абс. значениях'!BQ87*100/'в абс. значениях'!BE87-100</f>
        <v>15.492997089336697</v>
      </c>
      <c r="BF88" s="11">
        <f>'в абс. значениях'!BR87*100/'в абс. значениях'!BF87-100</f>
        <v>16.675268513437899</v>
      </c>
      <c r="BG88" s="11">
        <f>'в абс. значениях'!BS87*100/'в абс. значениях'!BG87-100</f>
        <v>14.497632042814359</v>
      </c>
      <c r="BH88" s="11">
        <f>'в абс. значениях'!BT87*100/'в абс. значениях'!BH87-100</f>
        <v>14.665456902138686</v>
      </c>
      <c r="BI88" s="11">
        <f>'в абс. значениях'!BU87*100/'в абс. значениях'!BI87-100</f>
        <v>14.155082436613867</v>
      </c>
      <c r="BJ88" s="11">
        <f>'в абс. значениях'!BV87*100/'в абс. значениях'!BJ87-100</f>
        <v>13.26747248565448</v>
      </c>
      <c r="BK88" s="11">
        <f>'в абс. значениях'!BW87*100/'в абс. значениях'!BK87-100</f>
        <v>15.116454095712115</v>
      </c>
      <c r="BL88" s="11">
        <f>'в абс. значениях'!BX87*100/'в абс. значениях'!BL87-100</f>
        <v>12.584284072468279</v>
      </c>
      <c r="BM88" s="11">
        <f>'в абс. значениях'!BY87*100/'в абс. значениях'!BM87-100</f>
        <v>12.662056618992352</v>
      </c>
      <c r="BN88" s="11">
        <f>'в абс. значениях'!BZ87*100/'в абс. значениях'!BN87-100</f>
        <v>10.826994503403455</v>
      </c>
      <c r="BO88" s="11">
        <f>'в абс. значениях'!CA87*100/'в абс. значениях'!BO87-100</f>
        <v>15.683186985672805</v>
      </c>
      <c r="BP88" s="11">
        <f>'в абс. значениях'!CB87*100/'в абс. значениях'!BP87-100</f>
        <v>13.619644470104021</v>
      </c>
    </row>
    <row r="89" spans="1:68" ht="31.5" x14ac:dyDescent="0.25">
      <c r="A89" s="5" t="s">
        <v>86</v>
      </c>
      <c r="B89" s="11">
        <f>'в абс. значениях'!N88*100/'в абс. значениях'!B88-100</f>
        <v>10.668744686880132</v>
      </c>
      <c r="C89" s="11">
        <f>'в абс. значениях'!O88*100/'в абс. значениях'!C88-100</f>
        <v>11.252204585537925</v>
      </c>
      <c r="D89" s="11">
        <f>'в абс. значениях'!P88*100/'в абс. значениях'!D88-100</f>
        <v>9.9908405552032633</v>
      </c>
      <c r="E89" s="11">
        <f>'в абс. значениях'!Q88*100/'в абс. значениях'!E88-100</f>
        <v>10.319375443577002</v>
      </c>
      <c r="F89" s="11">
        <f>'в абс. значениях'!R88*100/'в абс. значениях'!F88-100</f>
        <v>9.336261245307071</v>
      </c>
      <c r="G89" s="11">
        <f>'в абс. значениях'!S88*100/'в абс. значениях'!G88-100</f>
        <v>7.2976928974698581</v>
      </c>
      <c r="H89" s="11">
        <f>'в абс. значениях'!T88*100/'в абс. значениях'!H88-100</f>
        <v>7.303297844715658</v>
      </c>
      <c r="I89" s="11">
        <f>'в абс. значениях'!U88*100/'в абс. значениях'!I88-100</f>
        <v>6.2919688423314568</v>
      </c>
      <c r="J89" s="11">
        <f>'в абс. значениях'!V88*100/'в абс. значениях'!J88-100</f>
        <v>5.4896735509660175</v>
      </c>
      <c r="K89" s="11">
        <f>'в абс. значениях'!W88*100/'в абс. значениях'!K88-100</f>
        <v>3.7585045247374325</v>
      </c>
      <c r="L89" s="11">
        <f>'в абс. значениях'!X88*100/'в абс. значениях'!L88-100</f>
        <v>7.4718991618478299</v>
      </c>
      <c r="M89" s="11">
        <f>'в абс. значениях'!Y88*100/'в абс. значениях'!M88-100</f>
        <v>6.7620372210080149</v>
      </c>
      <c r="N89" s="11">
        <f>'в абс. значениях'!Z88*100/'в абс. значениях'!N88-100</f>
        <v>4.3784406606068416</v>
      </c>
      <c r="O89" s="11">
        <f>'в абс. значениях'!AA88*100/'в абс. значениях'!O88-100</f>
        <v>3.8807863031071719</v>
      </c>
      <c r="P89" s="11">
        <f>'в абс. значениях'!AB88*100/'в абс. значениях'!P88-100</f>
        <v>6.213567356351291</v>
      </c>
      <c r="Q89" s="11">
        <f>'в абс. значениях'!AC88*100/'в абс. значениях'!Q88-100</f>
        <v>9.0581574884199654</v>
      </c>
      <c r="R89" s="11">
        <f>'в абс. значениях'!AD88*100/'в абс. значениях'!R88-100</f>
        <v>10.197602850664069</v>
      </c>
      <c r="S89" s="11">
        <f>'в абс. значениях'!AE88*100/'в абс. значениях'!S88-100</f>
        <v>12.108613745615173</v>
      </c>
      <c r="T89" s="11">
        <f>'в абс. значениях'!AF88*100/'в абс. значениях'!T88-100</f>
        <v>13.866537600580799</v>
      </c>
      <c r="U89" s="11">
        <f>'в абс. значениях'!AG88*100/'в абс. значениях'!U88-100</f>
        <v>12.034872702002659</v>
      </c>
      <c r="V89" s="11">
        <f>'в абс. значениях'!AH88*100/'в абс. значениях'!V88-100</f>
        <v>11.563723632689147</v>
      </c>
      <c r="W89" s="11">
        <f>'в абс. значениях'!AI88*100/'в абс. значениях'!W88-100</f>
        <v>11.968423733129612</v>
      </c>
      <c r="X89" s="11">
        <f>'в абс. значениях'!AJ88*100/'в абс. значениях'!X88-100</f>
        <v>9.6064325010579807</v>
      </c>
      <c r="Y89" s="11">
        <f>'в абс. значениях'!AK88*100/'в абс. значениях'!Y88-100</f>
        <v>13.66625310173697</v>
      </c>
      <c r="Z89" s="11">
        <f>'в абс. значениях'!AL88*100/'в абс. значениях'!Z88-100</f>
        <v>13.449037164234028</v>
      </c>
      <c r="AA89" s="11">
        <f>'в абс. значениях'!AM88*100/'в абс. значениях'!AA88-100</f>
        <v>14.863874984739354</v>
      </c>
      <c r="AB89" s="11">
        <f>'в абс. значениях'!AN88*100/'в абс. значениях'!AB88-100</f>
        <v>12.550509619443943</v>
      </c>
      <c r="AC89" s="11">
        <f>'в абс. значениях'!AO88*100/'в абс. значениях'!AC88-100</f>
        <v>8.9959886739027866</v>
      </c>
      <c r="AD89" s="11">
        <f>'в абс. значениях'!AP88*100/'в абс. значениях'!AD88-100</f>
        <v>8.3720383326474206</v>
      </c>
      <c r="AE89" s="11">
        <f>'в абс. значениях'!AQ88*100/'в абс. значениях'!AE88-100</f>
        <v>8.4830223664387461</v>
      </c>
      <c r="AF89" s="11">
        <f>'в абс. значениях'!AR88*100/'в абс. значениях'!AF88-100</f>
        <v>10.291695446575631</v>
      </c>
      <c r="AG89" s="11">
        <f>'в абс. значениях'!AS88*100/'в абс. значениях'!AG88-100</f>
        <v>10.274049847750078</v>
      </c>
      <c r="AH89" s="11">
        <f>'в абс. значениях'!AT88*100/'в абс. значениях'!AH88-100</f>
        <v>13.722049249929242</v>
      </c>
      <c r="AI89" s="11">
        <f>'в абс. значениях'!AU88*100/'в абс. значениях'!AI88-100</f>
        <v>16.369115305890375</v>
      </c>
      <c r="AJ89" s="11">
        <f>'в абс. значениях'!AV88*100/'в абс. значениях'!AJ88-100</f>
        <v>14.997242140099289</v>
      </c>
      <c r="AK89" s="11">
        <f>'в абс. значениях'!AW88*100/'в абс. значениях'!AK88-100</f>
        <v>17.022321672215242</v>
      </c>
      <c r="AL89" s="11">
        <f>'в абс. значениях'!AX88*100/'в абс. значениях'!AL88-100</f>
        <v>18.146926860911407</v>
      </c>
      <c r="AM89" s="11">
        <f>'в абс. значениях'!AY88*100/'в абс. значениях'!AM88-100</f>
        <v>15.698570441621939</v>
      </c>
      <c r="AN89" s="11">
        <f>'в абс. значениях'!AZ88*100/'в абс. значениях'!AN88-100</f>
        <v>15.83967420426535</v>
      </c>
      <c r="AO89" s="11">
        <f>'в абс. значениях'!BA88*100/'в абс. значениях'!AO88-100</f>
        <v>17.037397845970659</v>
      </c>
      <c r="AP89" s="11">
        <f>'в абс. значениях'!BB88*100/'в абс. значениях'!AP88-100</f>
        <v>19.519340313568051</v>
      </c>
      <c r="AQ89" s="11">
        <f>'в абс. значениях'!BC88*100/'в абс. значениях'!AQ88-100</f>
        <v>21.397286614677924</v>
      </c>
      <c r="AR89" s="11">
        <f>'в абс. значениях'!BD88*100/'в абс. значениях'!AR88-100</f>
        <v>20.180171500144525</v>
      </c>
      <c r="AS89" s="11">
        <f>'в абс. значениях'!BE88*100/'в абс. значениях'!AS88-100</f>
        <v>20.397831867457555</v>
      </c>
      <c r="AT89" s="11">
        <f>'в абс. значениях'!BF88*100/'в абс. значениях'!AT88-100</f>
        <v>20.792473492956347</v>
      </c>
      <c r="AU89" s="11">
        <f>'в абс. значениях'!BG88*100/'в абс. значениях'!AU88-100</f>
        <v>20.291200469047737</v>
      </c>
      <c r="AV89" s="11">
        <f>'в абс. значениях'!BH88*100/'в абс. значениях'!AV88-100</f>
        <v>20.370281548275699</v>
      </c>
      <c r="AW89" s="11">
        <f>'в абс. значениях'!BI88*100/'в абс. значениях'!AW88-100</f>
        <v>19.699654882940024</v>
      </c>
      <c r="AX89" s="11">
        <f>'в абс. значениях'!BJ88*100/'в абс. значениях'!AX88-100</f>
        <v>19.138909224011712</v>
      </c>
      <c r="AY89" s="11">
        <f>'в абс. значениях'!BK88*100/'в абс. значениях'!AY88-100</f>
        <v>19.539754719581097</v>
      </c>
      <c r="AZ89" s="11">
        <f>'в абс. значениях'!BL88*100/'в абс. значениях'!AZ88-100</f>
        <v>21.144416689795534</v>
      </c>
      <c r="BA89" s="11">
        <f>'в абс. значениях'!BM88*100/'в абс. значениях'!BA88-100</f>
        <v>21.52138728323699</v>
      </c>
      <c r="BB89" s="11">
        <f>'в абс. значениях'!BN88*100/'в абс. значениях'!BB88-100</f>
        <v>19.545186328355499</v>
      </c>
      <c r="BC89" s="11">
        <f>'в абс. значениях'!BO88*100/'в абс. значениях'!BC88-100</f>
        <v>17.511439633931715</v>
      </c>
      <c r="BD89" s="11">
        <f>'в абс. значениях'!BP88*100/'в абс. значениях'!BD88-100</f>
        <v>15.941796608810677</v>
      </c>
      <c r="BE89" s="11">
        <f>'в абс. значениях'!BQ88*100/'в абс. значениях'!BE88-100</f>
        <v>19.575281376088341</v>
      </c>
      <c r="BF89" s="11">
        <f>'в абс. значениях'!BR88*100/'в абс. значениях'!BF88-100</f>
        <v>19.727190307426028</v>
      </c>
      <c r="BG89" s="11">
        <f>'в абс. значениях'!BS88*100/'в абс. значениях'!BG88-100</f>
        <v>19.735987002437042</v>
      </c>
      <c r="BH89" s="11">
        <f>'в абс. значениях'!BT88*100/'в абс. значениях'!BH88-100</f>
        <v>23.230793751992351</v>
      </c>
      <c r="BI89" s="11">
        <f>'в абс. значениях'!BU88*100/'в абс. значениях'!BI88-100</f>
        <v>20.907036546403802</v>
      </c>
      <c r="BJ89" s="11">
        <f>'в абс. значениях'!BV88*100/'в абс. значениях'!BJ88-100</f>
        <v>21.775029763047741</v>
      </c>
      <c r="BK89" s="11">
        <f>'в абс. значениях'!BW88*100/'в абс. значениях'!BK88-100</f>
        <v>24.67243035542748</v>
      </c>
      <c r="BL89" s="11">
        <f>'в абс. значениях'!BX88*100/'в абс. значениях'!BL88-100</f>
        <v>24.45301462446065</v>
      </c>
      <c r="BM89" s="11">
        <f>'в абс. значениях'!BY88*100/'в абс. значениях'!BM88-100</f>
        <v>25.52608546748354</v>
      </c>
      <c r="BN89" s="11">
        <f>'в абс. значениях'!BZ88*100/'в абс. значениях'!BN88-100</f>
        <v>27.281011504727189</v>
      </c>
      <c r="BO89" s="11">
        <f>'в абс. значениях'!CA88*100/'в абс. значениях'!BO88-100</f>
        <v>26.703609405421602</v>
      </c>
      <c r="BP89" s="11">
        <f>'в абс. значениях'!CB88*100/'в абс. значениях'!BP88-100</f>
        <v>28.080486792974682</v>
      </c>
    </row>
    <row r="90" spans="1:68" ht="31.5" x14ac:dyDescent="0.25">
      <c r="A90" s="5" t="s">
        <v>87</v>
      </c>
      <c r="B90" s="11">
        <f>'в абс. значениях'!N89*100/'в абс. значениях'!B89-100</f>
        <v>12.947326095697633</v>
      </c>
      <c r="C90" s="11">
        <f>'в абс. значениях'!O89*100/'в абс. значениях'!C89-100</f>
        <v>14.692098988736333</v>
      </c>
      <c r="D90" s="11">
        <f>'в абс. значениях'!P89*100/'в абс. значениях'!D89-100</f>
        <v>13.182560839281109</v>
      </c>
      <c r="E90" s="11">
        <f>'в абс. значениях'!Q89*100/'в абс. значениях'!E89-100</f>
        <v>12.289962171197331</v>
      </c>
      <c r="F90" s="11">
        <f>'в абс. значениях'!R89*100/'в абс. значениях'!F89-100</f>
        <v>12.333274052996615</v>
      </c>
      <c r="G90" s="11">
        <f>'в абс. значениях'!S89*100/'в абс. значениях'!G89-100</f>
        <v>12.45720305504345</v>
      </c>
      <c r="H90" s="11">
        <f>'в абс. значениях'!T89*100/'в абс. значениях'!H89-100</f>
        <v>8.5052364328784478</v>
      </c>
      <c r="I90" s="11">
        <f>'в абс. значениях'!U89*100/'в абс. значениях'!I89-100</f>
        <v>7.5796021936645701</v>
      </c>
      <c r="J90" s="11">
        <f>'в абс. значениях'!V89*100/'в абс. значениях'!J89-100</f>
        <v>7.6142537551933458</v>
      </c>
      <c r="K90" s="11">
        <f>'в абс. значениях'!W89*100/'в абс. значениях'!K89-100</f>
        <v>8.390517779164071</v>
      </c>
      <c r="L90" s="11">
        <f>'в абс. значениях'!X89*100/'в абс. значениях'!L89-100</f>
        <v>12.747432653668696</v>
      </c>
      <c r="M90" s="11">
        <f>'в абс. значениях'!Y89*100/'в абс. значениях'!M89-100</f>
        <v>10.451183431952657</v>
      </c>
      <c r="N90" s="11">
        <f>'в абс. значениях'!Z89*100/'в абс. значениях'!N89-100</f>
        <v>6.4435742257031023</v>
      </c>
      <c r="O90" s="11">
        <f>'в абс. значениях'!AA89*100/'в абс. значениях'!O89-100</f>
        <v>5.2903225806451672</v>
      </c>
      <c r="P90" s="11">
        <f>'в абс. значениях'!AB89*100/'в абс. значениях'!P89-100</f>
        <v>6.5111685154231935</v>
      </c>
      <c r="Q90" s="11">
        <f>'в абс. значениях'!AC89*100/'в абс. значениях'!Q89-100</f>
        <v>7.7170166092134167</v>
      </c>
      <c r="R90" s="11">
        <f>'в абс. значениях'!AD89*100/'в абс. значениях'!R89-100</f>
        <v>8.0503443362621709</v>
      </c>
      <c r="S90" s="11">
        <f>'в абс. значениях'!AE89*100/'в абс. значениях'!S89-100</f>
        <v>6.7213114754098342</v>
      </c>
      <c r="T90" s="11">
        <f>'в абс. значениях'!AF89*100/'в абс. значениях'!T89-100</f>
        <v>8.3869552500731146</v>
      </c>
      <c r="U90" s="11">
        <f>'в абс. значениях'!AG89*100/'в абс. значениях'!U89-100</f>
        <v>5.2042912577037157</v>
      </c>
      <c r="V90" s="11">
        <f>'в абс. значениях'!AH89*100/'в абс. значениях'!V89-100</f>
        <v>3.3038829905709406</v>
      </c>
      <c r="W90" s="11">
        <f>'в абс. значениях'!AI89*100/'в абс. значениях'!W89-100</f>
        <v>-0.53956834532374387</v>
      </c>
      <c r="X90" s="11">
        <f>'в абс. значениях'!AJ89*100/'в абс. значениях'!X89-100</f>
        <v>-4.969968978945289</v>
      </c>
      <c r="Y90" s="11">
        <f>'в абс. значениях'!AK89*100/'в абс. значениях'!Y89-100</f>
        <v>0.55581597803522698</v>
      </c>
      <c r="Z90" s="11">
        <f>'в абс. значениях'!AL89*100/'в абс. значениях'!Z89-100</f>
        <v>0.94983277591973092</v>
      </c>
      <c r="AA90" s="11">
        <f>'в абс. значениях'!AM89*100/'в абс. значениях'!AA89-100</f>
        <v>1.5999455337690591</v>
      </c>
      <c r="AB90" s="11">
        <f>'в абс. значениях'!AN89*100/'в абс. значениях'!AB89-100</f>
        <v>2.3610813895427611</v>
      </c>
      <c r="AC90" s="11">
        <f>'в абс. значениях'!AO89*100/'в абс. значениях'!AC89-100</f>
        <v>3.9857444177758339</v>
      </c>
      <c r="AD90" s="11">
        <f>'в абс. значениях'!AP89*100/'в абс. значениях'!AD89-100</f>
        <v>3.2527472527472554</v>
      </c>
      <c r="AE90" s="11">
        <f>'в абс. значениях'!AQ89*100/'в абс. значениях'!AE89-100</f>
        <v>4.6887572233194419</v>
      </c>
      <c r="AF90" s="11">
        <f>'в абс. значениях'!AR89*100/'в абс. значениях'!AF89-100</f>
        <v>8.7026917628010523</v>
      </c>
      <c r="AG90" s="11">
        <f>'в абс. значениях'!AS89*100/'в абс. значениях'!AG89-100</f>
        <v>9.3368048021985999</v>
      </c>
      <c r="AH90" s="11">
        <f>'в абс. значениях'!AT89*100/'в абс. значениях'!AH89-100</f>
        <v>13.245651861434524</v>
      </c>
      <c r="AI90" s="11">
        <f>'в абс. значениях'!AU89*100/'в абс. значениях'!AI89-100</f>
        <v>18.032549728752258</v>
      </c>
      <c r="AJ90" s="11">
        <f>'в абс. значениях'!AV89*100/'в абс. значениях'!AJ89-100</f>
        <v>16.377274621475209</v>
      </c>
      <c r="AK90" s="11">
        <f>'в абс. значениях'!AW89*100/'в абс. значениях'!AK89-100</f>
        <v>16.096164091635586</v>
      </c>
      <c r="AL90" s="11">
        <f>'в абс. значениях'!AX89*100/'в абс. значениях'!AL89-100</f>
        <v>18.168566127749799</v>
      </c>
      <c r="AM90" s="11">
        <f>'в абс. значениях'!AY89*100/'в абс. значениях'!AM89-100</f>
        <v>17.134624405280434</v>
      </c>
      <c r="AN90" s="11">
        <f>'в абс. значениях'!AZ89*100/'в абс. значениях'!AN89-100</f>
        <v>16.076655052264812</v>
      </c>
      <c r="AO90" s="11">
        <f>'в абс. значениях'!BA89*100/'в абс. значениях'!AO89-100</f>
        <v>12.226341190459536</v>
      </c>
      <c r="AP90" s="11">
        <f>'в абс. значениях'!BB89*100/'в абс. значениях'!AP89-100</f>
        <v>13.225486022420881</v>
      </c>
      <c r="AQ90" s="11">
        <f>'в абс. значениях'!BC89*100/'в абс. значениях'!AQ89-100</f>
        <v>13.93935159306875</v>
      </c>
      <c r="AR90" s="11">
        <f>'в абс. значениях'!BD89*100/'в абс. значениях'!AR89-100</f>
        <v>7.8073605163532562</v>
      </c>
      <c r="AS90" s="11">
        <f>'в абс. значениях'!BE89*100/'в абс. значениях'!AS89-100</f>
        <v>12.051858711469777</v>
      </c>
      <c r="AT90" s="11">
        <f>'в абс. значениях'!BF89*100/'в абс. значениях'!AT89-100</f>
        <v>12.743542552516345</v>
      </c>
      <c r="AU90" s="11">
        <f>'в абс. значениях'!BG89*100/'в абс. значениях'!AU89-100</f>
        <v>11.974506679740159</v>
      </c>
      <c r="AV90" s="11">
        <f>'в абс. значениях'!BH89*100/'в абс. значениях'!AV89-100</f>
        <v>14.054666984960605</v>
      </c>
      <c r="AW90" s="11">
        <f>'в абс. значениях'!BI89*100/'в абс. значениях'!AW89-100</f>
        <v>14.397980840933855</v>
      </c>
      <c r="AX90" s="11">
        <f>'в абс. значениях'!BJ89*100/'в абс. значениях'!AX89-100</f>
        <v>12.532241785353818</v>
      </c>
      <c r="AY90" s="11">
        <f>'в абс. значениях'!BK89*100/'в абс. значениях'!AY89-100</f>
        <v>11.561784897025177</v>
      </c>
      <c r="AZ90" s="11">
        <f>'в абс. значениях'!BL89*100/'в абс. значениях'!AZ89-100</f>
        <v>12.829441075823979</v>
      </c>
      <c r="BA90" s="11">
        <f>'в абс. значениях'!BM89*100/'в абс. значениях'!BA89-100</f>
        <v>16.254284823932693</v>
      </c>
      <c r="BB90" s="11">
        <f>'в абс. значениях'!BN89*100/'в абс. значениях'!BB89-100</f>
        <v>16.367965910515096</v>
      </c>
      <c r="BC90" s="11">
        <f>'в абс. значениях'!BO89*100/'в абс. значениях'!BC89-100</f>
        <v>13.797755565094747</v>
      </c>
      <c r="BD90" s="11">
        <f>'в абс. значениях'!BP89*100/'в абс. значениях'!BD89-100</f>
        <v>13.908237867710554</v>
      </c>
      <c r="BE90" s="11">
        <f>'в абс. значениях'!BQ89*100/'в абс. значениях'!BE89-100</f>
        <v>12.662337662337663</v>
      </c>
      <c r="BF90" s="11">
        <f>'в абс. значениях'!BR89*100/'в абс. значениях'!BF89-100</f>
        <v>11.004784688995215</v>
      </c>
      <c r="BG90" s="11">
        <f>'в абс. значениях'!BS89*100/'в абс. значениях'!BG89-100</f>
        <v>9.4078371278458803</v>
      </c>
      <c r="BH90" s="11">
        <f>'в абс. значениях'!BT89*100/'в абс. значениях'!BH89-100</f>
        <v>12.034953691591227</v>
      </c>
      <c r="BI90" s="11">
        <f>'в абс. значениях'!BU89*100/'в абс. значениях'!BI89-100</f>
        <v>10.635310635310631</v>
      </c>
      <c r="BJ90" s="11">
        <f>'в абс. значениях'!BV89*100/'в абс. значениях'!BJ89-100</f>
        <v>12.671284069958645</v>
      </c>
      <c r="BK90" s="11">
        <f>'в абс. значениях'!BW89*100/'в абс. значениях'!BK89-100</f>
        <v>17.347828316496589</v>
      </c>
      <c r="BL90" s="11">
        <f>'в абс. значениях'!BX89*100/'в абс. значениях'!BL89-100</f>
        <v>18.335639033734168</v>
      </c>
      <c r="BM90" s="11">
        <f>'в абс. значениях'!BY89*100/'в абс. значениях'!BM89-100</f>
        <v>18.157937061062569</v>
      </c>
      <c r="BN90" s="11">
        <f>'в абс. значениях'!BZ89*100/'в абс. значениях'!BN89-100</f>
        <v>19.154550350026923</v>
      </c>
      <c r="BO90" s="11">
        <f>'в абс. значениях'!CA89*100/'в абс. значениях'!BO89-100</f>
        <v>20.261895780567983</v>
      </c>
      <c r="BP90" s="11">
        <f>'в абс. значениях'!CB89*100/'в абс. значениях'!BP89-100</f>
        <v>24.763733764592914</v>
      </c>
    </row>
    <row r="91" spans="1:68" s="13" customFormat="1" x14ac:dyDescent="0.25">
      <c r="A91" s="12" t="s">
        <v>89</v>
      </c>
      <c r="B91" s="16">
        <v>44013</v>
      </c>
      <c r="C91" s="16">
        <v>44044</v>
      </c>
      <c r="D91" s="16">
        <v>44075</v>
      </c>
      <c r="E91" s="16">
        <v>44105</v>
      </c>
      <c r="F91" s="16">
        <v>44136</v>
      </c>
      <c r="G91" s="16">
        <v>44166</v>
      </c>
      <c r="H91" s="16">
        <v>44197</v>
      </c>
      <c r="I91" s="16">
        <v>44228</v>
      </c>
      <c r="J91" s="16">
        <v>44256</v>
      </c>
      <c r="K91" s="16">
        <v>44287</v>
      </c>
      <c r="L91" s="16">
        <v>44317</v>
      </c>
      <c r="M91" s="16">
        <v>44348</v>
      </c>
      <c r="N91" s="16">
        <v>44378</v>
      </c>
      <c r="O91" s="16">
        <v>44409</v>
      </c>
      <c r="P91" s="16">
        <v>44440</v>
      </c>
      <c r="Q91" s="16">
        <v>44470</v>
      </c>
      <c r="R91" s="16">
        <v>44501</v>
      </c>
      <c r="S91" s="16">
        <v>44531</v>
      </c>
      <c r="T91" s="16">
        <v>44562</v>
      </c>
      <c r="U91" s="16">
        <v>44593</v>
      </c>
      <c r="V91" s="16">
        <v>44621</v>
      </c>
      <c r="W91" s="16">
        <v>44652</v>
      </c>
      <c r="X91" s="16">
        <v>44682</v>
      </c>
      <c r="Y91" s="16">
        <v>44713</v>
      </c>
      <c r="Z91" s="16">
        <v>44743</v>
      </c>
      <c r="AA91" s="16">
        <v>44774</v>
      </c>
      <c r="AB91" s="16">
        <v>44805</v>
      </c>
      <c r="AC91" s="16">
        <v>44835</v>
      </c>
      <c r="AD91" s="16">
        <v>44866</v>
      </c>
      <c r="AE91" s="16">
        <v>44896</v>
      </c>
      <c r="AF91" s="16">
        <v>44927</v>
      </c>
      <c r="AG91" s="16">
        <v>44958</v>
      </c>
      <c r="AH91" s="16">
        <v>44986</v>
      </c>
      <c r="AI91" s="16">
        <v>45017</v>
      </c>
      <c r="AJ91" s="16">
        <v>45047</v>
      </c>
      <c r="AK91" s="16">
        <v>45078</v>
      </c>
      <c r="AL91" s="16">
        <v>45108</v>
      </c>
      <c r="AM91" s="16">
        <v>45139</v>
      </c>
      <c r="AN91" s="16">
        <v>45170</v>
      </c>
      <c r="AO91" s="16">
        <v>45200</v>
      </c>
      <c r="AP91" s="16">
        <v>45231</v>
      </c>
      <c r="AQ91" s="16">
        <v>45261</v>
      </c>
      <c r="AR91" s="16">
        <v>45292</v>
      </c>
      <c r="AS91" s="16">
        <v>45323</v>
      </c>
      <c r="AT91" s="16">
        <v>45352</v>
      </c>
      <c r="AU91" s="16">
        <v>45383</v>
      </c>
      <c r="AV91" s="16">
        <v>45413</v>
      </c>
      <c r="AW91" s="16">
        <v>45444</v>
      </c>
      <c r="AX91" s="16">
        <v>45474</v>
      </c>
      <c r="AY91" s="16">
        <v>45505</v>
      </c>
      <c r="AZ91" s="16">
        <v>45536</v>
      </c>
      <c r="BA91" s="16">
        <v>45566</v>
      </c>
      <c r="BB91" s="16">
        <v>45597</v>
      </c>
      <c r="BC91" s="16">
        <v>45627</v>
      </c>
      <c r="BD91" s="16">
        <v>45658</v>
      </c>
      <c r="BE91" s="16">
        <v>45689</v>
      </c>
      <c r="BF91" s="16">
        <v>45717</v>
      </c>
      <c r="BG91" s="16">
        <v>45748</v>
      </c>
      <c r="BH91" s="16">
        <v>45778</v>
      </c>
      <c r="BI91" s="16">
        <v>45809</v>
      </c>
      <c r="BJ91" s="16">
        <v>45839</v>
      </c>
      <c r="BK91" s="16">
        <v>45870</v>
      </c>
      <c r="BL91" s="16">
        <v>45901</v>
      </c>
      <c r="BM91" s="16">
        <v>45931</v>
      </c>
      <c r="BN91" s="16">
        <v>45962</v>
      </c>
      <c r="BO91" s="16">
        <v>45992</v>
      </c>
      <c r="BP91" s="16">
        <v>46023</v>
      </c>
    </row>
  </sheetData>
  <mergeCells count="1">
    <mergeCell ref="A1:BP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в абс. значениях</vt:lpstr>
      <vt:lpstr>Депозиты ФЛ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Tolokonnikova</dc:creator>
  <cp:lastModifiedBy>Толоконникова Анна Сергеевна</cp:lastModifiedBy>
  <dcterms:created xsi:type="dcterms:W3CDTF">2015-06-05T18:17:20Z</dcterms:created>
  <dcterms:modified xsi:type="dcterms:W3CDTF">2026-02-02T07:51:14Z</dcterms:modified>
</cp:coreProperties>
</file>