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G:\1_Специализация\3.1 Профиль региона (обновление 2022)\2. Графики\файлы Fullinfo\"/>
    </mc:Choice>
  </mc:AlternateContent>
  <bookViews>
    <workbookView xWindow="-105" yWindow="-105" windowWidth="23250" windowHeight="12570"/>
  </bookViews>
  <sheets>
    <sheet name="в Абс. вел." sheetId="3" r:id="rId1"/>
    <sheet name="Эскроу-счета" sheetId="2" r:id="rId2"/>
  </sheets>
  <externalReferences>
    <externalReference r:id="rId3"/>
  </externalReferences>
  <definedNames>
    <definedName name="_ftn1" localSheetId="1">'Эскроу-счета'!#REF!</definedName>
    <definedName name="_ftn2" localSheetId="1">'Эскроу-счета'!#REF!</definedName>
    <definedName name="_ftnref1" localSheetId="1">'Эскроу-счета'!#REF!</definedName>
    <definedName name="_ftnref2" localSheetId="1">'Эскроу-счета'!$A$3</definedName>
    <definedName name="_xlnm._FilterDatabase" localSheetId="1" hidden="1">'Эскроу-счета'!#REF!</definedName>
    <definedName name="_xlnm.Print_Titles" localSheetId="1">'Эскроу-счета'!$A:$A,'Эскроу-счета'!$2:$2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P3" i="2" l="1"/>
  <c r="BP4" i="2"/>
  <c r="BP5" i="2"/>
  <c r="BP6" i="2"/>
  <c r="BP7" i="2"/>
  <c r="BP8" i="2"/>
  <c r="BP9" i="2"/>
  <c r="BP10" i="2"/>
  <c r="BP11" i="2"/>
  <c r="BP12" i="2"/>
  <c r="BP13" i="2"/>
  <c r="BP14" i="2"/>
  <c r="BP15" i="2"/>
  <c r="BP16" i="2"/>
  <c r="BP17" i="2"/>
  <c r="BP18" i="2"/>
  <c r="BP19" i="2"/>
  <c r="BP20" i="2"/>
  <c r="BP21" i="2"/>
  <c r="BP22" i="2"/>
  <c r="BP23" i="2"/>
  <c r="BP24" i="2"/>
  <c r="BP25" i="2"/>
  <c r="BP26" i="2"/>
  <c r="BP27" i="2"/>
  <c r="BP28" i="2"/>
  <c r="BP29" i="2"/>
  <c r="BP30" i="2"/>
  <c r="BP31" i="2"/>
  <c r="BP32" i="2"/>
  <c r="BP33" i="2"/>
  <c r="BP34" i="2"/>
  <c r="BP35" i="2"/>
  <c r="BP36" i="2"/>
  <c r="BP37" i="2"/>
  <c r="BP38" i="2"/>
  <c r="BP39" i="2"/>
  <c r="BP40" i="2"/>
  <c r="BP41" i="2"/>
  <c r="BP42" i="2"/>
  <c r="BP43" i="2"/>
  <c r="BP44" i="2"/>
  <c r="BP45" i="2"/>
  <c r="BP46" i="2"/>
  <c r="BP47" i="2"/>
  <c r="BP48" i="2"/>
  <c r="BP49" i="2"/>
  <c r="BP50" i="2"/>
  <c r="BP51" i="2"/>
  <c r="BP52" i="2"/>
  <c r="BP53" i="2"/>
  <c r="BP54" i="2"/>
  <c r="BP55" i="2"/>
  <c r="BP56" i="2"/>
  <c r="BP57" i="2"/>
  <c r="BP58" i="2"/>
  <c r="BP59" i="2"/>
  <c r="BP60" i="2"/>
  <c r="BP61" i="2"/>
  <c r="BP62" i="2"/>
  <c r="BP63" i="2"/>
  <c r="BP64" i="2"/>
  <c r="BP65" i="2"/>
  <c r="BP66" i="2"/>
  <c r="BP67" i="2"/>
  <c r="BP68" i="2"/>
  <c r="BP69" i="2"/>
  <c r="BP70" i="2"/>
  <c r="BP71" i="2"/>
  <c r="BP72" i="2"/>
  <c r="BP73" i="2"/>
  <c r="BP74" i="2"/>
  <c r="BP75" i="2"/>
  <c r="BP76" i="2"/>
  <c r="BP77" i="2"/>
  <c r="BP78" i="2"/>
  <c r="BP79" i="2"/>
  <c r="BP80" i="2"/>
  <c r="BP81" i="2"/>
  <c r="BP82" i="2"/>
  <c r="BP83" i="2"/>
  <c r="BP84" i="2"/>
  <c r="BP85" i="2"/>
  <c r="BP86" i="2"/>
  <c r="BP87" i="2"/>
  <c r="BP88" i="2"/>
  <c r="BP89" i="2"/>
  <c r="BP90" i="2"/>
  <c r="CB4" i="3"/>
  <c r="CB5" i="3"/>
  <c r="CB6" i="3"/>
  <c r="CB7" i="3"/>
  <c r="CB8" i="3"/>
  <c r="CB9" i="3"/>
  <c r="CB10" i="3"/>
  <c r="CB11" i="3"/>
  <c r="CB12" i="3"/>
  <c r="CB13" i="3"/>
  <c r="CB14" i="3"/>
  <c r="CB15" i="3"/>
  <c r="CB16" i="3"/>
  <c r="CB17" i="3"/>
  <c r="CB18" i="3"/>
  <c r="CB19" i="3"/>
  <c r="CB20" i="3"/>
  <c r="CB21" i="3"/>
  <c r="CB22" i="3"/>
  <c r="CB23" i="3"/>
  <c r="CB24" i="3"/>
  <c r="CB25" i="3"/>
  <c r="CB26" i="3"/>
  <c r="CB27" i="3"/>
  <c r="CB28" i="3"/>
  <c r="CB29" i="3"/>
  <c r="CB30" i="3"/>
  <c r="CB31" i="3"/>
  <c r="CB32" i="3"/>
  <c r="CB33" i="3"/>
  <c r="CB34" i="3"/>
  <c r="CB35" i="3"/>
  <c r="CB36" i="3"/>
  <c r="CB37" i="3"/>
  <c r="CB38" i="3"/>
  <c r="CB39" i="3"/>
  <c r="CB40" i="3"/>
  <c r="CB41" i="3"/>
  <c r="CB42" i="3"/>
  <c r="CB43" i="3"/>
  <c r="CB44" i="3"/>
  <c r="CB45" i="3"/>
  <c r="CB46" i="3"/>
  <c r="CB47" i="3"/>
  <c r="CB48" i="3"/>
  <c r="CB49" i="3"/>
  <c r="CB50" i="3"/>
  <c r="CB51" i="3"/>
  <c r="CB52" i="3"/>
  <c r="CB53" i="3"/>
  <c r="CB54" i="3"/>
  <c r="CB55" i="3"/>
  <c r="CB56" i="3"/>
  <c r="CB57" i="3"/>
  <c r="CB58" i="3"/>
  <c r="CB59" i="3"/>
  <c r="CB60" i="3"/>
  <c r="CB61" i="3"/>
  <c r="CB62" i="3"/>
  <c r="CB63" i="3"/>
  <c r="CB64" i="3"/>
  <c r="CB65" i="3"/>
  <c r="CB66" i="3"/>
  <c r="CB67" i="3"/>
  <c r="CB68" i="3"/>
  <c r="CB69" i="3"/>
  <c r="CB70" i="3"/>
  <c r="CB71" i="3"/>
  <c r="CB72" i="3"/>
  <c r="CB73" i="3"/>
  <c r="CB74" i="3"/>
  <c r="CB75" i="3"/>
  <c r="CB76" i="3"/>
  <c r="CB77" i="3"/>
  <c r="CB78" i="3"/>
  <c r="CB79" i="3"/>
  <c r="CB80" i="3"/>
  <c r="CB81" i="3"/>
  <c r="CB82" i="3"/>
  <c r="CB83" i="3"/>
  <c r="CB84" i="3"/>
  <c r="CB85" i="3"/>
  <c r="CB86" i="3"/>
  <c r="CB87" i="3"/>
  <c r="CB88" i="3"/>
  <c r="CB89" i="3"/>
  <c r="CB90" i="3"/>
  <c r="CB91" i="3"/>
  <c r="CA4" i="3" l="1"/>
  <c r="CA5" i="3"/>
  <c r="CA6" i="3"/>
  <c r="CA7" i="3"/>
  <c r="CA8" i="3"/>
  <c r="CA9" i="3"/>
  <c r="CA10" i="3"/>
  <c r="CA11" i="3"/>
  <c r="CA12" i="3"/>
  <c r="CA13" i="3"/>
  <c r="CA14" i="3"/>
  <c r="CA15" i="3"/>
  <c r="CA16" i="3"/>
  <c r="CA17" i="3"/>
  <c r="CA18" i="3"/>
  <c r="CA19" i="3"/>
  <c r="CA20" i="3"/>
  <c r="CA21" i="3"/>
  <c r="CA22" i="3"/>
  <c r="CA23" i="3"/>
  <c r="CA24" i="3"/>
  <c r="CA25" i="3"/>
  <c r="CA26" i="3"/>
  <c r="CA27" i="3"/>
  <c r="CA28" i="3"/>
  <c r="CA29" i="3"/>
  <c r="CA30" i="3"/>
  <c r="CA31" i="3"/>
  <c r="CA32" i="3"/>
  <c r="CA33" i="3"/>
  <c r="CA34" i="3"/>
  <c r="CA35" i="3"/>
  <c r="CA36" i="3"/>
  <c r="CA37" i="3"/>
  <c r="CA38" i="3"/>
  <c r="CA39" i="3"/>
  <c r="CA40" i="3"/>
  <c r="CA41" i="3"/>
  <c r="CA42" i="3"/>
  <c r="CA43" i="3"/>
  <c r="CA44" i="3"/>
  <c r="CA45" i="3"/>
  <c r="CA46" i="3"/>
  <c r="CA47" i="3"/>
  <c r="CA48" i="3"/>
  <c r="CA49" i="3"/>
  <c r="CA50" i="3"/>
  <c r="CA51" i="3"/>
  <c r="CA52" i="3"/>
  <c r="CA53" i="3"/>
  <c r="CA54" i="3"/>
  <c r="CA55" i="3"/>
  <c r="CA56" i="3"/>
  <c r="CA57" i="3"/>
  <c r="CA58" i="3"/>
  <c r="CA59" i="3"/>
  <c r="CA60" i="3"/>
  <c r="CA61" i="3"/>
  <c r="CA62" i="3"/>
  <c r="CA63" i="3"/>
  <c r="CA64" i="3"/>
  <c r="CA65" i="3"/>
  <c r="CA66" i="3"/>
  <c r="CA67" i="3"/>
  <c r="CA68" i="3"/>
  <c r="CA69" i="3"/>
  <c r="CA70" i="3"/>
  <c r="CA71" i="3"/>
  <c r="CA72" i="3"/>
  <c r="CA73" i="3"/>
  <c r="CA74" i="3"/>
  <c r="CA75" i="3"/>
  <c r="CA76" i="3"/>
  <c r="CA77" i="3"/>
  <c r="CA78" i="3"/>
  <c r="CA79" i="3"/>
  <c r="CA80" i="3"/>
  <c r="CA81" i="3"/>
  <c r="CA82" i="3"/>
  <c r="CA83" i="3"/>
  <c r="CA84" i="3"/>
  <c r="CA85" i="3"/>
  <c r="CA86" i="3"/>
  <c r="CA87" i="3"/>
  <c r="CA88" i="3"/>
  <c r="CA89" i="3"/>
  <c r="CA90" i="3"/>
  <c r="CA91" i="3"/>
  <c r="BZ4" i="3" l="1"/>
  <c r="BZ5" i="3"/>
  <c r="BZ6" i="3"/>
  <c r="BZ7" i="3"/>
  <c r="BZ8" i="3"/>
  <c r="BZ9" i="3"/>
  <c r="BZ10" i="3"/>
  <c r="BZ11" i="3"/>
  <c r="BZ12" i="3"/>
  <c r="BZ13" i="3"/>
  <c r="BZ14" i="3"/>
  <c r="BZ15" i="3"/>
  <c r="BZ16" i="3"/>
  <c r="BZ17" i="3"/>
  <c r="BZ18" i="3"/>
  <c r="BZ19" i="3"/>
  <c r="BZ20" i="3"/>
  <c r="BZ21" i="3"/>
  <c r="BZ22" i="3"/>
  <c r="BZ23" i="3"/>
  <c r="BZ24" i="3"/>
  <c r="BZ25" i="3"/>
  <c r="BZ26" i="3"/>
  <c r="BZ27" i="3"/>
  <c r="BZ28" i="3"/>
  <c r="BZ29" i="3"/>
  <c r="BZ30" i="3"/>
  <c r="BZ31" i="3"/>
  <c r="BZ32" i="3"/>
  <c r="BZ33" i="3"/>
  <c r="BZ34" i="3"/>
  <c r="BZ35" i="3"/>
  <c r="BZ36" i="3"/>
  <c r="BZ37" i="3"/>
  <c r="BZ38" i="3"/>
  <c r="BZ39" i="3"/>
  <c r="BZ40" i="3"/>
  <c r="BZ41" i="3"/>
  <c r="BZ42" i="3"/>
  <c r="BZ43" i="3"/>
  <c r="BZ44" i="3"/>
  <c r="BZ45" i="3"/>
  <c r="BZ46" i="3"/>
  <c r="BZ47" i="3"/>
  <c r="BZ48" i="3"/>
  <c r="BZ49" i="3"/>
  <c r="BZ50" i="3"/>
  <c r="BZ51" i="3"/>
  <c r="BZ52" i="3"/>
  <c r="BZ53" i="3"/>
  <c r="BZ54" i="3"/>
  <c r="BZ55" i="3"/>
  <c r="BZ56" i="3"/>
  <c r="BZ57" i="3"/>
  <c r="BZ58" i="3"/>
  <c r="BZ59" i="3"/>
  <c r="BZ60" i="3"/>
  <c r="BZ61" i="3"/>
  <c r="BZ62" i="3"/>
  <c r="BZ63" i="3"/>
  <c r="BZ64" i="3"/>
  <c r="BZ65" i="3"/>
  <c r="BZ66" i="3"/>
  <c r="BZ67" i="3"/>
  <c r="BZ68" i="3"/>
  <c r="BZ69" i="3"/>
  <c r="BZ70" i="3"/>
  <c r="BZ71" i="3"/>
  <c r="BZ72" i="3"/>
  <c r="BZ73" i="3"/>
  <c r="BZ74" i="3"/>
  <c r="BZ75" i="3"/>
  <c r="BZ76" i="3"/>
  <c r="BZ77" i="3"/>
  <c r="BZ78" i="3"/>
  <c r="BZ79" i="3"/>
  <c r="BZ80" i="3"/>
  <c r="BZ81" i="3"/>
  <c r="BZ82" i="3"/>
  <c r="BZ83" i="3"/>
  <c r="BZ84" i="3"/>
  <c r="BZ85" i="3"/>
  <c r="BZ86" i="3"/>
  <c r="BZ87" i="3"/>
  <c r="BZ88" i="3"/>
  <c r="BZ89" i="3"/>
  <c r="BZ90" i="3"/>
  <c r="BZ91" i="3"/>
  <c r="BY4" i="3" l="1"/>
  <c r="BY5" i="3"/>
  <c r="BY6" i="3"/>
  <c r="BY7" i="3"/>
  <c r="BY8" i="3"/>
  <c r="BY9" i="3"/>
  <c r="BY10" i="3"/>
  <c r="BY11" i="3"/>
  <c r="BY12" i="3"/>
  <c r="BY13" i="3"/>
  <c r="BY14" i="3"/>
  <c r="BY15" i="3"/>
  <c r="BY16" i="3"/>
  <c r="BY17" i="3"/>
  <c r="BY18" i="3"/>
  <c r="BY19" i="3"/>
  <c r="BY20" i="3"/>
  <c r="BY21" i="3"/>
  <c r="BY22" i="3"/>
  <c r="BY23" i="3"/>
  <c r="BY24" i="3"/>
  <c r="BY25" i="3"/>
  <c r="BY26" i="3"/>
  <c r="BY27" i="3"/>
  <c r="BY28" i="3"/>
  <c r="BY29" i="3"/>
  <c r="BY30" i="3"/>
  <c r="BY31" i="3"/>
  <c r="BY32" i="3"/>
  <c r="BY33" i="3"/>
  <c r="BY34" i="3"/>
  <c r="BY35" i="3"/>
  <c r="BY36" i="3"/>
  <c r="BY37" i="3"/>
  <c r="BY38" i="3"/>
  <c r="BY39" i="3"/>
  <c r="BY40" i="3"/>
  <c r="BY41" i="3"/>
  <c r="BY42" i="3"/>
  <c r="BY43" i="3"/>
  <c r="BY44" i="3"/>
  <c r="BY45" i="3"/>
  <c r="BY46" i="3"/>
  <c r="BY47" i="3"/>
  <c r="BY48" i="3"/>
  <c r="BY49" i="3"/>
  <c r="BY50" i="3"/>
  <c r="BY51" i="3"/>
  <c r="BY52" i="3"/>
  <c r="BY53" i="3"/>
  <c r="BY54" i="3"/>
  <c r="BY55" i="3"/>
  <c r="BY56" i="3"/>
  <c r="BY57" i="3"/>
  <c r="BY58" i="3"/>
  <c r="BY59" i="3"/>
  <c r="BY60" i="3"/>
  <c r="BY61" i="3"/>
  <c r="BY62" i="3"/>
  <c r="BY63" i="3"/>
  <c r="BY64" i="3"/>
  <c r="BY65" i="3"/>
  <c r="BY66" i="3"/>
  <c r="BY67" i="3"/>
  <c r="BY68" i="3"/>
  <c r="BY69" i="3"/>
  <c r="BY70" i="3"/>
  <c r="BY71" i="3"/>
  <c r="BY72" i="3"/>
  <c r="BY73" i="3"/>
  <c r="BY74" i="3"/>
  <c r="BY75" i="3"/>
  <c r="BY76" i="3"/>
  <c r="BY77" i="3"/>
  <c r="BY78" i="3"/>
  <c r="BY79" i="3"/>
  <c r="BY80" i="3"/>
  <c r="BY81" i="3"/>
  <c r="BY82" i="3"/>
  <c r="BY83" i="3"/>
  <c r="BY84" i="3"/>
  <c r="BY85" i="3"/>
  <c r="BY86" i="3"/>
  <c r="BY87" i="3"/>
  <c r="BY88" i="3"/>
  <c r="BY89" i="3"/>
  <c r="BY90" i="3"/>
  <c r="BY91" i="3"/>
  <c r="BX4" i="3" l="1"/>
  <c r="BX5" i="3"/>
  <c r="BX6" i="3"/>
  <c r="BX7" i="3"/>
  <c r="BX8" i="3"/>
  <c r="BX9" i="3"/>
  <c r="BX10" i="3"/>
  <c r="BX11" i="3"/>
  <c r="BX12" i="3"/>
  <c r="BX13" i="3"/>
  <c r="BX14" i="3"/>
  <c r="BX15" i="3"/>
  <c r="BX16" i="3"/>
  <c r="BX17" i="3"/>
  <c r="BX18" i="3"/>
  <c r="BX19" i="3"/>
  <c r="BX20" i="3"/>
  <c r="BX21" i="3"/>
  <c r="BX22" i="3"/>
  <c r="BX23" i="3"/>
  <c r="BX24" i="3"/>
  <c r="BX25" i="3"/>
  <c r="BX26" i="3"/>
  <c r="BX27" i="3"/>
  <c r="BX28" i="3"/>
  <c r="BX29" i="3"/>
  <c r="BX30" i="3"/>
  <c r="BX31" i="3"/>
  <c r="BX32" i="3"/>
  <c r="BX33" i="3"/>
  <c r="BX34" i="3"/>
  <c r="BX35" i="3"/>
  <c r="BX36" i="3"/>
  <c r="BX37" i="3"/>
  <c r="BX38" i="3"/>
  <c r="BX39" i="3"/>
  <c r="BX40" i="3"/>
  <c r="BX41" i="3"/>
  <c r="BX42" i="3"/>
  <c r="BX43" i="3"/>
  <c r="BX44" i="3"/>
  <c r="BX45" i="3"/>
  <c r="BX46" i="3"/>
  <c r="BX47" i="3"/>
  <c r="BX48" i="3"/>
  <c r="BX49" i="3"/>
  <c r="BX50" i="3"/>
  <c r="BX51" i="3"/>
  <c r="BX52" i="3"/>
  <c r="BX53" i="3"/>
  <c r="BX54" i="3"/>
  <c r="BX55" i="3"/>
  <c r="BX56" i="3"/>
  <c r="BX57" i="3"/>
  <c r="BX58" i="3"/>
  <c r="BX59" i="3"/>
  <c r="BX60" i="3"/>
  <c r="BX61" i="3"/>
  <c r="BX62" i="3"/>
  <c r="BX63" i="3"/>
  <c r="BX64" i="3"/>
  <c r="BX65" i="3"/>
  <c r="BX66" i="3"/>
  <c r="BX67" i="3"/>
  <c r="BX68" i="3"/>
  <c r="BX69" i="3"/>
  <c r="BX70" i="3"/>
  <c r="BX71" i="3"/>
  <c r="BX72" i="3"/>
  <c r="BX73" i="3"/>
  <c r="BX74" i="3"/>
  <c r="BX75" i="3"/>
  <c r="BX76" i="3"/>
  <c r="BX77" i="3"/>
  <c r="BX78" i="3"/>
  <c r="BX79" i="3"/>
  <c r="BX80" i="3"/>
  <c r="BX81" i="3"/>
  <c r="BX82" i="3"/>
  <c r="BX83" i="3"/>
  <c r="BX84" i="3"/>
  <c r="BX85" i="3"/>
  <c r="BX86" i="3"/>
  <c r="BX87" i="3"/>
  <c r="BX88" i="3"/>
  <c r="BX89" i="3"/>
  <c r="BX90" i="3"/>
  <c r="BX91" i="3"/>
  <c r="BW4" i="3" l="1"/>
  <c r="BW5" i="3"/>
  <c r="BW6" i="3"/>
  <c r="BW7" i="3"/>
  <c r="BW8" i="3"/>
  <c r="BW9" i="3"/>
  <c r="BW10" i="3"/>
  <c r="BW11" i="3"/>
  <c r="BW12" i="3"/>
  <c r="BW13" i="3"/>
  <c r="BW14" i="3"/>
  <c r="BW15" i="3"/>
  <c r="BW16" i="3"/>
  <c r="BW17" i="3"/>
  <c r="BW18" i="3"/>
  <c r="BW19" i="3"/>
  <c r="BW20" i="3"/>
  <c r="BW21" i="3"/>
  <c r="BW22" i="3"/>
  <c r="BW23" i="3"/>
  <c r="BW24" i="3"/>
  <c r="BW25" i="3"/>
  <c r="BW26" i="3"/>
  <c r="BW27" i="3"/>
  <c r="BW28" i="3"/>
  <c r="BW29" i="3"/>
  <c r="BW30" i="3"/>
  <c r="BW31" i="3"/>
  <c r="BW32" i="3"/>
  <c r="BW33" i="3"/>
  <c r="BW34" i="3"/>
  <c r="BW35" i="3"/>
  <c r="BW36" i="3"/>
  <c r="BW37" i="3"/>
  <c r="BW38" i="3"/>
  <c r="BW39" i="3"/>
  <c r="BW40" i="3"/>
  <c r="BW41" i="3"/>
  <c r="BW42" i="3"/>
  <c r="BW43" i="3"/>
  <c r="BW44" i="3"/>
  <c r="BW45" i="3"/>
  <c r="BW46" i="3"/>
  <c r="BW47" i="3"/>
  <c r="BW48" i="3"/>
  <c r="BW49" i="3"/>
  <c r="BW50" i="3"/>
  <c r="BW51" i="3"/>
  <c r="BW52" i="3"/>
  <c r="BW53" i="3"/>
  <c r="BW54" i="3"/>
  <c r="BW55" i="3"/>
  <c r="BW56" i="3"/>
  <c r="BW57" i="3"/>
  <c r="BW58" i="3"/>
  <c r="BW59" i="3"/>
  <c r="BW60" i="3"/>
  <c r="BW61" i="3"/>
  <c r="BW62" i="3"/>
  <c r="BW63" i="3"/>
  <c r="BW64" i="3"/>
  <c r="BW65" i="3"/>
  <c r="BW66" i="3"/>
  <c r="BW67" i="3"/>
  <c r="BW68" i="3"/>
  <c r="BW69" i="3"/>
  <c r="BW70" i="3"/>
  <c r="BW71" i="3"/>
  <c r="BW72" i="3"/>
  <c r="BW73" i="3"/>
  <c r="BW74" i="3"/>
  <c r="BW75" i="3"/>
  <c r="BW76" i="3"/>
  <c r="BW77" i="3"/>
  <c r="BW78" i="3"/>
  <c r="BW79" i="3"/>
  <c r="BW80" i="3"/>
  <c r="BW81" i="3"/>
  <c r="BW82" i="3"/>
  <c r="BW83" i="3"/>
  <c r="BW84" i="3"/>
  <c r="BW85" i="3"/>
  <c r="BW86" i="3"/>
  <c r="BW87" i="3"/>
  <c r="BW88" i="3"/>
  <c r="BW89" i="3"/>
  <c r="BW90" i="3"/>
  <c r="BW91" i="3"/>
  <c r="BV4" i="3" l="1"/>
  <c r="BV5" i="3"/>
  <c r="BV6" i="3"/>
  <c r="BV7" i="3"/>
  <c r="BV8" i="3"/>
  <c r="BV9" i="3"/>
  <c r="BV10" i="3"/>
  <c r="BV11" i="3"/>
  <c r="BV12" i="3"/>
  <c r="BV13" i="3"/>
  <c r="BV14" i="3"/>
  <c r="BV15" i="3"/>
  <c r="BV16" i="3"/>
  <c r="BV17" i="3"/>
  <c r="BV18" i="3"/>
  <c r="BV19" i="3"/>
  <c r="BV20" i="3"/>
  <c r="BV21" i="3"/>
  <c r="BV22" i="3"/>
  <c r="BV23" i="3"/>
  <c r="BV24" i="3"/>
  <c r="BV25" i="3"/>
  <c r="BV26" i="3"/>
  <c r="BV27" i="3"/>
  <c r="BV28" i="3"/>
  <c r="BV29" i="3"/>
  <c r="BV30" i="3"/>
  <c r="BV31" i="3"/>
  <c r="BV32" i="3"/>
  <c r="BV33" i="3"/>
  <c r="BV34" i="3"/>
  <c r="BV35" i="3"/>
  <c r="BV36" i="3"/>
  <c r="BV37" i="3"/>
  <c r="BV38" i="3"/>
  <c r="BV39" i="3"/>
  <c r="BV40" i="3"/>
  <c r="BV41" i="3"/>
  <c r="BV42" i="3"/>
  <c r="BV43" i="3"/>
  <c r="BV44" i="3"/>
  <c r="BV45" i="3"/>
  <c r="BV46" i="3"/>
  <c r="BV47" i="3"/>
  <c r="BV48" i="3"/>
  <c r="BV49" i="3"/>
  <c r="BV50" i="3"/>
  <c r="BV51" i="3"/>
  <c r="BV52" i="3"/>
  <c r="BV53" i="3"/>
  <c r="BV54" i="3"/>
  <c r="BV55" i="3"/>
  <c r="BV56" i="3"/>
  <c r="BV57" i="3"/>
  <c r="BV58" i="3"/>
  <c r="BV59" i="3"/>
  <c r="BV60" i="3"/>
  <c r="BV61" i="3"/>
  <c r="BV62" i="3"/>
  <c r="BV63" i="3"/>
  <c r="BV64" i="3"/>
  <c r="BV65" i="3"/>
  <c r="BV66" i="3"/>
  <c r="BV67" i="3"/>
  <c r="BV68" i="3"/>
  <c r="BV69" i="3"/>
  <c r="BV70" i="3"/>
  <c r="BV71" i="3"/>
  <c r="BV72" i="3"/>
  <c r="BV73" i="3"/>
  <c r="BV74" i="3"/>
  <c r="BV75" i="3"/>
  <c r="BV76" i="3"/>
  <c r="BV77" i="3"/>
  <c r="BV78" i="3"/>
  <c r="BV79" i="3"/>
  <c r="BV80" i="3"/>
  <c r="BV81" i="3"/>
  <c r="BV82" i="3"/>
  <c r="BV83" i="3"/>
  <c r="BV84" i="3"/>
  <c r="BV85" i="3"/>
  <c r="BV86" i="3"/>
  <c r="BV87" i="3"/>
  <c r="BV88" i="3"/>
  <c r="BV89" i="3"/>
  <c r="BV90" i="3"/>
  <c r="BV91" i="3"/>
  <c r="BU4" i="3" l="1"/>
  <c r="BU5" i="3"/>
  <c r="BU6" i="3"/>
  <c r="BU7" i="3"/>
  <c r="BU8" i="3"/>
  <c r="BU9" i="3"/>
  <c r="BU10" i="3"/>
  <c r="BU11" i="3"/>
  <c r="BU12" i="3"/>
  <c r="BU13" i="3"/>
  <c r="BU14" i="3"/>
  <c r="BU15" i="3"/>
  <c r="BU16" i="3"/>
  <c r="BU17" i="3"/>
  <c r="BU18" i="3"/>
  <c r="BU19" i="3"/>
  <c r="BU20" i="3"/>
  <c r="BU21" i="3"/>
  <c r="BU22" i="3"/>
  <c r="BU23" i="3"/>
  <c r="BU24" i="3"/>
  <c r="BU25" i="3"/>
  <c r="BU26" i="3"/>
  <c r="BU27" i="3"/>
  <c r="BU28" i="3"/>
  <c r="BU29" i="3"/>
  <c r="BU30" i="3"/>
  <c r="BU31" i="3"/>
  <c r="BU32" i="3"/>
  <c r="BU33" i="3"/>
  <c r="BU34" i="3"/>
  <c r="BU35" i="3"/>
  <c r="BU36" i="3"/>
  <c r="BU37" i="3"/>
  <c r="BU38" i="3"/>
  <c r="BU39" i="3"/>
  <c r="BU40" i="3"/>
  <c r="BU41" i="3"/>
  <c r="BU42" i="3"/>
  <c r="BU43" i="3"/>
  <c r="BU44" i="3"/>
  <c r="BU45" i="3"/>
  <c r="BU46" i="3"/>
  <c r="BU47" i="3"/>
  <c r="BU48" i="3"/>
  <c r="BU49" i="3"/>
  <c r="BU50" i="3"/>
  <c r="BU51" i="3"/>
  <c r="BU52" i="3"/>
  <c r="BU53" i="3"/>
  <c r="BU54" i="3"/>
  <c r="BU55" i="3"/>
  <c r="BU56" i="3"/>
  <c r="BU57" i="3"/>
  <c r="BU58" i="3"/>
  <c r="BU59" i="3"/>
  <c r="BU60" i="3"/>
  <c r="BU61" i="3"/>
  <c r="BU62" i="3"/>
  <c r="BU63" i="3"/>
  <c r="BU64" i="3"/>
  <c r="BU65" i="3"/>
  <c r="BU66" i="3"/>
  <c r="BU67" i="3"/>
  <c r="BU68" i="3"/>
  <c r="BU69" i="3"/>
  <c r="BU70" i="3"/>
  <c r="BU71" i="3"/>
  <c r="BU72" i="3"/>
  <c r="BU73" i="3"/>
  <c r="BU74" i="3"/>
  <c r="BU75" i="3"/>
  <c r="BU76" i="3"/>
  <c r="BU77" i="3"/>
  <c r="BU78" i="3"/>
  <c r="BU79" i="3"/>
  <c r="BU80" i="3"/>
  <c r="BU81" i="3"/>
  <c r="BU82" i="3"/>
  <c r="BU83" i="3"/>
  <c r="BU84" i="3"/>
  <c r="BU85" i="3"/>
  <c r="BU86" i="3"/>
  <c r="BU87" i="3"/>
  <c r="BU88" i="3"/>
  <c r="BU89" i="3"/>
  <c r="BU90" i="3"/>
  <c r="BU91" i="3"/>
  <c r="BT4" i="3" l="1"/>
  <c r="BT5" i="3"/>
  <c r="BT6" i="3"/>
  <c r="BT7" i="3"/>
  <c r="BT8" i="3"/>
  <c r="BT9" i="3"/>
  <c r="BT10" i="3"/>
  <c r="BT11" i="3"/>
  <c r="BT12" i="3"/>
  <c r="BT13" i="3"/>
  <c r="BT14" i="3"/>
  <c r="BT15" i="3"/>
  <c r="BT16" i="3"/>
  <c r="BT17" i="3"/>
  <c r="BT18" i="3"/>
  <c r="BT19" i="3"/>
  <c r="BT20" i="3"/>
  <c r="BT21" i="3"/>
  <c r="BT22" i="3"/>
  <c r="BT23" i="3"/>
  <c r="BT24" i="3"/>
  <c r="BT25" i="3"/>
  <c r="BT26" i="3"/>
  <c r="BT27" i="3"/>
  <c r="BT28" i="3"/>
  <c r="BT29" i="3"/>
  <c r="BT30" i="3"/>
  <c r="BT31" i="3"/>
  <c r="BT32" i="3"/>
  <c r="BT33" i="3"/>
  <c r="BT34" i="3"/>
  <c r="BT35" i="3"/>
  <c r="BT36" i="3"/>
  <c r="BT37" i="3"/>
  <c r="BT38" i="3"/>
  <c r="BT39" i="3"/>
  <c r="BT40" i="3"/>
  <c r="BT41" i="3"/>
  <c r="BT42" i="3"/>
  <c r="BT43" i="3"/>
  <c r="BT44" i="3"/>
  <c r="BT45" i="3"/>
  <c r="BT46" i="3"/>
  <c r="BT47" i="3"/>
  <c r="BT48" i="3"/>
  <c r="BT49" i="3"/>
  <c r="BT50" i="3"/>
  <c r="BT51" i="3"/>
  <c r="BT52" i="3"/>
  <c r="BT53" i="3"/>
  <c r="BT54" i="3"/>
  <c r="BT55" i="3"/>
  <c r="BT56" i="3"/>
  <c r="BT57" i="3"/>
  <c r="BT58" i="3"/>
  <c r="BT59" i="3"/>
  <c r="BT60" i="3"/>
  <c r="BT61" i="3"/>
  <c r="BT62" i="3"/>
  <c r="BT63" i="3"/>
  <c r="BT64" i="3"/>
  <c r="BT65" i="3"/>
  <c r="BT66" i="3"/>
  <c r="BT67" i="3"/>
  <c r="BT68" i="3"/>
  <c r="BT69" i="3"/>
  <c r="BT70" i="3"/>
  <c r="BT71" i="3"/>
  <c r="BT72" i="3"/>
  <c r="BT73" i="3"/>
  <c r="BT74" i="3"/>
  <c r="BT75" i="3"/>
  <c r="BT76" i="3"/>
  <c r="BT77" i="3"/>
  <c r="BT78" i="3"/>
  <c r="BT79" i="3"/>
  <c r="BT80" i="3"/>
  <c r="BT81" i="3"/>
  <c r="BT82" i="3"/>
  <c r="BT83" i="3"/>
  <c r="BT84" i="3"/>
  <c r="BT85" i="3"/>
  <c r="BT86" i="3"/>
  <c r="BT87" i="3"/>
  <c r="BT88" i="3"/>
  <c r="BT89" i="3"/>
  <c r="BT90" i="3"/>
  <c r="BT91" i="3"/>
  <c r="BS4" i="3" l="1"/>
  <c r="BS5" i="3"/>
  <c r="BS6" i="3"/>
  <c r="BS7" i="3"/>
  <c r="BS8" i="3"/>
  <c r="BS9" i="3"/>
  <c r="BS10" i="3"/>
  <c r="BS11" i="3"/>
  <c r="BS12" i="3"/>
  <c r="BS13" i="3"/>
  <c r="BS14" i="3"/>
  <c r="BS15" i="3"/>
  <c r="BS16" i="3"/>
  <c r="BS17" i="3"/>
  <c r="BS18" i="3"/>
  <c r="BS19" i="3"/>
  <c r="BS20" i="3"/>
  <c r="BS21" i="3"/>
  <c r="BS22" i="3"/>
  <c r="BS23" i="3"/>
  <c r="BS24" i="3"/>
  <c r="BS25" i="3"/>
  <c r="BS26" i="3"/>
  <c r="BS27" i="3"/>
  <c r="BS28" i="3"/>
  <c r="BS29" i="3"/>
  <c r="BS30" i="3"/>
  <c r="BS31" i="3"/>
  <c r="BS32" i="3"/>
  <c r="BS33" i="3"/>
  <c r="BS34" i="3"/>
  <c r="BS35" i="3"/>
  <c r="BS36" i="3"/>
  <c r="BS37" i="3"/>
  <c r="BS38" i="3"/>
  <c r="BS39" i="3"/>
  <c r="BS40" i="3"/>
  <c r="BS41" i="3"/>
  <c r="BS42" i="3"/>
  <c r="BS43" i="3"/>
  <c r="BS44" i="3"/>
  <c r="BS45" i="3"/>
  <c r="BS46" i="3"/>
  <c r="BS47" i="3"/>
  <c r="BS48" i="3"/>
  <c r="BS49" i="3"/>
  <c r="BS50" i="3"/>
  <c r="BS51" i="3"/>
  <c r="BS52" i="3"/>
  <c r="BS53" i="3"/>
  <c r="BS54" i="3"/>
  <c r="BS55" i="3"/>
  <c r="BS56" i="3"/>
  <c r="BS57" i="3"/>
  <c r="BS58" i="3"/>
  <c r="BS59" i="3"/>
  <c r="BS60" i="3"/>
  <c r="BS61" i="3"/>
  <c r="BS62" i="3"/>
  <c r="BS63" i="3"/>
  <c r="BS64" i="3"/>
  <c r="BS65" i="3"/>
  <c r="BS66" i="3"/>
  <c r="BS67" i="3"/>
  <c r="BS68" i="3"/>
  <c r="BS69" i="3"/>
  <c r="BS70" i="3"/>
  <c r="BS71" i="3"/>
  <c r="BS72" i="3"/>
  <c r="BS73" i="3"/>
  <c r="BS74" i="3"/>
  <c r="BS75" i="3"/>
  <c r="BS76" i="3"/>
  <c r="BS77" i="3"/>
  <c r="BS78" i="3"/>
  <c r="BS79" i="3"/>
  <c r="BS80" i="3"/>
  <c r="BS81" i="3"/>
  <c r="BS82" i="3"/>
  <c r="BS83" i="3"/>
  <c r="BS84" i="3"/>
  <c r="BS85" i="3"/>
  <c r="BS86" i="3"/>
  <c r="BS87" i="3"/>
  <c r="BS88" i="3"/>
  <c r="BS89" i="3"/>
  <c r="BS90" i="3"/>
  <c r="BS91" i="3"/>
  <c r="BR4" i="3" l="1"/>
  <c r="BR5" i="3"/>
  <c r="BR6" i="3"/>
  <c r="BR7" i="3"/>
  <c r="BR8" i="3"/>
  <c r="BR9" i="3"/>
  <c r="BR10" i="3"/>
  <c r="BR11" i="3"/>
  <c r="BR12" i="3"/>
  <c r="BR13" i="3"/>
  <c r="BR14" i="3"/>
  <c r="BR15" i="3"/>
  <c r="BR16" i="3"/>
  <c r="BR17" i="3"/>
  <c r="BR18" i="3"/>
  <c r="BR19" i="3"/>
  <c r="BR20" i="3"/>
  <c r="BR21" i="3"/>
  <c r="BR22" i="3"/>
  <c r="BR23" i="3"/>
  <c r="BR24" i="3"/>
  <c r="BR25" i="3"/>
  <c r="BR26" i="3"/>
  <c r="BR27" i="3"/>
  <c r="BR28" i="3"/>
  <c r="BR29" i="3"/>
  <c r="BR30" i="3"/>
  <c r="BR31" i="3"/>
  <c r="BR32" i="3"/>
  <c r="BR33" i="3"/>
  <c r="BR34" i="3"/>
  <c r="BR35" i="3"/>
  <c r="BR36" i="3"/>
  <c r="BR37" i="3"/>
  <c r="BR38" i="3"/>
  <c r="BR39" i="3"/>
  <c r="BR40" i="3"/>
  <c r="BR41" i="3"/>
  <c r="BR42" i="3"/>
  <c r="BR43" i="3"/>
  <c r="BR44" i="3"/>
  <c r="BR45" i="3"/>
  <c r="BR46" i="3"/>
  <c r="BR47" i="3"/>
  <c r="BR48" i="3"/>
  <c r="BR49" i="3"/>
  <c r="BR50" i="3"/>
  <c r="BR51" i="3"/>
  <c r="BR52" i="3"/>
  <c r="BR53" i="3"/>
  <c r="BR54" i="3"/>
  <c r="BR55" i="3"/>
  <c r="BR56" i="3"/>
  <c r="BR57" i="3"/>
  <c r="BR58" i="3"/>
  <c r="BR59" i="3"/>
  <c r="BR60" i="3"/>
  <c r="BR61" i="3"/>
  <c r="BR62" i="3"/>
  <c r="BR63" i="3"/>
  <c r="BR64" i="3"/>
  <c r="BR65" i="3"/>
  <c r="BR66" i="3"/>
  <c r="BR67" i="3"/>
  <c r="BR68" i="3"/>
  <c r="BR69" i="3"/>
  <c r="BR70" i="3"/>
  <c r="BR71" i="3"/>
  <c r="BR72" i="3"/>
  <c r="BR73" i="3"/>
  <c r="BR74" i="3"/>
  <c r="BR75" i="3"/>
  <c r="BR76" i="3"/>
  <c r="BR77" i="3"/>
  <c r="BR78" i="3"/>
  <c r="BR79" i="3"/>
  <c r="BR80" i="3"/>
  <c r="BR81" i="3"/>
  <c r="BR82" i="3"/>
  <c r="BR83" i="3"/>
  <c r="BR84" i="3"/>
  <c r="BR85" i="3"/>
  <c r="BR86" i="3"/>
  <c r="BR87" i="3"/>
  <c r="BR88" i="3"/>
  <c r="BR89" i="3"/>
  <c r="BR90" i="3"/>
  <c r="BR91" i="3"/>
  <c r="BQ91" i="3"/>
  <c r="BP91" i="3"/>
  <c r="BO91" i="3"/>
  <c r="BO90" i="2" s="1"/>
  <c r="BN91" i="3"/>
  <c r="BN90" i="2" s="1"/>
  <c r="BM91" i="3"/>
  <c r="BM90" i="2" s="1"/>
  <c r="BL91" i="3"/>
  <c r="BL90" i="2" s="1"/>
  <c r="BK91" i="3"/>
  <c r="BK90" i="2" s="1"/>
  <c r="BJ91" i="3"/>
  <c r="BJ90" i="2" s="1"/>
  <c r="BI91" i="3"/>
  <c r="BI90" i="2" s="1"/>
  <c r="BH91" i="3"/>
  <c r="BH90" i="2" s="1"/>
  <c r="BG91" i="3"/>
  <c r="BG90" i="2" s="1"/>
  <c r="BF91" i="3"/>
  <c r="BE91" i="3"/>
  <c r="BD91" i="3"/>
  <c r="BC91" i="3"/>
  <c r="BB91" i="3"/>
  <c r="BA91" i="3"/>
  <c r="AZ91" i="3"/>
  <c r="AY91" i="3"/>
  <c r="AX91" i="3"/>
  <c r="AW91" i="3"/>
  <c r="AV91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A91" i="3"/>
  <c r="Z91" i="3"/>
  <c r="Y91" i="3"/>
  <c r="X91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B91" i="3"/>
  <c r="BQ90" i="3"/>
  <c r="BP90" i="3"/>
  <c r="BO90" i="3"/>
  <c r="BO89" i="2" s="1"/>
  <c r="BN90" i="3"/>
  <c r="BN89" i="2" s="1"/>
  <c r="BM90" i="3"/>
  <c r="BM89" i="2" s="1"/>
  <c r="BL90" i="3"/>
  <c r="BL89" i="2" s="1"/>
  <c r="BK90" i="3"/>
  <c r="BK89" i="2" s="1"/>
  <c r="BJ90" i="3"/>
  <c r="BJ89" i="2" s="1"/>
  <c r="BI90" i="3"/>
  <c r="BI89" i="2" s="1"/>
  <c r="BH90" i="3"/>
  <c r="BH89" i="2" s="1"/>
  <c r="BG90" i="3"/>
  <c r="BG89" i="2" s="1"/>
  <c r="BF90" i="3"/>
  <c r="BE90" i="3"/>
  <c r="BD90" i="3"/>
  <c r="BC90" i="3"/>
  <c r="BB90" i="3"/>
  <c r="BA90" i="3"/>
  <c r="AZ90" i="3"/>
  <c r="AY90" i="3"/>
  <c r="AX90" i="3"/>
  <c r="AW90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A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B90" i="3"/>
  <c r="BQ89" i="3"/>
  <c r="BP89" i="3"/>
  <c r="BO89" i="3"/>
  <c r="BO88" i="2" s="1"/>
  <c r="BN89" i="3"/>
  <c r="BN88" i="2" s="1"/>
  <c r="BM89" i="3"/>
  <c r="BM88" i="2" s="1"/>
  <c r="BL89" i="3"/>
  <c r="BL88" i="2" s="1"/>
  <c r="BK89" i="3"/>
  <c r="BK88" i="2" s="1"/>
  <c r="BJ89" i="3"/>
  <c r="BJ88" i="2" s="1"/>
  <c r="BI89" i="3"/>
  <c r="BI88" i="2" s="1"/>
  <c r="BH89" i="3"/>
  <c r="BH88" i="2" s="1"/>
  <c r="BG89" i="3"/>
  <c r="BG88" i="2" s="1"/>
  <c r="BF89" i="3"/>
  <c r="BE89" i="3"/>
  <c r="BD89" i="3"/>
  <c r="BC89" i="3"/>
  <c r="BB89" i="3"/>
  <c r="BA89" i="3"/>
  <c r="AZ89" i="3"/>
  <c r="AY89" i="3"/>
  <c r="AX89" i="3"/>
  <c r="AW89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B89" i="3"/>
  <c r="BQ88" i="3"/>
  <c r="BP88" i="3"/>
  <c r="BO88" i="3"/>
  <c r="BO87" i="2" s="1"/>
  <c r="BN88" i="3"/>
  <c r="BN87" i="2" s="1"/>
  <c r="BM88" i="3"/>
  <c r="BM87" i="2" s="1"/>
  <c r="BL88" i="3"/>
  <c r="BL87" i="2" s="1"/>
  <c r="BK88" i="3"/>
  <c r="BK87" i="2" s="1"/>
  <c r="BJ88" i="3"/>
  <c r="BJ87" i="2" s="1"/>
  <c r="BI88" i="3"/>
  <c r="BI87" i="2" s="1"/>
  <c r="BH88" i="3"/>
  <c r="BH87" i="2" s="1"/>
  <c r="BG88" i="3"/>
  <c r="BG87" i="2" s="1"/>
  <c r="BF88" i="3"/>
  <c r="BE88" i="3"/>
  <c r="BD88" i="3"/>
  <c r="BC88" i="3"/>
  <c r="BB88" i="3"/>
  <c r="BA88" i="3"/>
  <c r="AZ88" i="3"/>
  <c r="AY88" i="3"/>
  <c r="AX88" i="3"/>
  <c r="AW88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B88" i="3"/>
  <c r="BQ87" i="3"/>
  <c r="BP87" i="3"/>
  <c r="BO87" i="3"/>
  <c r="BO86" i="2" s="1"/>
  <c r="BN87" i="3"/>
  <c r="BN86" i="2" s="1"/>
  <c r="BM87" i="3"/>
  <c r="BM86" i="2" s="1"/>
  <c r="BL87" i="3"/>
  <c r="BL86" i="2" s="1"/>
  <c r="BK87" i="3"/>
  <c r="BK86" i="2" s="1"/>
  <c r="BJ87" i="3"/>
  <c r="BJ86" i="2" s="1"/>
  <c r="BI87" i="3"/>
  <c r="BI86" i="2" s="1"/>
  <c r="BH87" i="3"/>
  <c r="BH86" i="2" s="1"/>
  <c r="BG87" i="3"/>
  <c r="BG86" i="2" s="1"/>
  <c r="BF87" i="3"/>
  <c r="BE87" i="3"/>
  <c r="BD87" i="3"/>
  <c r="BC87" i="3"/>
  <c r="BB87" i="3"/>
  <c r="BA87" i="3"/>
  <c r="AZ87" i="3"/>
  <c r="AY87" i="3"/>
  <c r="AX87" i="3"/>
  <c r="AW87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A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B87" i="3"/>
  <c r="BQ86" i="3"/>
  <c r="BP86" i="3"/>
  <c r="BO86" i="3"/>
  <c r="BO85" i="2" s="1"/>
  <c r="BN86" i="3"/>
  <c r="BN85" i="2" s="1"/>
  <c r="BM86" i="3"/>
  <c r="BM85" i="2" s="1"/>
  <c r="BL86" i="3"/>
  <c r="BL85" i="2" s="1"/>
  <c r="BK86" i="3"/>
  <c r="BK85" i="2" s="1"/>
  <c r="BJ86" i="3"/>
  <c r="BJ85" i="2" s="1"/>
  <c r="BI86" i="3"/>
  <c r="BI85" i="2" s="1"/>
  <c r="BH86" i="3"/>
  <c r="BH85" i="2" s="1"/>
  <c r="BG86" i="3"/>
  <c r="BG85" i="2" s="1"/>
  <c r="BF86" i="3"/>
  <c r="BE86" i="3"/>
  <c r="BD86" i="3"/>
  <c r="BC86" i="3"/>
  <c r="BB86" i="3"/>
  <c r="BA86" i="3"/>
  <c r="AZ86" i="3"/>
  <c r="AY86" i="3"/>
  <c r="AX86" i="3"/>
  <c r="AW86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B86" i="3"/>
  <c r="BQ85" i="3"/>
  <c r="BP85" i="3"/>
  <c r="BO85" i="3"/>
  <c r="BO84" i="2" s="1"/>
  <c r="BN85" i="3"/>
  <c r="BN84" i="2" s="1"/>
  <c r="BM85" i="3"/>
  <c r="BM84" i="2" s="1"/>
  <c r="BL85" i="3"/>
  <c r="BL84" i="2" s="1"/>
  <c r="BK85" i="3"/>
  <c r="BK84" i="2" s="1"/>
  <c r="BJ85" i="3"/>
  <c r="BJ84" i="2" s="1"/>
  <c r="BI85" i="3"/>
  <c r="BI84" i="2" s="1"/>
  <c r="BH85" i="3"/>
  <c r="BH84" i="2" s="1"/>
  <c r="BG85" i="3"/>
  <c r="BG84" i="2" s="1"/>
  <c r="BF85" i="3"/>
  <c r="BE85" i="3"/>
  <c r="BD85" i="3"/>
  <c r="BC85" i="3"/>
  <c r="BB85" i="3"/>
  <c r="BA85" i="3"/>
  <c r="AZ85" i="3"/>
  <c r="AY85" i="3"/>
  <c r="AX85" i="3"/>
  <c r="AW85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A85" i="3"/>
  <c r="Z85" i="3"/>
  <c r="Y85" i="3"/>
  <c r="X85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B85" i="3"/>
  <c r="BQ84" i="3"/>
  <c r="BP84" i="3"/>
  <c r="BO84" i="3"/>
  <c r="BO83" i="2" s="1"/>
  <c r="BN84" i="3"/>
  <c r="BN83" i="2" s="1"/>
  <c r="BM84" i="3"/>
  <c r="BM83" i="2" s="1"/>
  <c r="BL84" i="3"/>
  <c r="BL83" i="2" s="1"/>
  <c r="BK84" i="3"/>
  <c r="BK83" i="2" s="1"/>
  <c r="BJ84" i="3"/>
  <c r="BJ83" i="2" s="1"/>
  <c r="BI84" i="3"/>
  <c r="BI83" i="2" s="1"/>
  <c r="BH84" i="3"/>
  <c r="BH83" i="2" s="1"/>
  <c r="BG84" i="3"/>
  <c r="BG83" i="2" s="1"/>
  <c r="BF84" i="3"/>
  <c r="BE84" i="3"/>
  <c r="BD84" i="3"/>
  <c r="BC84" i="3"/>
  <c r="BB84" i="3"/>
  <c r="BA84" i="3"/>
  <c r="AZ84" i="3"/>
  <c r="AY84" i="3"/>
  <c r="AX84" i="3"/>
  <c r="AW84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BQ83" i="3"/>
  <c r="BP83" i="3"/>
  <c r="BO83" i="3"/>
  <c r="BO82" i="2" s="1"/>
  <c r="BN83" i="3"/>
  <c r="BN82" i="2" s="1"/>
  <c r="BM83" i="3"/>
  <c r="BM82" i="2" s="1"/>
  <c r="BL83" i="3"/>
  <c r="BL82" i="2" s="1"/>
  <c r="BK83" i="3"/>
  <c r="BK82" i="2" s="1"/>
  <c r="BJ83" i="3"/>
  <c r="BJ82" i="2" s="1"/>
  <c r="BI83" i="3"/>
  <c r="BI82" i="2" s="1"/>
  <c r="BH83" i="3"/>
  <c r="BH82" i="2" s="1"/>
  <c r="BG83" i="3"/>
  <c r="BG82" i="2" s="1"/>
  <c r="BF83" i="3"/>
  <c r="BE83" i="3"/>
  <c r="BD83" i="3"/>
  <c r="BC83" i="3"/>
  <c r="BB83" i="3"/>
  <c r="BA83" i="3"/>
  <c r="AZ83" i="3"/>
  <c r="AY83" i="3"/>
  <c r="AX83" i="3"/>
  <c r="AW83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A83" i="3"/>
  <c r="Z83" i="3"/>
  <c r="Y83" i="3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BQ82" i="3"/>
  <c r="BP82" i="3"/>
  <c r="BO82" i="3"/>
  <c r="BO81" i="2" s="1"/>
  <c r="BN82" i="3"/>
  <c r="BN81" i="2" s="1"/>
  <c r="BM82" i="3"/>
  <c r="BM81" i="2" s="1"/>
  <c r="BL82" i="3"/>
  <c r="BL81" i="2" s="1"/>
  <c r="BK82" i="3"/>
  <c r="BK81" i="2" s="1"/>
  <c r="BJ82" i="3"/>
  <c r="BJ81" i="2" s="1"/>
  <c r="BI82" i="3"/>
  <c r="BI81" i="2" s="1"/>
  <c r="BH82" i="3"/>
  <c r="BH81" i="2" s="1"/>
  <c r="BG82" i="3"/>
  <c r="BG81" i="2" s="1"/>
  <c r="BF82" i="3"/>
  <c r="BE82" i="3"/>
  <c r="BD82" i="3"/>
  <c r="BC82" i="3"/>
  <c r="BB82" i="3"/>
  <c r="BA82" i="3"/>
  <c r="AZ82" i="3"/>
  <c r="AY82" i="3"/>
  <c r="AX82" i="3"/>
  <c r="AW82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A82" i="3"/>
  <c r="Z82" i="3"/>
  <c r="Y82" i="3"/>
  <c r="X82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BQ81" i="3"/>
  <c r="BP81" i="3"/>
  <c r="BO81" i="3"/>
  <c r="BO80" i="2" s="1"/>
  <c r="BN81" i="3"/>
  <c r="BN80" i="2" s="1"/>
  <c r="BM81" i="3"/>
  <c r="BM80" i="2" s="1"/>
  <c r="BL81" i="3"/>
  <c r="BL80" i="2" s="1"/>
  <c r="BK81" i="3"/>
  <c r="BK80" i="2" s="1"/>
  <c r="BJ81" i="3"/>
  <c r="BJ80" i="2" s="1"/>
  <c r="BI81" i="3"/>
  <c r="BI80" i="2" s="1"/>
  <c r="BH81" i="3"/>
  <c r="BH80" i="2" s="1"/>
  <c r="BG81" i="3"/>
  <c r="BG80" i="2" s="1"/>
  <c r="BF81" i="3"/>
  <c r="BE81" i="3"/>
  <c r="BD81" i="3"/>
  <c r="BC81" i="3"/>
  <c r="BB81" i="3"/>
  <c r="BA81" i="3"/>
  <c r="AZ81" i="3"/>
  <c r="AY81" i="3"/>
  <c r="AX81" i="3"/>
  <c r="AW81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A81" i="3"/>
  <c r="Z81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BQ80" i="3"/>
  <c r="BP80" i="3"/>
  <c r="BO80" i="3"/>
  <c r="BO79" i="2" s="1"/>
  <c r="BN80" i="3"/>
  <c r="BN79" i="2" s="1"/>
  <c r="BM80" i="3"/>
  <c r="BM79" i="2" s="1"/>
  <c r="BL80" i="3"/>
  <c r="BL79" i="2" s="1"/>
  <c r="BK80" i="3"/>
  <c r="BK79" i="2" s="1"/>
  <c r="BJ80" i="3"/>
  <c r="BJ79" i="2" s="1"/>
  <c r="BI80" i="3"/>
  <c r="BI79" i="2" s="1"/>
  <c r="BH80" i="3"/>
  <c r="BH79" i="2" s="1"/>
  <c r="BG80" i="3"/>
  <c r="BG79" i="2" s="1"/>
  <c r="BF80" i="3"/>
  <c r="BE80" i="3"/>
  <c r="BD80" i="3"/>
  <c r="BC80" i="3"/>
  <c r="BB80" i="3"/>
  <c r="BA80" i="3"/>
  <c r="AZ80" i="3"/>
  <c r="AY80" i="3"/>
  <c r="AX80" i="3"/>
  <c r="AW80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A80" i="3"/>
  <c r="Z80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BQ79" i="3"/>
  <c r="BP79" i="3"/>
  <c r="BO79" i="3"/>
  <c r="BO78" i="2" s="1"/>
  <c r="BN79" i="3"/>
  <c r="BN78" i="2" s="1"/>
  <c r="BM79" i="3"/>
  <c r="BM78" i="2" s="1"/>
  <c r="BL79" i="3"/>
  <c r="BL78" i="2" s="1"/>
  <c r="BK79" i="3"/>
  <c r="BK78" i="2" s="1"/>
  <c r="BJ79" i="3"/>
  <c r="BJ78" i="2" s="1"/>
  <c r="BI79" i="3"/>
  <c r="BI78" i="2" s="1"/>
  <c r="BH79" i="3"/>
  <c r="BH78" i="2" s="1"/>
  <c r="BG79" i="3"/>
  <c r="BG78" i="2" s="1"/>
  <c r="BF79" i="3"/>
  <c r="BF78" i="2" s="1"/>
  <c r="BE79" i="3"/>
  <c r="BD79" i="3"/>
  <c r="BC79" i="3"/>
  <c r="BB79" i="3"/>
  <c r="BA79" i="3"/>
  <c r="AZ79" i="3"/>
  <c r="AY79" i="3"/>
  <c r="AX79" i="3"/>
  <c r="AW79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BQ78" i="3"/>
  <c r="BP78" i="3"/>
  <c r="BO78" i="3"/>
  <c r="BO77" i="2" s="1"/>
  <c r="BN78" i="3"/>
  <c r="BN77" i="2" s="1"/>
  <c r="BM78" i="3"/>
  <c r="BM77" i="2" s="1"/>
  <c r="BL78" i="3"/>
  <c r="BL77" i="2" s="1"/>
  <c r="BK78" i="3"/>
  <c r="BK77" i="2" s="1"/>
  <c r="BJ78" i="3"/>
  <c r="BJ77" i="2" s="1"/>
  <c r="BI78" i="3"/>
  <c r="BI77" i="2" s="1"/>
  <c r="BH78" i="3"/>
  <c r="BH77" i="2" s="1"/>
  <c r="BG78" i="3"/>
  <c r="BG77" i="2" s="1"/>
  <c r="BF78" i="3"/>
  <c r="BE78" i="3"/>
  <c r="BD78" i="3"/>
  <c r="BC78" i="3"/>
  <c r="BB78" i="3"/>
  <c r="BA78" i="3"/>
  <c r="AZ78" i="3"/>
  <c r="AY78" i="3"/>
  <c r="AX78" i="3"/>
  <c r="AW78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BQ77" i="3"/>
  <c r="BP77" i="3"/>
  <c r="BO77" i="3"/>
  <c r="BO76" i="2" s="1"/>
  <c r="BN77" i="3"/>
  <c r="BN76" i="2" s="1"/>
  <c r="BM77" i="3"/>
  <c r="BM76" i="2" s="1"/>
  <c r="BL77" i="3"/>
  <c r="BL76" i="2" s="1"/>
  <c r="BK77" i="3"/>
  <c r="BK76" i="2" s="1"/>
  <c r="BJ77" i="3"/>
  <c r="BJ76" i="2" s="1"/>
  <c r="BI77" i="3"/>
  <c r="BI76" i="2" s="1"/>
  <c r="BH77" i="3"/>
  <c r="BH76" i="2" s="1"/>
  <c r="BG77" i="3"/>
  <c r="BG76" i="2" s="1"/>
  <c r="BF77" i="3"/>
  <c r="BE77" i="3"/>
  <c r="BD77" i="3"/>
  <c r="BC77" i="3"/>
  <c r="BB77" i="3"/>
  <c r="BA77" i="3"/>
  <c r="AZ77" i="3"/>
  <c r="AY77" i="3"/>
  <c r="AX77" i="3"/>
  <c r="AW77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A77" i="3"/>
  <c r="Z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BQ76" i="3"/>
  <c r="BP76" i="3"/>
  <c r="BO76" i="3"/>
  <c r="BO75" i="2" s="1"/>
  <c r="BN76" i="3"/>
  <c r="BN75" i="2" s="1"/>
  <c r="BM76" i="3"/>
  <c r="BM75" i="2" s="1"/>
  <c r="BL76" i="3"/>
  <c r="BL75" i="2" s="1"/>
  <c r="BK76" i="3"/>
  <c r="BK75" i="2" s="1"/>
  <c r="BJ76" i="3"/>
  <c r="BJ75" i="2" s="1"/>
  <c r="BI76" i="3"/>
  <c r="BI75" i="2" s="1"/>
  <c r="BH76" i="3"/>
  <c r="BH75" i="2" s="1"/>
  <c r="BG76" i="3"/>
  <c r="BG75" i="2" s="1"/>
  <c r="BF76" i="3"/>
  <c r="BE76" i="3"/>
  <c r="BD76" i="3"/>
  <c r="BC76" i="3"/>
  <c r="BB76" i="3"/>
  <c r="BA76" i="3"/>
  <c r="AZ76" i="3"/>
  <c r="AY76" i="3"/>
  <c r="AX76" i="3"/>
  <c r="AW76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BQ75" i="3"/>
  <c r="BP75" i="3"/>
  <c r="BO75" i="3"/>
  <c r="BO74" i="2" s="1"/>
  <c r="BN75" i="3"/>
  <c r="BN74" i="2" s="1"/>
  <c r="BM75" i="3"/>
  <c r="BM74" i="2" s="1"/>
  <c r="BL75" i="3"/>
  <c r="BL74" i="2" s="1"/>
  <c r="BK75" i="3"/>
  <c r="BK74" i="2" s="1"/>
  <c r="BJ75" i="3"/>
  <c r="BJ74" i="2" s="1"/>
  <c r="BI75" i="3"/>
  <c r="BI74" i="2" s="1"/>
  <c r="BH75" i="3"/>
  <c r="BH74" i="2" s="1"/>
  <c r="BG75" i="3"/>
  <c r="BG74" i="2" s="1"/>
  <c r="BF75" i="3"/>
  <c r="BE75" i="3"/>
  <c r="BD75" i="3"/>
  <c r="BC75" i="3"/>
  <c r="BB75" i="3"/>
  <c r="BA75" i="3"/>
  <c r="AZ75" i="3"/>
  <c r="AY75" i="3"/>
  <c r="AX75" i="3"/>
  <c r="AW75" i="3"/>
  <c r="AV75" i="3"/>
  <c r="AU75" i="3"/>
  <c r="AT75" i="3"/>
  <c r="AS75" i="3"/>
  <c r="AR75" i="3"/>
  <c r="AQ75" i="3"/>
  <c r="AP75" i="3"/>
  <c r="AO75" i="3"/>
  <c r="AN75" i="3"/>
  <c r="AM75" i="3"/>
  <c r="AL75" i="3"/>
  <c r="AK75" i="3"/>
  <c r="AJ75" i="3"/>
  <c r="AI75" i="3"/>
  <c r="AH75" i="3"/>
  <c r="AG75" i="3"/>
  <c r="AF75" i="3"/>
  <c r="AE75" i="3"/>
  <c r="AD75" i="3"/>
  <c r="AC75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BQ74" i="3"/>
  <c r="BP74" i="3"/>
  <c r="BO74" i="3"/>
  <c r="BO73" i="2" s="1"/>
  <c r="BN74" i="3"/>
  <c r="BN73" i="2" s="1"/>
  <c r="BM74" i="3"/>
  <c r="BM73" i="2" s="1"/>
  <c r="BL74" i="3"/>
  <c r="BL73" i="2" s="1"/>
  <c r="BK74" i="3"/>
  <c r="BK73" i="2" s="1"/>
  <c r="BJ74" i="3"/>
  <c r="BJ73" i="2" s="1"/>
  <c r="BI74" i="3"/>
  <c r="BI73" i="2" s="1"/>
  <c r="BH74" i="3"/>
  <c r="BH73" i="2" s="1"/>
  <c r="BG74" i="3"/>
  <c r="BG73" i="2" s="1"/>
  <c r="BF74" i="3"/>
  <c r="BE74" i="3"/>
  <c r="BD74" i="3"/>
  <c r="BC74" i="3"/>
  <c r="BB74" i="3"/>
  <c r="BA74" i="3"/>
  <c r="AZ74" i="3"/>
  <c r="AY74" i="3"/>
  <c r="AX74" i="3"/>
  <c r="AW74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BQ73" i="3"/>
  <c r="BP73" i="3"/>
  <c r="BO73" i="3"/>
  <c r="BO72" i="2" s="1"/>
  <c r="BN73" i="3"/>
  <c r="BN72" i="2" s="1"/>
  <c r="BM73" i="3"/>
  <c r="BM72" i="2" s="1"/>
  <c r="BL73" i="3"/>
  <c r="BL72" i="2" s="1"/>
  <c r="BK73" i="3"/>
  <c r="BK72" i="2" s="1"/>
  <c r="BJ73" i="3"/>
  <c r="BJ72" i="2" s="1"/>
  <c r="BI73" i="3"/>
  <c r="BI72" i="2" s="1"/>
  <c r="BH73" i="3"/>
  <c r="BH72" i="2" s="1"/>
  <c r="BG73" i="3"/>
  <c r="BG72" i="2" s="1"/>
  <c r="BF73" i="3"/>
  <c r="BF72" i="2" s="1"/>
  <c r="BE73" i="3"/>
  <c r="BD73" i="3"/>
  <c r="BC73" i="3"/>
  <c r="BB73" i="3"/>
  <c r="BA73" i="3"/>
  <c r="AZ73" i="3"/>
  <c r="AY73" i="3"/>
  <c r="AX73" i="3"/>
  <c r="AW73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A73" i="3"/>
  <c r="Z73" i="3"/>
  <c r="Y73" i="3"/>
  <c r="X73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BQ72" i="3"/>
  <c r="BP72" i="3"/>
  <c r="BO72" i="3"/>
  <c r="BO71" i="2" s="1"/>
  <c r="BN72" i="3"/>
  <c r="BN71" i="2" s="1"/>
  <c r="BM72" i="3"/>
  <c r="BM71" i="2" s="1"/>
  <c r="BL72" i="3"/>
  <c r="BL71" i="2" s="1"/>
  <c r="BK72" i="3"/>
  <c r="BK71" i="2" s="1"/>
  <c r="BJ72" i="3"/>
  <c r="BJ71" i="2" s="1"/>
  <c r="BI72" i="3"/>
  <c r="BI71" i="2" s="1"/>
  <c r="BH72" i="3"/>
  <c r="BH71" i="2" s="1"/>
  <c r="BG72" i="3"/>
  <c r="BG71" i="2" s="1"/>
  <c r="BF72" i="3"/>
  <c r="BE72" i="3"/>
  <c r="BD72" i="3"/>
  <c r="BC72" i="3"/>
  <c r="BB72" i="3"/>
  <c r="BA72" i="3"/>
  <c r="AZ72" i="3"/>
  <c r="AY72" i="3"/>
  <c r="AX72" i="3"/>
  <c r="AW72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A72" i="3"/>
  <c r="Z72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BQ71" i="3"/>
  <c r="BP71" i="3"/>
  <c r="BO71" i="3"/>
  <c r="BO70" i="2" s="1"/>
  <c r="BN71" i="3"/>
  <c r="BN70" i="2" s="1"/>
  <c r="BM71" i="3"/>
  <c r="BM70" i="2" s="1"/>
  <c r="BL71" i="3"/>
  <c r="BL70" i="2" s="1"/>
  <c r="BK71" i="3"/>
  <c r="BK70" i="2" s="1"/>
  <c r="BJ71" i="3"/>
  <c r="BJ70" i="2" s="1"/>
  <c r="BI71" i="3"/>
  <c r="BI70" i="2" s="1"/>
  <c r="BH71" i="3"/>
  <c r="BH70" i="2" s="1"/>
  <c r="BG71" i="3"/>
  <c r="BG70" i="2" s="1"/>
  <c r="BF71" i="3"/>
  <c r="BE71" i="3"/>
  <c r="BD71" i="3"/>
  <c r="BC71" i="3"/>
  <c r="BB71" i="3"/>
  <c r="BA71" i="3"/>
  <c r="AZ71" i="3"/>
  <c r="AY71" i="3"/>
  <c r="AX71" i="3"/>
  <c r="AW71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A71" i="3"/>
  <c r="Z71" i="3"/>
  <c r="Y71" i="3"/>
  <c r="X71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BQ70" i="3"/>
  <c r="BP70" i="3"/>
  <c r="BO70" i="3"/>
  <c r="BO69" i="2" s="1"/>
  <c r="BN70" i="3"/>
  <c r="BN69" i="2" s="1"/>
  <c r="BM70" i="3"/>
  <c r="BM69" i="2" s="1"/>
  <c r="BL70" i="3"/>
  <c r="BL69" i="2" s="1"/>
  <c r="BK70" i="3"/>
  <c r="BK69" i="2" s="1"/>
  <c r="BJ70" i="3"/>
  <c r="BJ69" i="2" s="1"/>
  <c r="BI70" i="3"/>
  <c r="BI69" i="2" s="1"/>
  <c r="BH70" i="3"/>
  <c r="BH69" i="2" s="1"/>
  <c r="BG70" i="3"/>
  <c r="BG69" i="2" s="1"/>
  <c r="BF70" i="3"/>
  <c r="BE70" i="3"/>
  <c r="BD70" i="3"/>
  <c r="BC70" i="3"/>
  <c r="BB70" i="3"/>
  <c r="BA70" i="3"/>
  <c r="AZ70" i="3"/>
  <c r="AY70" i="3"/>
  <c r="AX70" i="3"/>
  <c r="AW70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BQ69" i="3"/>
  <c r="BP69" i="3"/>
  <c r="BO69" i="3"/>
  <c r="BO68" i="2" s="1"/>
  <c r="BN69" i="3"/>
  <c r="BN68" i="2" s="1"/>
  <c r="BM69" i="3"/>
  <c r="BM68" i="2" s="1"/>
  <c r="BL69" i="3"/>
  <c r="BL68" i="2" s="1"/>
  <c r="BK69" i="3"/>
  <c r="BK68" i="2" s="1"/>
  <c r="BJ69" i="3"/>
  <c r="BJ68" i="2" s="1"/>
  <c r="BI69" i="3"/>
  <c r="BI68" i="2" s="1"/>
  <c r="BH69" i="3"/>
  <c r="BH68" i="2" s="1"/>
  <c r="BG69" i="3"/>
  <c r="BG68" i="2" s="1"/>
  <c r="BF69" i="3"/>
  <c r="BE69" i="3"/>
  <c r="BD69" i="3"/>
  <c r="BC69" i="3"/>
  <c r="BB69" i="3"/>
  <c r="BA69" i="3"/>
  <c r="AZ69" i="3"/>
  <c r="AY69" i="3"/>
  <c r="AX69" i="3"/>
  <c r="AW69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A69" i="3"/>
  <c r="Z69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BQ68" i="3"/>
  <c r="BP68" i="3"/>
  <c r="BO68" i="3"/>
  <c r="BO67" i="2" s="1"/>
  <c r="BN68" i="3"/>
  <c r="BN67" i="2" s="1"/>
  <c r="BM68" i="3"/>
  <c r="BM67" i="2" s="1"/>
  <c r="BL68" i="3"/>
  <c r="BL67" i="2" s="1"/>
  <c r="BK68" i="3"/>
  <c r="BK67" i="2" s="1"/>
  <c r="BJ68" i="3"/>
  <c r="BJ67" i="2" s="1"/>
  <c r="BI68" i="3"/>
  <c r="BI67" i="2" s="1"/>
  <c r="BH68" i="3"/>
  <c r="BH67" i="2" s="1"/>
  <c r="BG68" i="3"/>
  <c r="BG67" i="2" s="1"/>
  <c r="BF68" i="3"/>
  <c r="BE68" i="3"/>
  <c r="BD68" i="3"/>
  <c r="BC68" i="3"/>
  <c r="BB68" i="3"/>
  <c r="BA68" i="3"/>
  <c r="AZ68" i="3"/>
  <c r="AY68" i="3"/>
  <c r="AX68" i="3"/>
  <c r="AW68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BQ67" i="3"/>
  <c r="BP67" i="3"/>
  <c r="BO67" i="3"/>
  <c r="BO66" i="2" s="1"/>
  <c r="BN67" i="3"/>
  <c r="BN66" i="2" s="1"/>
  <c r="BM67" i="3"/>
  <c r="BM66" i="2" s="1"/>
  <c r="BL67" i="3"/>
  <c r="BL66" i="2" s="1"/>
  <c r="BK67" i="3"/>
  <c r="BK66" i="2" s="1"/>
  <c r="BJ67" i="3"/>
  <c r="BJ66" i="2" s="1"/>
  <c r="BI67" i="3"/>
  <c r="BI66" i="2" s="1"/>
  <c r="BH67" i="3"/>
  <c r="BH66" i="2" s="1"/>
  <c r="BG67" i="3"/>
  <c r="BG66" i="2" s="1"/>
  <c r="BF67" i="3"/>
  <c r="BF66" i="2" s="1"/>
  <c r="BE67" i="3"/>
  <c r="BD67" i="3"/>
  <c r="BC67" i="3"/>
  <c r="BB67" i="3"/>
  <c r="BA67" i="3"/>
  <c r="AZ67" i="3"/>
  <c r="AY67" i="3"/>
  <c r="AX67" i="3"/>
  <c r="AW67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BQ66" i="3"/>
  <c r="BP66" i="3"/>
  <c r="BO66" i="3"/>
  <c r="BO65" i="2" s="1"/>
  <c r="BN66" i="3"/>
  <c r="BN65" i="2" s="1"/>
  <c r="BM66" i="3"/>
  <c r="BM65" i="2" s="1"/>
  <c r="BL66" i="3"/>
  <c r="BL65" i="2" s="1"/>
  <c r="BK66" i="3"/>
  <c r="BK65" i="2" s="1"/>
  <c r="BJ66" i="3"/>
  <c r="BJ65" i="2" s="1"/>
  <c r="BI66" i="3"/>
  <c r="BI65" i="2" s="1"/>
  <c r="BH66" i="3"/>
  <c r="BH65" i="2" s="1"/>
  <c r="BG66" i="3"/>
  <c r="BG65" i="2" s="1"/>
  <c r="BF66" i="3"/>
  <c r="BE66" i="3"/>
  <c r="BD66" i="3"/>
  <c r="BC66" i="3"/>
  <c r="BB66" i="3"/>
  <c r="BA66" i="3"/>
  <c r="AZ66" i="3"/>
  <c r="AY66" i="3"/>
  <c r="AX66" i="3"/>
  <c r="AW66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BQ65" i="3"/>
  <c r="BP65" i="3"/>
  <c r="BO65" i="3"/>
  <c r="BO64" i="2" s="1"/>
  <c r="BN65" i="3"/>
  <c r="BN64" i="2" s="1"/>
  <c r="BM65" i="3"/>
  <c r="BM64" i="2" s="1"/>
  <c r="BL65" i="3"/>
  <c r="BL64" i="2" s="1"/>
  <c r="BK65" i="3"/>
  <c r="BK64" i="2" s="1"/>
  <c r="BJ65" i="3"/>
  <c r="BJ64" i="2" s="1"/>
  <c r="BI65" i="3"/>
  <c r="BI64" i="2" s="1"/>
  <c r="BH65" i="3"/>
  <c r="BH64" i="2" s="1"/>
  <c r="BG65" i="3"/>
  <c r="BG64" i="2" s="1"/>
  <c r="BF65" i="3"/>
  <c r="BE65" i="3"/>
  <c r="BD65" i="3"/>
  <c r="BC65" i="3"/>
  <c r="BB65" i="3"/>
  <c r="BA65" i="3"/>
  <c r="AZ65" i="3"/>
  <c r="AY65" i="3"/>
  <c r="AX65" i="3"/>
  <c r="AW65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BQ64" i="3"/>
  <c r="BP64" i="3"/>
  <c r="BO64" i="3"/>
  <c r="BO63" i="2" s="1"/>
  <c r="BN64" i="3"/>
  <c r="BN63" i="2" s="1"/>
  <c r="BM64" i="3"/>
  <c r="BM63" i="2" s="1"/>
  <c r="BL64" i="3"/>
  <c r="BL63" i="2" s="1"/>
  <c r="BK64" i="3"/>
  <c r="BK63" i="2" s="1"/>
  <c r="BJ64" i="3"/>
  <c r="BJ63" i="2" s="1"/>
  <c r="BI64" i="3"/>
  <c r="BI63" i="2" s="1"/>
  <c r="BH64" i="3"/>
  <c r="BH63" i="2" s="1"/>
  <c r="BG64" i="3"/>
  <c r="BG63" i="2" s="1"/>
  <c r="BF64" i="3"/>
  <c r="BE64" i="3"/>
  <c r="BD64" i="3"/>
  <c r="BC64" i="3"/>
  <c r="BB64" i="3"/>
  <c r="BA64" i="3"/>
  <c r="AZ64" i="3"/>
  <c r="AY64" i="3"/>
  <c r="AX64" i="3"/>
  <c r="AW64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BQ63" i="3"/>
  <c r="BP63" i="3"/>
  <c r="BO63" i="3"/>
  <c r="BO62" i="2" s="1"/>
  <c r="BN63" i="3"/>
  <c r="BN62" i="2" s="1"/>
  <c r="BM63" i="3"/>
  <c r="BM62" i="2" s="1"/>
  <c r="BL63" i="3"/>
  <c r="BL62" i="2" s="1"/>
  <c r="BK63" i="3"/>
  <c r="BK62" i="2" s="1"/>
  <c r="BJ63" i="3"/>
  <c r="BJ62" i="2" s="1"/>
  <c r="BI63" i="3"/>
  <c r="BI62" i="2" s="1"/>
  <c r="BH63" i="3"/>
  <c r="BH62" i="2" s="1"/>
  <c r="BG63" i="3"/>
  <c r="BG62" i="2" s="1"/>
  <c r="BF63" i="3"/>
  <c r="BE63" i="3"/>
  <c r="BD63" i="3"/>
  <c r="BC63" i="3"/>
  <c r="BB63" i="3"/>
  <c r="BA63" i="3"/>
  <c r="AZ63" i="3"/>
  <c r="AY63" i="3"/>
  <c r="AX63" i="3"/>
  <c r="AW63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BQ62" i="3"/>
  <c r="BP62" i="3"/>
  <c r="BO62" i="3"/>
  <c r="BO61" i="2" s="1"/>
  <c r="BN62" i="3"/>
  <c r="BN61" i="2" s="1"/>
  <c r="BM62" i="3"/>
  <c r="BM61" i="2" s="1"/>
  <c r="BL62" i="3"/>
  <c r="BL61" i="2" s="1"/>
  <c r="BK62" i="3"/>
  <c r="BK61" i="2" s="1"/>
  <c r="BJ62" i="3"/>
  <c r="BJ61" i="2" s="1"/>
  <c r="BI62" i="3"/>
  <c r="BI61" i="2" s="1"/>
  <c r="BH62" i="3"/>
  <c r="BH61" i="2" s="1"/>
  <c r="BG62" i="3"/>
  <c r="BG61" i="2" s="1"/>
  <c r="BF62" i="3"/>
  <c r="BE62" i="3"/>
  <c r="BD62" i="3"/>
  <c r="BC62" i="3"/>
  <c r="BB62" i="3"/>
  <c r="BA62" i="3"/>
  <c r="AZ62" i="3"/>
  <c r="AY62" i="3"/>
  <c r="AX62" i="3"/>
  <c r="AW62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BQ61" i="3"/>
  <c r="BP61" i="3"/>
  <c r="BO61" i="3"/>
  <c r="BO60" i="2" s="1"/>
  <c r="BN61" i="3"/>
  <c r="BN60" i="2" s="1"/>
  <c r="BM61" i="3"/>
  <c r="BM60" i="2" s="1"/>
  <c r="BL61" i="3"/>
  <c r="BL60" i="2" s="1"/>
  <c r="BK61" i="3"/>
  <c r="BK60" i="2" s="1"/>
  <c r="BJ61" i="3"/>
  <c r="BJ60" i="2" s="1"/>
  <c r="BI61" i="3"/>
  <c r="BI60" i="2" s="1"/>
  <c r="BH61" i="3"/>
  <c r="BH60" i="2" s="1"/>
  <c r="BG61" i="3"/>
  <c r="BG60" i="2" s="1"/>
  <c r="BF61" i="3"/>
  <c r="BF60" i="2" s="1"/>
  <c r="BE61" i="3"/>
  <c r="BD61" i="3"/>
  <c r="BC61" i="3"/>
  <c r="BB61" i="3"/>
  <c r="BA61" i="3"/>
  <c r="AZ61" i="3"/>
  <c r="AY61" i="3"/>
  <c r="AX61" i="3"/>
  <c r="AW61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BQ60" i="3"/>
  <c r="BP60" i="3"/>
  <c r="BO60" i="3"/>
  <c r="BO59" i="2" s="1"/>
  <c r="BN60" i="3"/>
  <c r="BN59" i="2" s="1"/>
  <c r="BM60" i="3"/>
  <c r="BM59" i="2" s="1"/>
  <c r="BL60" i="3"/>
  <c r="BL59" i="2" s="1"/>
  <c r="BK60" i="3"/>
  <c r="BK59" i="2" s="1"/>
  <c r="BJ60" i="3"/>
  <c r="BJ59" i="2" s="1"/>
  <c r="BI60" i="3"/>
  <c r="BI59" i="2" s="1"/>
  <c r="BH60" i="3"/>
  <c r="BH59" i="2" s="1"/>
  <c r="BG60" i="3"/>
  <c r="BG59" i="2" s="1"/>
  <c r="BF60" i="3"/>
  <c r="BE60" i="3"/>
  <c r="BD60" i="3"/>
  <c r="BC60" i="3"/>
  <c r="BB60" i="3"/>
  <c r="BA60" i="3"/>
  <c r="AZ60" i="3"/>
  <c r="AY60" i="3"/>
  <c r="AX60" i="3"/>
  <c r="AW60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BQ59" i="3"/>
  <c r="BP59" i="3"/>
  <c r="BO59" i="3"/>
  <c r="BO58" i="2" s="1"/>
  <c r="BN59" i="3"/>
  <c r="BN58" i="2" s="1"/>
  <c r="BM59" i="3"/>
  <c r="BM58" i="2" s="1"/>
  <c r="BL59" i="3"/>
  <c r="BL58" i="2" s="1"/>
  <c r="BK59" i="3"/>
  <c r="BK58" i="2" s="1"/>
  <c r="BJ59" i="3"/>
  <c r="BJ58" i="2" s="1"/>
  <c r="BI59" i="3"/>
  <c r="BI58" i="2" s="1"/>
  <c r="BH59" i="3"/>
  <c r="BH58" i="2" s="1"/>
  <c r="BG59" i="3"/>
  <c r="BG58" i="2" s="1"/>
  <c r="BF59" i="3"/>
  <c r="BE59" i="3"/>
  <c r="BD59" i="3"/>
  <c r="BC59" i="3"/>
  <c r="BB59" i="3"/>
  <c r="BA59" i="3"/>
  <c r="AZ59" i="3"/>
  <c r="AY59" i="3"/>
  <c r="AX59" i="3"/>
  <c r="AW59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BQ58" i="3"/>
  <c r="BP58" i="3"/>
  <c r="BO58" i="3"/>
  <c r="BO57" i="2" s="1"/>
  <c r="BN58" i="3"/>
  <c r="BN57" i="2" s="1"/>
  <c r="BM58" i="3"/>
  <c r="BM57" i="2" s="1"/>
  <c r="BL58" i="3"/>
  <c r="BL57" i="2" s="1"/>
  <c r="BK58" i="3"/>
  <c r="BK57" i="2" s="1"/>
  <c r="BJ58" i="3"/>
  <c r="BJ57" i="2" s="1"/>
  <c r="BI58" i="3"/>
  <c r="BI57" i="2" s="1"/>
  <c r="BH58" i="3"/>
  <c r="BH57" i="2" s="1"/>
  <c r="BG58" i="3"/>
  <c r="BG57" i="2" s="1"/>
  <c r="BF58" i="3"/>
  <c r="BE58" i="3"/>
  <c r="BD58" i="3"/>
  <c r="BC58" i="3"/>
  <c r="BB58" i="3"/>
  <c r="BA58" i="3"/>
  <c r="AZ58" i="3"/>
  <c r="AY58" i="3"/>
  <c r="AX58" i="3"/>
  <c r="AW58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BQ57" i="3"/>
  <c r="BP57" i="3"/>
  <c r="BO57" i="3"/>
  <c r="BO56" i="2" s="1"/>
  <c r="BN57" i="3"/>
  <c r="BN56" i="2" s="1"/>
  <c r="BM57" i="3"/>
  <c r="BM56" i="2" s="1"/>
  <c r="BL57" i="3"/>
  <c r="BL56" i="2" s="1"/>
  <c r="BK57" i="3"/>
  <c r="BK56" i="2" s="1"/>
  <c r="BJ57" i="3"/>
  <c r="BJ56" i="2" s="1"/>
  <c r="BI57" i="3"/>
  <c r="BI56" i="2" s="1"/>
  <c r="BH57" i="3"/>
  <c r="BH56" i="2" s="1"/>
  <c r="BG57" i="3"/>
  <c r="BG56" i="2" s="1"/>
  <c r="BF57" i="3"/>
  <c r="BE57" i="3"/>
  <c r="BD57" i="3"/>
  <c r="BC57" i="3"/>
  <c r="BB57" i="3"/>
  <c r="BA57" i="3"/>
  <c r="AZ57" i="3"/>
  <c r="AY57" i="3"/>
  <c r="AX57" i="3"/>
  <c r="AW57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BQ56" i="3"/>
  <c r="BP56" i="3"/>
  <c r="BO56" i="3"/>
  <c r="BO55" i="2" s="1"/>
  <c r="BN56" i="3"/>
  <c r="BN55" i="2" s="1"/>
  <c r="BM56" i="3"/>
  <c r="BM55" i="2" s="1"/>
  <c r="BL56" i="3"/>
  <c r="BL55" i="2" s="1"/>
  <c r="BK56" i="3"/>
  <c r="BK55" i="2" s="1"/>
  <c r="BJ56" i="3"/>
  <c r="BJ55" i="2" s="1"/>
  <c r="BI56" i="3"/>
  <c r="BI55" i="2" s="1"/>
  <c r="BH56" i="3"/>
  <c r="BH55" i="2" s="1"/>
  <c r="BG56" i="3"/>
  <c r="BG55" i="2" s="1"/>
  <c r="BF56" i="3"/>
  <c r="BE56" i="3"/>
  <c r="BD56" i="3"/>
  <c r="BC56" i="3"/>
  <c r="BB56" i="3"/>
  <c r="BA56" i="3"/>
  <c r="AZ56" i="3"/>
  <c r="AY56" i="3"/>
  <c r="AX56" i="3"/>
  <c r="AW56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BQ55" i="3"/>
  <c r="BP55" i="3"/>
  <c r="BO55" i="3"/>
  <c r="BO54" i="2" s="1"/>
  <c r="BN55" i="3"/>
  <c r="BN54" i="2" s="1"/>
  <c r="BM55" i="3"/>
  <c r="BM54" i="2" s="1"/>
  <c r="BL55" i="3"/>
  <c r="BL54" i="2" s="1"/>
  <c r="BK55" i="3"/>
  <c r="BK54" i="2" s="1"/>
  <c r="BJ55" i="3"/>
  <c r="BJ54" i="2" s="1"/>
  <c r="BI55" i="3"/>
  <c r="BI54" i="2" s="1"/>
  <c r="BH55" i="3"/>
  <c r="BH54" i="2" s="1"/>
  <c r="BG55" i="3"/>
  <c r="BG54" i="2" s="1"/>
  <c r="BF55" i="3"/>
  <c r="BF54" i="2" s="1"/>
  <c r="BE55" i="3"/>
  <c r="BD55" i="3"/>
  <c r="BC55" i="3"/>
  <c r="BB55" i="3"/>
  <c r="BA55" i="3"/>
  <c r="AZ55" i="3"/>
  <c r="AY55" i="3"/>
  <c r="AX55" i="3"/>
  <c r="AW55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BQ54" i="3"/>
  <c r="BP54" i="3"/>
  <c r="BO54" i="3"/>
  <c r="BO53" i="2" s="1"/>
  <c r="BN54" i="3"/>
  <c r="BN53" i="2" s="1"/>
  <c r="BM54" i="3"/>
  <c r="BM53" i="2" s="1"/>
  <c r="BL54" i="3"/>
  <c r="BL53" i="2" s="1"/>
  <c r="BK54" i="3"/>
  <c r="BK53" i="2" s="1"/>
  <c r="BJ54" i="3"/>
  <c r="BJ53" i="2" s="1"/>
  <c r="BI54" i="3"/>
  <c r="BI53" i="2" s="1"/>
  <c r="BH54" i="3"/>
  <c r="BH53" i="2" s="1"/>
  <c r="BG54" i="3"/>
  <c r="BG53" i="2" s="1"/>
  <c r="BF54" i="3"/>
  <c r="BE54" i="3"/>
  <c r="BD54" i="3"/>
  <c r="BC54" i="3"/>
  <c r="BB54" i="3"/>
  <c r="BA54" i="3"/>
  <c r="AZ54" i="3"/>
  <c r="AY54" i="3"/>
  <c r="AX54" i="3"/>
  <c r="AW54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BQ53" i="3"/>
  <c r="BP53" i="3"/>
  <c r="BO53" i="3"/>
  <c r="BO52" i="2" s="1"/>
  <c r="BN53" i="3"/>
  <c r="BN52" i="2" s="1"/>
  <c r="BM53" i="3"/>
  <c r="BM52" i="2" s="1"/>
  <c r="BL53" i="3"/>
  <c r="BL52" i="2" s="1"/>
  <c r="BK53" i="3"/>
  <c r="BK52" i="2" s="1"/>
  <c r="BJ53" i="3"/>
  <c r="BJ52" i="2" s="1"/>
  <c r="BI53" i="3"/>
  <c r="BI52" i="2" s="1"/>
  <c r="BH53" i="3"/>
  <c r="BH52" i="2" s="1"/>
  <c r="BG53" i="3"/>
  <c r="BG52" i="2" s="1"/>
  <c r="BF53" i="3"/>
  <c r="BE53" i="3"/>
  <c r="BD53" i="3"/>
  <c r="BC53" i="3"/>
  <c r="BB53" i="3"/>
  <c r="BA53" i="3"/>
  <c r="AZ53" i="3"/>
  <c r="AY53" i="3"/>
  <c r="AX53" i="3"/>
  <c r="AW53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BQ52" i="3"/>
  <c r="BP52" i="3"/>
  <c r="BO52" i="3"/>
  <c r="BO51" i="2" s="1"/>
  <c r="BN52" i="3"/>
  <c r="BN51" i="2" s="1"/>
  <c r="BM52" i="3"/>
  <c r="BM51" i="2" s="1"/>
  <c r="BL52" i="3"/>
  <c r="BL51" i="2" s="1"/>
  <c r="BK52" i="3"/>
  <c r="BK51" i="2" s="1"/>
  <c r="BJ52" i="3"/>
  <c r="BJ51" i="2" s="1"/>
  <c r="BI52" i="3"/>
  <c r="BI51" i="2" s="1"/>
  <c r="BH52" i="3"/>
  <c r="BH51" i="2" s="1"/>
  <c r="BG52" i="3"/>
  <c r="BG51" i="2" s="1"/>
  <c r="BF52" i="3"/>
  <c r="BE52" i="3"/>
  <c r="BD52" i="3"/>
  <c r="BC52" i="3"/>
  <c r="BB52" i="3"/>
  <c r="BA52" i="3"/>
  <c r="AZ52" i="3"/>
  <c r="AY52" i="3"/>
  <c r="AX52" i="3"/>
  <c r="AW52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BQ51" i="3"/>
  <c r="BP51" i="3"/>
  <c r="BO51" i="3"/>
  <c r="BO50" i="2" s="1"/>
  <c r="BN51" i="3"/>
  <c r="BN50" i="2" s="1"/>
  <c r="BM51" i="3"/>
  <c r="BM50" i="2" s="1"/>
  <c r="BL51" i="3"/>
  <c r="BL50" i="2" s="1"/>
  <c r="BK51" i="3"/>
  <c r="BK50" i="2" s="1"/>
  <c r="BJ51" i="3"/>
  <c r="BJ50" i="2" s="1"/>
  <c r="BI51" i="3"/>
  <c r="BI50" i="2" s="1"/>
  <c r="BH51" i="3"/>
  <c r="BH50" i="2" s="1"/>
  <c r="BG51" i="3"/>
  <c r="BG50" i="2" s="1"/>
  <c r="BF51" i="3"/>
  <c r="BE51" i="3"/>
  <c r="BD51" i="3"/>
  <c r="BC51" i="3"/>
  <c r="BB51" i="3"/>
  <c r="BA51" i="3"/>
  <c r="AZ51" i="3"/>
  <c r="AY51" i="3"/>
  <c r="AX51" i="3"/>
  <c r="AW51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BQ50" i="3"/>
  <c r="BP50" i="3"/>
  <c r="BO50" i="3"/>
  <c r="BO49" i="2" s="1"/>
  <c r="BN50" i="3"/>
  <c r="BN49" i="2" s="1"/>
  <c r="BM50" i="3"/>
  <c r="BM49" i="2" s="1"/>
  <c r="BL50" i="3"/>
  <c r="BL49" i="2" s="1"/>
  <c r="BK50" i="3"/>
  <c r="BK49" i="2" s="1"/>
  <c r="BJ50" i="3"/>
  <c r="BJ49" i="2" s="1"/>
  <c r="BI50" i="3"/>
  <c r="BI49" i="2" s="1"/>
  <c r="BH50" i="3"/>
  <c r="BH49" i="2" s="1"/>
  <c r="BG50" i="3"/>
  <c r="BG49" i="2" s="1"/>
  <c r="BF50" i="3"/>
  <c r="BE50" i="3"/>
  <c r="BD50" i="3"/>
  <c r="BC50" i="3"/>
  <c r="BB50" i="3"/>
  <c r="BA50" i="3"/>
  <c r="AZ50" i="3"/>
  <c r="AY50" i="3"/>
  <c r="AX50" i="3"/>
  <c r="AW50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BQ49" i="3"/>
  <c r="BP49" i="3"/>
  <c r="BO49" i="3"/>
  <c r="BO48" i="2" s="1"/>
  <c r="BN49" i="3"/>
  <c r="BN48" i="2" s="1"/>
  <c r="BM49" i="3"/>
  <c r="BM48" i="2" s="1"/>
  <c r="BL49" i="3"/>
  <c r="BL48" i="2" s="1"/>
  <c r="BK49" i="3"/>
  <c r="BK48" i="2" s="1"/>
  <c r="BJ49" i="3"/>
  <c r="BJ48" i="2" s="1"/>
  <c r="BI49" i="3"/>
  <c r="BI48" i="2" s="1"/>
  <c r="BH49" i="3"/>
  <c r="BH48" i="2" s="1"/>
  <c r="BG49" i="3"/>
  <c r="BG48" i="2" s="1"/>
  <c r="BF49" i="3"/>
  <c r="BF48" i="2" s="1"/>
  <c r="BE49" i="3"/>
  <c r="BD49" i="3"/>
  <c r="BC49" i="3"/>
  <c r="BB49" i="3"/>
  <c r="BA49" i="3"/>
  <c r="AZ49" i="3"/>
  <c r="AY49" i="3"/>
  <c r="AX49" i="3"/>
  <c r="AW49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BQ48" i="3"/>
  <c r="BP48" i="3"/>
  <c r="BO48" i="3"/>
  <c r="BO47" i="2" s="1"/>
  <c r="BN48" i="3"/>
  <c r="BN47" i="2" s="1"/>
  <c r="BM48" i="3"/>
  <c r="BM47" i="2" s="1"/>
  <c r="BL48" i="3"/>
  <c r="BL47" i="2" s="1"/>
  <c r="BK48" i="3"/>
  <c r="BK47" i="2" s="1"/>
  <c r="BJ48" i="3"/>
  <c r="BJ47" i="2" s="1"/>
  <c r="BI48" i="3"/>
  <c r="BI47" i="2" s="1"/>
  <c r="BH48" i="3"/>
  <c r="BH47" i="2" s="1"/>
  <c r="BG48" i="3"/>
  <c r="BG47" i="2" s="1"/>
  <c r="BF48" i="3"/>
  <c r="BE48" i="3"/>
  <c r="BD48" i="3"/>
  <c r="BC48" i="3"/>
  <c r="BB48" i="3"/>
  <c r="BA48" i="3"/>
  <c r="AZ48" i="3"/>
  <c r="AY48" i="3"/>
  <c r="AX48" i="3"/>
  <c r="AW48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BQ47" i="3"/>
  <c r="BP47" i="3"/>
  <c r="BO47" i="3"/>
  <c r="BO46" i="2" s="1"/>
  <c r="BN47" i="3"/>
  <c r="BN46" i="2" s="1"/>
  <c r="BM47" i="3"/>
  <c r="BM46" i="2" s="1"/>
  <c r="BL47" i="3"/>
  <c r="BL46" i="2" s="1"/>
  <c r="BK47" i="3"/>
  <c r="BK46" i="2" s="1"/>
  <c r="BJ47" i="3"/>
  <c r="BJ46" i="2" s="1"/>
  <c r="BI47" i="3"/>
  <c r="BI46" i="2" s="1"/>
  <c r="BH47" i="3"/>
  <c r="BH46" i="2" s="1"/>
  <c r="BG47" i="3"/>
  <c r="BG46" i="2" s="1"/>
  <c r="BF47" i="3"/>
  <c r="BE47" i="3"/>
  <c r="BD47" i="3"/>
  <c r="BC47" i="3"/>
  <c r="BB47" i="3"/>
  <c r="BA47" i="3"/>
  <c r="AZ47" i="3"/>
  <c r="AY47" i="3"/>
  <c r="AX47" i="3"/>
  <c r="AW47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BQ46" i="3"/>
  <c r="BP46" i="3"/>
  <c r="BO46" i="3"/>
  <c r="BO45" i="2" s="1"/>
  <c r="BN46" i="3"/>
  <c r="BN45" i="2" s="1"/>
  <c r="BM46" i="3"/>
  <c r="BM45" i="2" s="1"/>
  <c r="BL46" i="3"/>
  <c r="BL45" i="2" s="1"/>
  <c r="BK46" i="3"/>
  <c r="BK45" i="2" s="1"/>
  <c r="BJ46" i="3"/>
  <c r="BJ45" i="2" s="1"/>
  <c r="BI46" i="3"/>
  <c r="BI45" i="2" s="1"/>
  <c r="BH46" i="3"/>
  <c r="BH45" i="2" s="1"/>
  <c r="BG46" i="3"/>
  <c r="BG45" i="2" s="1"/>
  <c r="BF46" i="3"/>
  <c r="BE46" i="3"/>
  <c r="BD46" i="3"/>
  <c r="BC46" i="3"/>
  <c r="BB46" i="3"/>
  <c r="BA46" i="3"/>
  <c r="AZ46" i="3"/>
  <c r="AY46" i="3"/>
  <c r="AX46" i="3"/>
  <c r="AW46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BQ45" i="3"/>
  <c r="BP45" i="3"/>
  <c r="BO45" i="3"/>
  <c r="BO44" i="2" s="1"/>
  <c r="BN45" i="3"/>
  <c r="BN44" i="2" s="1"/>
  <c r="BM45" i="3"/>
  <c r="BM44" i="2" s="1"/>
  <c r="BL45" i="3"/>
  <c r="BL44" i="2" s="1"/>
  <c r="BK45" i="3"/>
  <c r="BK44" i="2" s="1"/>
  <c r="BJ45" i="3"/>
  <c r="BJ44" i="2" s="1"/>
  <c r="BI45" i="3"/>
  <c r="BI44" i="2" s="1"/>
  <c r="BH45" i="3"/>
  <c r="BH44" i="2" s="1"/>
  <c r="BG45" i="3"/>
  <c r="BG44" i="2" s="1"/>
  <c r="BF45" i="3"/>
  <c r="BE45" i="3"/>
  <c r="BD45" i="3"/>
  <c r="BC45" i="3"/>
  <c r="BB45" i="3"/>
  <c r="BA45" i="3"/>
  <c r="AZ45" i="3"/>
  <c r="AY45" i="3"/>
  <c r="AX45" i="3"/>
  <c r="AW45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BQ44" i="3"/>
  <c r="BP44" i="3"/>
  <c r="BO44" i="3"/>
  <c r="BO43" i="2" s="1"/>
  <c r="BN44" i="3"/>
  <c r="BN43" i="2" s="1"/>
  <c r="BM44" i="3"/>
  <c r="BM43" i="2" s="1"/>
  <c r="BL44" i="3"/>
  <c r="BL43" i="2" s="1"/>
  <c r="BK44" i="3"/>
  <c r="BK43" i="2" s="1"/>
  <c r="BJ44" i="3"/>
  <c r="BJ43" i="2" s="1"/>
  <c r="BI44" i="3"/>
  <c r="BI43" i="2" s="1"/>
  <c r="BH44" i="3"/>
  <c r="BH43" i="2" s="1"/>
  <c r="BG44" i="3"/>
  <c r="BG43" i="2" s="1"/>
  <c r="BF44" i="3"/>
  <c r="BE44" i="3"/>
  <c r="BD44" i="3"/>
  <c r="BC44" i="3"/>
  <c r="BB44" i="3"/>
  <c r="BA44" i="3"/>
  <c r="AZ44" i="3"/>
  <c r="AY44" i="3"/>
  <c r="AX44" i="3"/>
  <c r="AW44" i="3"/>
  <c r="AV44" i="3"/>
  <c r="AU44" i="3"/>
  <c r="AT44" i="3"/>
  <c r="AS44" i="3"/>
  <c r="AR44" i="3"/>
  <c r="AQ44" i="3"/>
  <c r="AP44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BQ43" i="3"/>
  <c r="BP43" i="3"/>
  <c r="BO43" i="3"/>
  <c r="BO42" i="2" s="1"/>
  <c r="BN43" i="3"/>
  <c r="BN42" i="2" s="1"/>
  <c r="BM43" i="3"/>
  <c r="BM42" i="2" s="1"/>
  <c r="BL43" i="3"/>
  <c r="BL42" i="2" s="1"/>
  <c r="BK43" i="3"/>
  <c r="BK42" i="2" s="1"/>
  <c r="BJ43" i="3"/>
  <c r="BJ42" i="2" s="1"/>
  <c r="BI43" i="3"/>
  <c r="BI42" i="2" s="1"/>
  <c r="BH43" i="3"/>
  <c r="BH42" i="2" s="1"/>
  <c r="BG43" i="3"/>
  <c r="BG42" i="2" s="1"/>
  <c r="BF43" i="3"/>
  <c r="BE43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BQ42" i="3"/>
  <c r="BP42" i="3"/>
  <c r="BO42" i="3"/>
  <c r="BO41" i="2" s="1"/>
  <c r="BN42" i="3"/>
  <c r="BN41" i="2" s="1"/>
  <c r="BM42" i="3"/>
  <c r="BM41" i="2" s="1"/>
  <c r="BL42" i="3"/>
  <c r="BL41" i="2" s="1"/>
  <c r="BK42" i="3"/>
  <c r="BK41" i="2" s="1"/>
  <c r="BJ42" i="3"/>
  <c r="BJ41" i="2" s="1"/>
  <c r="BI42" i="3"/>
  <c r="BI41" i="2" s="1"/>
  <c r="BH42" i="3"/>
  <c r="BH41" i="2" s="1"/>
  <c r="BG42" i="3"/>
  <c r="BG41" i="2" s="1"/>
  <c r="BF42" i="3"/>
  <c r="BE42" i="3"/>
  <c r="BD42" i="3"/>
  <c r="BC42" i="3"/>
  <c r="BB42" i="3"/>
  <c r="BA42" i="3"/>
  <c r="AZ42" i="3"/>
  <c r="AY42" i="3"/>
  <c r="AX42" i="3"/>
  <c r="AW42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BQ41" i="3"/>
  <c r="BP41" i="3"/>
  <c r="BO41" i="3"/>
  <c r="BO40" i="2" s="1"/>
  <c r="BN41" i="3"/>
  <c r="BN40" i="2" s="1"/>
  <c r="BM41" i="3"/>
  <c r="BM40" i="2" s="1"/>
  <c r="BL41" i="3"/>
  <c r="BL40" i="2" s="1"/>
  <c r="BK41" i="3"/>
  <c r="BK40" i="2" s="1"/>
  <c r="BJ41" i="3"/>
  <c r="BJ40" i="2" s="1"/>
  <c r="BI41" i="3"/>
  <c r="BI40" i="2" s="1"/>
  <c r="BH41" i="3"/>
  <c r="BH40" i="2" s="1"/>
  <c r="BG41" i="3"/>
  <c r="BG40" i="2" s="1"/>
  <c r="BF41" i="3"/>
  <c r="BE41" i="3"/>
  <c r="BD41" i="3"/>
  <c r="BC41" i="3"/>
  <c r="BB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BQ40" i="3"/>
  <c r="BP40" i="3"/>
  <c r="BO40" i="3"/>
  <c r="BO39" i="2" s="1"/>
  <c r="BN40" i="3"/>
  <c r="BN39" i="2" s="1"/>
  <c r="BM40" i="3"/>
  <c r="BM39" i="2" s="1"/>
  <c r="BL40" i="3"/>
  <c r="BL39" i="2" s="1"/>
  <c r="BK40" i="3"/>
  <c r="BK39" i="2" s="1"/>
  <c r="BJ40" i="3"/>
  <c r="BJ39" i="2" s="1"/>
  <c r="BI40" i="3"/>
  <c r="BI39" i="2" s="1"/>
  <c r="BH40" i="3"/>
  <c r="BH39" i="2" s="1"/>
  <c r="BG40" i="3"/>
  <c r="BG39" i="2" s="1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BQ39" i="3"/>
  <c r="BP39" i="3"/>
  <c r="BO39" i="3"/>
  <c r="BO38" i="2" s="1"/>
  <c r="BN39" i="3"/>
  <c r="BN38" i="2" s="1"/>
  <c r="BM39" i="3"/>
  <c r="BM38" i="2" s="1"/>
  <c r="BL39" i="3"/>
  <c r="BL38" i="2" s="1"/>
  <c r="BK39" i="3"/>
  <c r="BK38" i="2" s="1"/>
  <c r="BJ39" i="3"/>
  <c r="BJ38" i="2" s="1"/>
  <c r="BI39" i="3"/>
  <c r="BI38" i="2" s="1"/>
  <c r="BH39" i="3"/>
  <c r="BH38" i="2" s="1"/>
  <c r="BG39" i="3"/>
  <c r="BG38" i="2" s="1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BQ38" i="3"/>
  <c r="BP38" i="3"/>
  <c r="BO38" i="3"/>
  <c r="BO37" i="2" s="1"/>
  <c r="BN38" i="3"/>
  <c r="BN37" i="2" s="1"/>
  <c r="BM38" i="3"/>
  <c r="BM37" i="2" s="1"/>
  <c r="BL38" i="3"/>
  <c r="BL37" i="2" s="1"/>
  <c r="BK38" i="3"/>
  <c r="BK37" i="2" s="1"/>
  <c r="BJ38" i="3"/>
  <c r="BJ37" i="2" s="1"/>
  <c r="BI38" i="3"/>
  <c r="BI37" i="2" s="1"/>
  <c r="BH38" i="3"/>
  <c r="BH37" i="2" s="1"/>
  <c r="BG38" i="3"/>
  <c r="BG37" i="2" s="1"/>
  <c r="BF38" i="3"/>
  <c r="BE38" i="3"/>
  <c r="BD38" i="3"/>
  <c r="BC38" i="3"/>
  <c r="BB38" i="3"/>
  <c r="BA38" i="3"/>
  <c r="AZ38" i="3"/>
  <c r="AY38" i="3"/>
  <c r="AX38" i="3"/>
  <c r="AW38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BQ37" i="3"/>
  <c r="BP37" i="3"/>
  <c r="BO37" i="3"/>
  <c r="BO36" i="2" s="1"/>
  <c r="BN37" i="3"/>
  <c r="BN36" i="2" s="1"/>
  <c r="BM37" i="3"/>
  <c r="BM36" i="2" s="1"/>
  <c r="BL37" i="3"/>
  <c r="BL36" i="2" s="1"/>
  <c r="BK37" i="3"/>
  <c r="BK36" i="2" s="1"/>
  <c r="BJ37" i="3"/>
  <c r="BJ36" i="2" s="1"/>
  <c r="BI37" i="3"/>
  <c r="BI36" i="2" s="1"/>
  <c r="BH37" i="3"/>
  <c r="BH36" i="2" s="1"/>
  <c r="BG37" i="3"/>
  <c r="BG36" i="2" s="1"/>
  <c r="BF37" i="3"/>
  <c r="BE37" i="3"/>
  <c r="BD37" i="3"/>
  <c r="BC37" i="3"/>
  <c r="BB37" i="3"/>
  <c r="BA37" i="3"/>
  <c r="AZ37" i="3"/>
  <c r="AY37" i="3"/>
  <c r="AX37" i="3"/>
  <c r="AW37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BQ36" i="3"/>
  <c r="BP36" i="3"/>
  <c r="BO36" i="3"/>
  <c r="BO35" i="2" s="1"/>
  <c r="BN36" i="3"/>
  <c r="BN35" i="2" s="1"/>
  <c r="BM36" i="3"/>
  <c r="BM35" i="2" s="1"/>
  <c r="BL36" i="3"/>
  <c r="BL35" i="2" s="1"/>
  <c r="BK36" i="3"/>
  <c r="BK35" i="2" s="1"/>
  <c r="BJ36" i="3"/>
  <c r="BJ35" i="2" s="1"/>
  <c r="BI36" i="3"/>
  <c r="BI35" i="2" s="1"/>
  <c r="BH36" i="3"/>
  <c r="BH35" i="2" s="1"/>
  <c r="BG36" i="3"/>
  <c r="BG35" i="2" s="1"/>
  <c r="BF36" i="3"/>
  <c r="BE36" i="3"/>
  <c r="BD36" i="3"/>
  <c r="BC36" i="3"/>
  <c r="BB36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BQ35" i="3"/>
  <c r="BP35" i="3"/>
  <c r="BO35" i="3"/>
  <c r="BO34" i="2" s="1"/>
  <c r="BN35" i="3"/>
  <c r="BN34" i="2" s="1"/>
  <c r="BM35" i="3"/>
  <c r="BM34" i="2" s="1"/>
  <c r="BL35" i="3"/>
  <c r="BL34" i="2" s="1"/>
  <c r="BK35" i="3"/>
  <c r="BK34" i="2" s="1"/>
  <c r="BJ35" i="3"/>
  <c r="BJ34" i="2" s="1"/>
  <c r="BI35" i="3"/>
  <c r="BI34" i="2" s="1"/>
  <c r="BH35" i="3"/>
  <c r="BH34" i="2" s="1"/>
  <c r="BG35" i="3"/>
  <c r="BG34" i="2" s="1"/>
  <c r="BF35" i="3"/>
  <c r="BE35" i="3"/>
  <c r="BD35" i="3"/>
  <c r="BC35" i="3"/>
  <c r="BB35" i="3"/>
  <c r="BA35" i="3"/>
  <c r="AZ35" i="3"/>
  <c r="AY35" i="3"/>
  <c r="AX35" i="3"/>
  <c r="AW35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BQ34" i="3"/>
  <c r="BP34" i="3"/>
  <c r="BO34" i="3"/>
  <c r="BO33" i="2" s="1"/>
  <c r="BN34" i="3"/>
  <c r="BN33" i="2" s="1"/>
  <c r="BM34" i="3"/>
  <c r="BM33" i="2" s="1"/>
  <c r="BL34" i="3"/>
  <c r="BL33" i="2" s="1"/>
  <c r="BK34" i="3"/>
  <c r="BK33" i="2" s="1"/>
  <c r="BJ34" i="3"/>
  <c r="BJ33" i="2" s="1"/>
  <c r="BI34" i="3"/>
  <c r="BI33" i="2" s="1"/>
  <c r="BH34" i="3"/>
  <c r="BH33" i="2" s="1"/>
  <c r="BG34" i="3"/>
  <c r="BG33" i="2" s="1"/>
  <c r="BF34" i="3"/>
  <c r="BE34" i="3"/>
  <c r="BD34" i="3"/>
  <c r="BC34" i="3"/>
  <c r="BB34" i="3"/>
  <c r="BA34" i="3"/>
  <c r="AZ34" i="3"/>
  <c r="AY34" i="3"/>
  <c r="AX34" i="3"/>
  <c r="AW34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BQ33" i="3"/>
  <c r="BP33" i="3"/>
  <c r="BO33" i="3"/>
  <c r="BO32" i="2" s="1"/>
  <c r="BN33" i="3"/>
  <c r="BN32" i="2" s="1"/>
  <c r="BM33" i="3"/>
  <c r="BM32" i="2" s="1"/>
  <c r="BL33" i="3"/>
  <c r="BL32" i="2" s="1"/>
  <c r="BK33" i="3"/>
  <c r="BK32" i="2" s="1"/>
  <c r="BJ33" i="3"/>
  <c r="BJ32" i="2" s="1"/>
  <c r="BI33" i="3"/>
  <c r="BI32" i="2" s="1"/>
  <c r="BH33" i="3"/>
  <c r="BH32" i="2" s="1"/>
  <c r="BG33" i="3"/>
  <c r="BG32" i="2" s="1"/>
  <c r="BF33" i="3"/>
  <c r="BE33" i="3"/>
  <c r="BD33" i="3"/>
  <c r="BC33" i="3"/>
  <c r="BB33" i="3"/>
  <c r="BA33" i="3"/>
  <c r="AZ33" i="3"/>
  <c r="AY33" i="3"/>
  <c r="AX33" i="3"/>
  <c r="AW33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BQ32" i="3"/>
  <c r="BP32" i="3"/>
  <c r="BO32" i="3"/>
  <c r="BO31" i="2" s="1"/>
  <c r="BN32" i="3"/>
  <c r="BN31" i="2" s="1"/>
  <c r="BM32" i="3"/>
  <c r="BM31" i="2" s="1"/>
  <c r="BL32" i="3"/>
  <c r="BL31" i="2" s="1"/>
  <c r="BK32" i="3"/>
  <c r="BK31" i="2" s="1"/>
  <c r="BJ32" i="3"/>
  <c r="BJ31" i="2" s="1"/>
  <c r="BI32" i="3"/>
  <c r="BI31" i="2" s="1"/>
  <c r="BH32" i="3"/>
  <c r="BH31" i="2" s="1"/>
  <c r="BG32" i="3"/>
  <c r="BG31" i="2" s="1"/>
  <c r="BF32" i="3"/>
  <c r="BE32" i="3"/>
  <c r="BD32" i="3"/>
  <c r="BC32" i="3"/>
  <c r="BB32" i="3"/>
  <c r="BA32" i="3"/>
  <c r="AZ32" i="3"/>
  <c r="AY32" i="3"/>
  <c r="AX32" i="3"/>
  <c r="AW32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BQ31" i="3"/>
  <c r="BP31" i="3"/>
  <c r="BO31" i="3"/>
  <c r="BO30" i="2" s="1"/>
  <c r="BN31" i="3"/>
  <c r="BN30" i="2" s="1"/>
  <c r="BM31" i="3"/>
  <c r="BM30" i="2" s="1"/>
  <c r="BL31" i="3"/>
  <c r="BL30" i="2" s="1"/>
  <c r="BK31" i="3"/>
  <c r="BK30" i="2" s="1"/>
  <c r="BJ31" i="3"/>
  <c r="BJ30" i="2" s="1"/>
  <c r="BI31" i="3"/>
  <c r="BI30" i="2" s="1"/>
  <c r="BH31" i="3"/>
  <c r="BH30" i="2" s="1"/>
  <c r="BG31" i="3"/>
  <c r="BG30" i="2" s="1"/>
  <c r="BF31" i="3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BQ30" i="3"/>
  <c r="BP30" i="3"/>
  <c r="BO30" i="3"/>
  <c r="BO29" i="2" s="1"/>
  <c r="BN30" i="3"/>
  <c r="BN29" i="2" s="1"/>
  <c r="BM30" i="3"/>
  <c r="BM29" i="2" s="1"/>
  <c r="BL30" i="3"/>
  <c r="BL29" i="2" s="1"/>
  <c r="BK30" i="3"/>
  <c r="BK29" i="2" s="1"/>
  <c r="BJ30" i="3"/>
  <c r="BJ29" i="2" s="1"/>
  <c r="BI30" i="3"/>
  <c r="BI29" i="2" s="1"/>
  <c r="BH30" i="3"/>
  <c r="BH29" i="2" s="1"/>
  <c r="BG30" i="3"/>
  <c r="BG29" i="2" s="1"/>
  <c r="BF30" i="3"/>
  <c r="BE30" i="3"/>
  <c r="BD30" i="3"/>
  <c r="BC30" i="3"/>
  <c r="BB30" i="3"/>
  <c r="BA30" i="3"/>
  <c r="AZ30" i="3"/>
  <c r="AY30" i="3"/>
  <c r="AX30" i="3"/>
  <c r="AW30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BQ29" i="3"/>
  <c r="BP29" i="3"/>
  <c r="BO29" i="3"/>
  <c r="BO28" i="2" s="1"/>
  <c r="BN29" i="3"/>
  <c r="BN28" i="2" s="1"/>
  <c r="BM29" i="3"/>
  <c r="BM28" i="2" s="1"/>
  <c r="BL29" i="3"/>
  <c r="BL28" i="2" s="1"/>
  <c r="BK29" i="3"/>
  <c r="BK28" i="2" s="1"/>
  <c r="BJ29" i="3"/>
  <c r="BJ28" i="2" s="1"/>
  <c r="BI29" i="3"/>
  <c r="BI28" i="2" s="1"/>
  <c r="BH29" i="3"/>
  <c r="BH28" i="2" s="1"/>
  <c r="BG29" i="3"/>
  <c r="BG28" i="2" s="1"/>
  <c r="BF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BQ28" i="3"/>
  <c r="BP28" i="3"/>
  <c r="BO28" i="3"/>
  <c r="BO27" i="2" s="1"/>
  <c r="BN28" i="3"/>
  <c r="BN27" i="2" s="1"/>
  <c r="BM28" i="3"/>
  <c r="BM27" i="2" s="1"/>
  <c r="BL28" i="3"/>
  <c r="BL27" i="2" s="1"/>
  <c r="BK28" i="3"/>
  <c r="BK27" i="2" s="1"/>
  <c r="BJ28" i="3"/>
  <c r="BJ27" i="2" s="1"/>
  <c r="BI28" i="3"/>
  <c r="BI27" i="2" s="1"/>
  <c r="BH28" i="3"/>
  <c r="BH27" i="2" s="1"/>
  <c r="BG28" i="3"/>
  <c r="BG27" i="2" s="1"/>
  <c r="BF28" i="3"/>
  <c r="BE28" i="3"/>
  <c r="BD28" i="3"/>
  <c r="BC28" i="3"/>
  <c r="BB28" i="3"/>
  <c r="BA28" i="3"/>
  <c r="AZ28" i="3"/>
  <c r="AY28" i="3"/>
  <c r="AX28" i="3"/>
  <c r="AW28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BQ27" i="3"/>
  <c r="BP27" i="3"/>
  <c r="BO27" i="3"/>
  <c r="BO26" i="2" s="1"/>
  <c r="BN27" i="3"/>
  <c r="BN26" i="2" s="1"/>
  <c r="BM27" i="3"/>
  <c r="BM26" i="2" s="1"/>
  <c r="BL27" i="3"/>
  <c r="BL26" i="2" s="1"/>
  <c r="BK27" i="3"/>
  <c r="BK26" i="2" s="1"/>
  <c r="BJ27" i="3"/>
  <c r="BJ26" i="2" s="1"/>
  <c r="BI27" i="3"/>
  <c r="BI26" i="2" s="1"/>
  <c r="BH27" i="3"/>
  <c r="BH26" i="2" s="1"/>
  <c r="BG27" i="3"/>
  <c r="BG26" i="2" s="1"/>
  <c r="BF27" i="3"/>
  <c r="BE27" i="3"/>
  <c r="BD27" i="3"/>
  <c r="BC27" i="3"/>
  <c r="BB27" i="3"/>
  <c r="BA27" i="3"/>
  <c r="AZ27" i="3"/>
  <c r="AY27" i="3"/>
  <c r="AX27" i="3"/>
  <c r="AW27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BQ26" i="3"/>
  <c r="BP26" i="3"/>
  <c r="BO26" i="3"/>
  <c r="BO25" i="2" s="1"/>
  <c r="BN26" i="3"/>
  <c r="BN25" i="2" s="1"/>
  <c r="BM26" i="3"/>
  <c r="BM25" i="2" s="1"/>
  <c r="BL26" i="3"/>
  <c r="BL25" i="2" s="1"/>
  <c r="BK26" i="3"/>
  <c r="BK25" i="2" s="1"/>
  <c r="BJ26" i="3"/>
  <c r="BJ25" i="2" s="1"/>
  <c r="BI26" i="3"/>
  <c r="BI25" i="2" s="1"/>
  <c r="BH26" i="3"/>
  <c r="BH25" i="2" s="1"/>
  <c r="BG26" i="3"/>
  <c r="BG25" i="2" s="1"/>
  <c r="BF26" i="3"/>
  <c r="BE26" i="3"/>
  <c r="BD26" i="3"/>
  <c r="BC26" i="3"/>
  <c r="BB26" i="3"/>
  <c r="BA26" i="3"/>
  <c r="AZ26" i="3"/>
  <c r="AY26" i="3"/>
  <c r="AX26" i="3"/>
  <c r="AW26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BQ25" i="3"/>
  <c r="BP25" i="3"/>
  <c r="BO25" i="3"/>
  <c r="BO24" i="2" s="1"/>
  <c r="BN25" i="3"/>
  <c r="BN24" i="2" s="1"/>
  <c r="BM25" i="3"/>
  <c r="BM24" i="2" s="1"/>
  <c r="BL25" i="3"/>
  <c r="BL24" i="2" s="1"/>
  <c r="BK25" i="3"/>
  <c r="BK24" i="2" s="1"/>
  <c r="BJ25" i="3"/>
  <c r="BJ24" i="2" s="1"/>
  <c r="BI25" i="3"/>
  <c r="BI24" i="2" s="1"/>
  <c r="BH25" i="3"/>
  <c r="BH24" i="2" s="1"/>
  <c r="BG25" i="3"/>
  <c r="BG24" i="2" s="1"/>
  <c r="BF25" i="3"/>
  <c r="BE25" i="3"/>
  <c r="BD25" i="3"/>
  <c r="BC25" i="3"/>
  <c r="BB25" i="3"/>
  <c r="BA25" i="3"/>
  <c r="AZ25" i="3"/>
  <c r="AY25" i="3"/>
  <c r="AX25" i="3"/>
  <c r="AW25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BQ24" i="3"/>
  <c r="BP24" i="3"/>
  <c r="BO24" i="3"/>
  <c r="BO23" i="2" s="1"/>
  <c r="BN24" i="3"/>
  <c r="BN23" i="2" s="1"/>
  <c r="BM24" i="3"/>
  <c r="BM23" i="2" s="1"/>
  <c r="BL24" i="3"/>
  <c r="BL23" i="2" s="1"/>
  <c r="BK24" i="3"/>
  <c r="BK23" i="2" s="1"/>
  <c r="BJ24" i="3"/>
  <c r="BJ23" i="2" s="1"/>
  <c r="BI24" i="3"/>
  <c r="BI23" i="2" s="1"/>
  <c r="BH24" i="3"/>
  <c r="BH23" i="2" s="1"/>
  <c r="BG24" i="3"/>
  <c r="BG23" i="2" s="1"/>
  <c r="BF24" i="3"/>
  <c r="BE24" i="3"/>
  <c r="BD24" i="3"/>
  <c r="BC24" i="3"/>
  <c r="BB24" i="3"/>
  <c r="BA24" i="3"/>
  <c r="AZ24" i="3"/>
  <c r="AY24" i="3"/>
  <c r="AX24" i="3"/>
  <c r="AW24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BQ23" i="3"/>
  <c r="BP23" i="3"/>
  <c r="BO23" i="3"/>
  <c r="BO22" i="2" s="1"/>
  <c r="BN23" i="3"/>
  <c r="BN22" i="2" s="1"/>
  <c r="BM23" i="3"/>
  <c r="BM22" i="2" s="1"/>
  <c r="BL23" i="3"/>
  <c r="BL22" i="2" s="1"/>
  <c r="BK23" i="3"/>
  <c r="BK22" i="2" s="1"/>
  <c r="BJ23" i="3"/>
  <c r="BJ22" i="2" s="1"/>
  <c r="BI23" i="3"/>
  <c r="BI22" i="2" s="1"/>
  <c r="BH23" i="3"/>
  <c r="BH22" i="2" s="1"/>
  <c r="BG23" i="3"/>
  <c r="BG22" i="2" s="1"/>
  <c r="BF23" i="3"/>
  <c r="BE23" i="3"/>
  <c r="BD23" i="3"/>
  <c r="BC23" i="3"/>
  <c r="BB23" i="3"/>
  <c r="BA23" i="3"/>
  <c r="AZ23" i="3"/>
  <c r="AY23" i="3"/>
  <c r="AX23" i="3"/>
  <c r="AW23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BQ22" i="3"/>
  <c r="BP22" i="3"/>
  <c r="BO22" i="3"/>
  <c r="BO21" i="2" s="1"/>
  <c r="BN22" i="3"/>
  <c r="BN21" i="2" s="1"/>
  <c r="BM22" i="3"/>
  <c r="BM21" i="2" s="1"/>
  <c r="BL22" i="3"/>
  <c r="BL21" i="2" s="1"/>
  <c r="BK22" i="3"/>
  <c r="BK21" i="2" s="1"/>
  <c r="BJ22" i="3"/>
  <c r="BJ21" i="2" s="1"/>
  <c r="BI22" i="3"/>
  <c r="BI21" i="2" s="1"/>
  <c r="BH22" i="3"/>
  <c r="BH21" i="2" s="1"/>
  <c r="BG22" i="3"/>
  <c r="BG21" i="2" s="1"/>
  <c r="BF22" i="3"/>
  <c r="BE22" i="3"/>
  <c r="BD22" i="3"/>
  <c r="BC22" i="3"/>
  <c r="BB22" i="3"/>
  <c r="BA22" i="3"/>
  <c r="AZ22" i="3"/>
  <c r="AY22" i="3"/>
  <c r="AX22" i="3"/>
  <c r="AW22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BQ21" i="3"/>
  <c r="BP21" i="3"/>
  <c r="BO21" i="3"/>
  <c r="BO20" i="2" s="1"/>
  <c r="BN21" i="3"/>
  <c r="BN20" i="2" s="1"/>
  <c r="BM21" i="3"/>
  <c r="BM20" i="2" s="1"/>
  <c r="BL21" i="3"/>
  <c r="BL20" i="2" s="1"/>
  <c r="BK21" i="3"/>
  <c r="BK20" i="2" s="1"/>
  <c r="BJ21" i="3"/>
  <c r="BJ20" i="2" s="1"/>
  <c r="BI21" i="3"/>
  <c r="BI20" i="2" s="1"/>
  <c r="BH21" i="3"/>
  <c r="BH20" i="2" s="1"/>
  <c r="BG21" i="3"/>
  <c r="BG20" i="2" s="1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BQ20" i="3"/>
  <c r="BP20" i="3"/>
  <c r="BO20" i="3"/>
  <c r="BO19" i="2" s="1"/>
  <c r="BN20" i="3"/>
  <c r="BN19" i="2" s="1"/>
  <c r="BM20" i="3"/>
  <c r="BM19" i="2" s="1"/>
  <c r="BL20" i="3"/>
  <c r="BL19" i="2" s="1"/>
  <c r="BK20" i="3"/>
  <c r="BK19" i="2" s="1"/>
  <c r="BJ20" i="3"/>
  <c r="BJ19" i="2" s="1"/>
  <c r="BI20" i="3"/>
  <c r="BI19" i="2" s="1"/>
  <c r="BH20" i="3"/>
  <c r="BH19" i="2" s="1"/>
  <c r="BG20" i="3"/>
  <c r="BG19" i="2" s="1"/>
  <c r="BF20" i="3"/>
  <c r="BE20" i="3"/>
  <c r="BD20" i="3"/>
  <c r="BC20" i="3"/>
  <c r="BB20" i="3"/>
  <c r="BA20" i="3"/>
  <c r="AZ20" i="3"/>
  <c r="AY20" i="3"/>
  <c r="AX20" i="3"/>
  <c r="AW20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BQ19" i="3"/>
  <c r="BP19" i="3"/>
  <c r="BO19" i="3"/>
  <c r="BO18" i="2" s="1"/>
  <c r="BN19" i="3"/>
  <c r="BN18" i="2" s="1"/>
  <c r="BM19" i="3"/>
  <c r="BM18" i="2" s="1"/>
  <c r="BL19" i="3"/>
  <c r="BL18" i="2" s="1"/>
  <c r="BK19" i="3"/>
  <c r="BK18" i="2" s="1"/>
  <c r="BJ19" i="3"/>
  <c r="BJ18" i="2" s="1"/>
  <c r="BI19" i="3"/>
  <c r="BI18" i="2" s="1"/>
  <c r="BH19" i="3"/>
  <c r="BH18" i="2" s="1"/>
  <c r="BG19" i="3"/>
  <c r="BG18" i="2" s="1"/>
  <c r="BF19" i="3"/>
  <c r="BE19" i="3"/>
  <c r="BD19" i="3"/>
  <c r="BC19" i="3"/>
  <c r="BB19" i="3"/>
  <c r="BA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BQ18" i="3"/>
  <c r="BP18" i="3"/>
  <c r="BO18" i="3"/>
  <c r="BO17" i="2" s="1"/>
  <c r="BN18" i="3"/>
  <c r="BN17" i="2" s="1"/>
  <c r="BM18" i="3"/>
  <c r="BM17" i="2" s="1"/>
  <c r="BL18" i="3"/>
  <c r="BL17" i="2" s="1"/>
  <c r="BK18" i="3"/>
  <c r="BK17" i="2" s="1"/>
  <c r="BJ18" i="3"/>
  <c r="BJ17" i="2" s="1"/>
  <c r="BI18" i="3"/>
  <c r="BI17" i="2" s="1"/>
  <c r="BH18" i="3"/>
  <c r="BH17" i="2" s="1"/>
  <c r="BG18" i="3"/>
  <c r="BG17" i="2" s="1"/>
  <c r="BF18" i="3"/>
  <c r="BE18" i="3"/>
  <c r="BD18" i="3"/>
  <c r="BC18" i="3"/>
  <c r="BB18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BQ17" i="3"/>
  <c r="BP17" i="3"/>
  <c r="BO17" i="3"/>
  <c r="BO16" i="2" s="1"/>
  <c r="BN17" i="3"/>
  <c r="BN16" i="2" s="1"/>
  <c r="BM17" i="3"/>
  <c r="BM16" i="2" s="1"/>
  <c r="BL17" i="3"/>
  <c r="BL16" i="2" s="1"/>
  <c r="BK17" i="3"/>
  <c r="BK16" i="2" s="1"/>
  <c r="BJ17" i="3"/>
  <c r="BJ16" i="2" s="1"/>
  <c r="BI17" i="3"/>
  <c r="BI16" i="2" s="1"/>
  <c r="BH17" i="3"/>
  <c r="BH16" i="2" s="1"/>
  <c r="BG17" i="3"/>
  <c r="BG16" i="2" s="1"/>
  <c r="BF17" i="3"/>
  <c r="BE17" i="3"/>
  <c r="BD17" i="3"/>
  <c r="BC17" i="3"/>
  <c r="BB17" i="3"/>
  <c r="BA17" i="3"/>
  <c r="AZ17" i="3"/>
  <c r="AY17" i="3"/>
  <c r="AX17" i="3"/>
  <c r="AW17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BQ16" i="3"/>
  <c r="BP16" i="3"/>
  <c r="BO16" i="3"/>
  <c r="BO15" i="2" s="1"/>
  <c r="BN16" i="3"/>
  <c r="BN15" i="2" s="1"/>
  <c r="BM16" i="3"/>
  <c r="BM15" i="2" s="1"/>
  <c r="BL16" i="3"/>
  <c r="BL15" i="2" s="1"/>
  <c r="BK16" i="3"/>
  <c r="BK15" i="2" s="1"/>
  <c r="BJ16" i="3"/>
  <c r="BJ15" i="2" s="1"/>
  <c r="BI16" i="3"/>
  <c r="BI15" i="2" s="1"/>
  <c r="BH16" i="3"/>
  <c r="BH15" i="2" s="1"/>
  <c r="BG16" i="3"/>
  <c r="BG15" i="2" s="1"/>
  <c r="BF16" i="3"/>
  <c r="BE16" i="3"/>
  <c r="BD16" i="3"/>
  <c r="BC16" i="3"/>
  <c r="BB16" i="3"/>
  <c r="BA16" i="3"/>
  <c r="AZ16" i="3"/>
  <c r="AY16" i="3"/>
  <c r="AX16" i="3"/>
  <c r="AW16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BQ15" i="3"/>
  <c r="BP15" i="3"/>
  <c r="BO15" i="3"/>
  <c r="BO14" i="2" s="1"/>
  <c r="BN15" i="3"/>
  <c r="BN14" i="2" s="1"/>
  <c r="BM15" i="3"/>
  <c r="BM14" i="2" s="1"/>
  <c r="BL15" i="3"/>
  <c r="BL14" i="2" s="1"/>
  <c r="BK15" i="3"/>
  <c r="BK14" i="2" s="1"/>
  <c r="BJ15" i="3"/>
  <c r="BJ14" i="2" s="1"/>
  <c r="BI15" i="3"/>
  <c r="BI14" i="2" s="1"/>
  <c r="BH15" i="3"/>
  <c r="BH14" i="2" s="1"/>
  <c r="BG15" i="3"/>
  <c r="BG14" i="2" s="1"/>
  <c r="BF15" i="3"/>
  <c r="BE15" i="3"/>
  <c r="BD15" i="3"/>
  <c r="BC15" i="3"/>
  <c r="BB15" i="3"/>
  <c r="BA15" i="3"/>
  <c r="AZ15" i="3"/>
  <c r="AY15" i="3"/>
  <c r="AX15" i="3"/>
  <c r="AW15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BQ14" i="3"/>
  <c r="BP14" i="3"/>
  <c r="BO14" i="3"/>
  <c r="BO13" i="2" s="1"/>
  <c r="BN14" i="3"/>
  <c r="BN13" i="2" s="1"/>
  <c r="BM14" i="3"/>
  <c r="BM13" i="2" s="1"/>
  <c r="BL14" i="3"/>
  <c r="BL13" i="2" s="1"/>
  <c r="BK14" i="3"/>
  <c r="BK13" i="2" s="1"/>
  <c r="BJ14" i="3"/>
  <c r="BJ13" i="2" s="1"/>
  <c r="BI14" i="3"/>
  <c r="BI13" i="2" s="1"/>
  <c r="BH14" i="3"/>
  <c r="BH13" i="2" s="1"/>
  <c r="BG14" i="3"/>
  <c r="BG13" i="2" s="1"/>
  <c r="BF14" i="3"/>
  <c r="BE14" i="3"/>
  <c r="BD14" i="3"/>
  <c r="BC14" i="3"/>
  <c r="BB14" i="3"/>
  <c r="BA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BQ13" i="3"/>
  <c r="BP13" i="3"/>
  <c r="BO13" i="3"/>
  <c r="BO12" i="2" s="1"/>
  <c r="BN13" i="3"/>
  <c r="BN12" i="2" s="1"/>
  <c r="BM13" i="3"/>
  <c r="BM12" i="2" s="1"/>
  <c r="BL13" i="3"/>
  <c r="BL12" i="2" s="1"/>
  <c r="BK13" i="3"/>
  <c r="BK12" i="2" s="1"/>
  <c r="BJ13" i="3"/>
  <c r="BJ12" i="2" s="1"/>
  <c r="BI13" i="3"/>
  <c r="BI12" i="2" s="1"/>
  <c r="BH13" i="3"/>
  <c r="BH12" i="2" s="1"/>
  <c r="BG13" i="3"/>
  <c r="BG12" i="2" s="1"/>
  <c r="BF13" i="3"/>
  <c r="BE13" i="3"/>
  <c r="BD13" i="3"/>
  <c r="BC13" i="3"/>
  <c r="BB13" i="3"/>
  <c r="BA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BQ12" i="3"/>
  <c r="BP12" i="3"/>
  <c r="BO12" i="3"/>
  <c r="BO11" i="2" s="1"/>
  <c r="BN12" i="3"/>
  <c r="BN11" i="2" s="1"/>
  <c r="BM12" i="3"/>
  <c r="BM11" i="2" s="1"/>
  <c r="BL12" i="3"/>
  <c r="BL11" i="2" s="1"/>
  <c r="BK12" i="3"/>
  <c r="BK11" i="2" s="1"/>
  <c r="BJ12" i="3"/>
  <c r="BJ11" i="2" s="1"/>
  <c r="BI12" i="3"/>
  <c r="BI11" i="2" s="1"/>
  <c r="BH12" i="3"/>
  <c r="BH11" i="2" s="1"/>
  <c r="BG12" i="3"/>
  <c r="BG11" i="2" s="1"/>
  <c r="BF12" i="3"/>
  <c r="BE12" i="3"/>
  <c r="BD12" i="3"/>
  <c r="BC12" i="3"/>
  <c r="BB12" i="3"/>
  <c r="BA12" i="3"/>
  <c r="AZ12" i="3"/>
  <c r="AY12" i="3"/>
  <c r="AX12" i="3"/>
  <c r="AW12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BQ11" i="3"/>
  <c r="BP11" i="3"/>
  <c r="BO11" i="3"/>
  <c r="BO10" i="2" s="1"/>
  <c r="BN11" i="3"/>
  <c r="BN10" i="2" s="1"/>
  <c r="BM11" i="3"/>
  <c r="BM10" i="2" s="1"/>
  <c r="BL11" i="3"/>
  <c r="BL10" i="2" s="1"/>
  <c r="BK11" i="3"/>
  <c r="BK10" i="2" s="1"/>
  <c r="BJ11" i="3"/>
  <c r="BJ10" i="2" s="1"/>
  <c r="BI11" i="3"/>
  <c r="BI10" i="2" s="1"/>
  <c r="BH11" i="3"/>
  <c r="BH10" i="2" s="1"/>
  <c r="BG11" i="3"/>
  <c r="BG10" i="2" s="1"/>
  <c r="BF11" i="3"/>
  <c r="BE11" i="3"/>
  <c r="BD11" i="3"/>
  <c r="BC11" i="3"/>
  <c r="BB11" i="3"/>
  <c r="BA11" i="3"/>
  <c r="AZ11" i="3"/>
  <c r="AY11" i="3"/>
  <c r="AX11" i="3"/>
  <c r="AW11" i="3"/>
  <c r="AV11" i="3"/>
  <c r="AU11" i="3"/>
  <c r="AT11" i="3"/>
  <c r="AS11" i="3"/>
  <c r="AR11" i="3"/>
  <c r="AQ11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BQ10" i="3"/>
  <c r="BP10" i="3"/>
  <c r="BO10" i="3"/>
  <c r="BO9" i="2" s="1"/>
  <c r="BN10" i="3"/>
  <c r="BN9" i="2" s="1"/>
  <c r="BM10" i="3"/>
  <c r="BM9" i="2" s="1"/>
  <c r="BL10" i="3"/>
  <c r="BL9" i="2" s="1"/>
  <c r="BK10" i="3"/>
  <c r="BK9" i="2" s="1"/>
  <c r="BJ10" i="3"/>
  <c r="BJ9" i="2" s="1"/>
  <c r="BI10" i="3"/>
  <c r="BI9" i="2" s="1"/>
  <c r="BH10" i="3"/>
  <c r="BH9" i="2" s="1"/>
  <c r="BG10" i="3"/>
  <c r="BG9" i="2" s="1"/>
  <c r="BF10" i="3"/>
  <c r="BE10" i="3"/>
  <c r="BD10" i="3"/>
  <c r="BC10" i="3"/>
  <c r="BB10" i="3"/>
  <c r="BA10" i="3"/>
  <c r="AZ10" i="3"/>
  <c r="AY10" i="3"/>
  <c r="AX10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BQ9" i="3"/>
  <c r="BP9" i="3"/>
  <c r="BO9" i="3"/>
  <c r="BO8" i="2" s="1"/>
  <c r="BN9" i="3"/>
  <c r="BN8" i="2" s="1"/>
  <c r="BM9" i="3"/>
  <c r="BM8" i="2" s="1"/>
  <c r="BL9" i="3"/>
  <c r="BL8" i="2" s="1"/>
  <c r="BK9" i="3"/>
  <c r="BK8" i="2" s="1"/>
  <c r="BJ9" i="3"/>
  <c r="BJ8" i="2" s="1"/>
  <c r="BI9" i="3"/>
  <c r="BI8" i="2" s="1"/>
  <c r="BH9" i="3"/>
  <c r="BH8" i="2" s="1"/>
  <c r="BG9" i="3"/>
  <c r="BG8" i="2" s="1"/>
  <c r="BF9" i="3"/>
  <c r="BE9" i="3"/>
  <c r="BD9" i="3"/>
  <c r="BC9" i="3"/>
  <c r="BB9" i="3"/>
  <c r="BA9" i="3"/>
  <c r="AZ9" i="3"/>
  <c r="AY9" i="3"/>
  <c r="AX9" i="3"/>
  <c r="AW9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BQ8" i="3"/>
  <c r="BP8" i="3"/>
  <c r="BO8" i="3"/>
  <c r="BO7" i="2" s="1"/>
  <c r="BN8" i="3"/>
  <c r="BN7" i="2" s="1"/>
  <c r="BM8" i="3"/>
  <c r="BM7" i="2" s="1"/>
  <c r="BL8" i="3"/>
  <c r="BL7" i="2" s="1"/>
  <c r="BK8" i="3"/>
  <c r="BK7" i="2" s="1"/>
  <c r="BJ8" i="3"/>
  <c r="BJ7" i="2" s="1"/>
  <c r="BI8" i="3"/>
  <c r="BI7" i="2" s="1"/>
  <c r="BH8" i="3"/>
  <c r="BH7" i="2" s="1"/>
  <c r="BG8" i="3"/>
  <c r="BG7" i="2" s="1"/>
  <c r="BF8" i="3"/>
  <c r="BE8" i="3"/>
  <c r="BD8" i="3"/>
  <c r="BC8" i="3"/>
  <c r="BB8" i="3"/>
  <c r="BA8" i="3"/>
  <c r="AZ8" i="3"/>
  <c r="AY8" i="3"/>
  <c r="AX8" i="3"/>
  <c r="AW8" i="3"/>
  <c r="AV8" i="3"/>
  <c r="AU8" i="3"/>
  <c r="AT8" i="3"/>
  <c r="AS8" i="3"/>
  <c r="AR8" i="3"/>
  <c r="AQ8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BQ7" i="3"/>
  <c r="BP7" i="3"/>
  <c r="BO7" i="3"/>
  <c r="BO6" i="2" s="1"/>
  <c r="BN7" i="3"/>
  <c r="BN6" i="2" s="1"/>
  <c r="BM7" i="3"/>
  <c r="BM6" i="2" s="1"/>
  <c r="BL7" i="3"/>
  <c r="BL6" i="2" s="1"/>
  <c r="BK7" i="3"/>
  <c r="BK6" i="2" s="1"/>
  <c r="BJ7" i="3"/>
  <c r="BJ6" i="2" s="1"/>
  <c r="BI7" i="3"/>
  <c r="BI6" i="2" s="1"/>
  <c r="BH7" i="3"/>
  <c r="BH6" i="2" s="1"/>
  <c r="BG7" i="3"/>
  <c r="BG6" i="2" s="1"/>
  <c r="BF7" i="3"/>
  <c r="BE7" i="3"/>
  <c r="BD7" i="3"/>
  <c r="BC7" i="3"/>
  <c r="BB7" i="3"/>
  <c r="BA7" i="3"/>
  <c r="AZ7" i="3"/>
  <c r="AY7" i="3"/>
  <c r="AX7" i="3"/>
  <c r="AW7" i="3"/>
  <c r="AV7" i="3"/>
  <c r="AU7" i="3"/>
  <c r="AT7" i="3"/>
  <c r="AS7" i="3"/>
  <c r="AR7" i="3"/>
  <c r="AQ7" i="3"/>
  <c r="AP7" i="3"/>
  <c r="AO7" i="3"/>
  <c r="AN7" i="3"/>
  <c r="AM7" i="3"/>
  <c r="AL7" i="3"/>
  <c r="AK7" i="3"/>
  <c r="AJ7" i="3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BQ6" i="3"/>
  <c r="BP6" i="3"/>
  <c r="BO6" i="3"/>
  <c r="BO5" i="2" s="1"/>
  <c r="BN6" i="3"/>
  <c r="BN5" i="2" s="1"/>
  <c r="BM6" i="3"/>
  <c r="BM5" i="2" s="1"/>
  <c r="BL6" i="3"/>
  <c r="BL5" i="2" s="1"/>
  <c r="BK6" i="3"/>
  <c r="BK5" i="2" s="1"/>
  <c r="BJ6" i="3"/>
  <c r="BJ5" i="2" s="1"/>
  <c r="BI6" i="3"/>
  <c r="BI5" i="2" s="1"/>
  <c r="BH6" i="3"/>
  <c r="BH5" i="2" s="1"/>
  <c r="BG6" i="3"/>
  <c r="BG5" i="2" s="1"/>
  <c r="BF6" i="3"/>
  <c r="BE6" i="3"/>
  <c r="BD6" i="3"/>
  <c r="BC6" i="3"/>
  <c r="BB6" i="3"/>
  <c r="BA6" i="3"/>
  <c r="AZ6" i="3"/>
  <c r="AY6" i="3"/>
  <c r="AX6" i="3"/>
  <c r="AW6" i="3"/>
  <c r="AV6" i="3"/>
  <c r="AU6" i="3"/>
  <c r="AT6" i="3"/>
  <c r="AS6" i="3"/>
  <c r="AR6" i="3"/>
  <c r="AQ6" i="3"/>
  <c r="AP6" i="3"/>
  <c r="AO6" i="3"/>
  <c r="AN6" i="3"/>
  <c r="AM6" i="3"/>
  <c r="AL6" i="3"/>
  <c r="AK6" i="3"/>
  <c r="AJ6" i="3"/>
  <c r="AI6" i="3"/>
  <c r="AH6" i="3"/>
  <c r="AG6" i="3"/>
  <c r="AF6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B6" i="3"/>
  <c r="BQ5" i="3"/>
  <c r="BP5" i="3"/>
  <c r="BO5" i="3"/>
  <c r="BO4" i="2" s="1"/>
  <c r="BN5" i="3"/>
  <c r="BN4" i="2" s="1"/>
  <c r="BM5" i="3"/>
  <c r="BM4" i="2" s="1"/>
  <c r="BL5" i="3"/>
  <c r="BL4" i="2" s="1"/>
  <c r="BK5" i="3"/>
  <c r="BK4" i="2" s="1"/>
  <c r="BJ5" i="3"/>
  <c r="BJ4" i="2" s="1"/>
  <c r="BI5" i="3"/>
  <c r="BI4" i="2" s="1"/>
  <c r="BH5" i="3"/>
  <c r="BH4" i="2" s="1"/>
  <c r="BG5" i="3"/>
  <c r="BG4" i="2" s="1"/>
  <c r="BF5" i="3"/>
  <c r="BE5" i="3"/>
  <c r="BD5" i="3"/>
  <c r="BC5" i="3"/>
  <c r="BB5" i="3"/>
  <c r="BA5" i="3"/>
  <c r="AZ5" i="3"/>
  <c r="AY5" i="3"/>
  <c r="AX5" i="3"/>
  <c r="AW5" i="3"/>
  <c r="AV5" i="3"/>
  <c r="AU5" i="3"/>
  <c r="AT5" i="3"/>
  <c r="AS5" i="3"/>
  <c r="AR5" i="3"/>
  <c r="AQ5" i="3"/>
  <c r="AP5" i="3"/>
  <c r="AO5" i="3"/>
  <c r="AN5" i="3"/>
  <c r="AM5" i="3"/>
  <c r="AL5" i="3"/>
  <c r="AK5" i="3"/>
  <c r="AJ5" i="3"/>
  <c r="AI5" i="3"/>
  <c r="AH5" i="3"/>
  <c r="AG5" i="3"/>
  <c r="AF5" i="3"/>
  <c r="AE5" i="3"/>
  <c r="AD5" i="3"/>
  <c r="AC5" i="3"/>
  <c r="AB5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B5" i="3"/>
  <c r="BQ4" i="3"/>
  <c r="BP4" i="3"/>
  <c r="BO4" i="3"/>
  <c r="BO3" i="2" s="1"/>
  <c r="BN4" i="3"/>
  <c r="BN3" i="2" s="1"/>
  <c r="BM4" i="3"/>
  <c r="BM3" i="2" s="1"/>
  <c r="BL4" i="3"/>
  <c r="BL3" i="2" s="1"/>
  <c r="BK4" i="3"/>
  <c r="BK3" i="2" s="1"/>
  <c r="BJ4" i="3"/>
  <c r="BJ3" i="2" s="1"/>
  <c r="BI4" i="3"/>
  <c r="BI3" i="2" s="1"/>
  <c r="BH4" i="3"/>
  <c r="BH3" i="2" s="1"/>
  <c r="BG4" i="3"/>
  <c r="BG3" i="2" s="1"/>
  <c r="BF4" i="3"/>
  <c r="BE4" i="3"/>
  <c r="BD4" i="3"/>
  <c r="BC4" i="3"/>
  <c r="BB4" i="3"/>
  <c r="BA4" i="3"/>
  <c r="AZ4" i="3"/>
  <c r="AY4" i="3"/>
  <c r="AX4" i="3"/>
  <c r="AW4" i="3"/>
  <c r="AV4" i="3"/>
  <c r="AU4" i="3"/>
  <c r="AT4" i="3"/>
  <c r="AS4" i="3"/>
  <c r="AR4" i="3"/>
  <c r="AQ4" i="3"/>
  <c r="AP4" i="3"/>
  <c r="AO4" i="3"/>
  <c r="AN4" i="3"/>
  <c r="AM4" i="3"/>
  <c r="AL4" i="3"/>
  <c r="AK4" i="3"/>
  <c r="AJ4" i="3"/>
  <c r="AI4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B4" i="3"/>
  <c r="BF90" i="2" l="1"/>
  <c r="BF84" i="2"/>
  <c r="BF86" i="2"/>
  <c r="BF80" i="2"/>
  <c r="BF74" i="2"/>
  <c r="BF68" i="2"/>
  <c r="BF62" i="2"/>
  <c r="BF56" i="2"/>
  <c r="BF50" i="2"/>
  <c r="BF44" i="2"/>
  <c r="BF38" i="2"/>
  <c r="BF32" i="2"/>
  <c r="BF26" i="2"/>
  <c r="BF20" i="2"/>
  <c r="BF14" i="2"/>
  <c r="BF8" i="2"/>
  <c r="BF85" i="2"/>
  <c r="BF79" i="2"/>
  <c r="BF73" i="2"/>
  <c r="BF67" i="2"/>
  <c r="BF61" i="2"/>
  <c r="BF55" i="2"/>
  <c r="BF49" i="2"/>
  <c r="BF43" i="2"/>
  <c r="BF37" i="2"/>
  <c r="BF31" i="2"/>
  <c r="BF25" i="2"/>
  <c r="BF19" i="2"/>
  <c r="BF13" i="2"/>
  <c r="BF7" i="2"/>
  <c r="BF42" i="2"/>
  <c r="BF36" i="2"/>
  <c r="BF30" i="2"/>
  <c r="BF24" i="2"/>
  <c r="BF18" i="2"/>
  <c r="BF12" i="2"/>
  <c r="BF6" i="2"/>
  <c r="BF89" i="2"/>
  <c r="BF83" i="2"/>
  <c r="BF77" i="2"/>
  <c r="BF71" i="2"/>
  <c r="BF65" i="2"/>
  <c r="BF59" i="2"/>
  <c r="BF53" i="2"/>
  <c r="BF47" i="2"/>
  <c r="BF41" i="2"/>
  <c r="BF35" i="2"/>
  <c r="BF29" i="2"/>
  <c r="BF23" i="2"/>
  <c r="BF17" i="2"/>
  <c r="BF11" i="2"/>
  <c r="BF5" i="2"/>
  <c r="BF88" i="2"/>
  <c r="BF82" i="2"/>
  <c r="BF76" i="2"/>
  <c r="BF70" i="2"/>
  <c r="BF64" i="2"/>
  <c r="BF58" i="2"/>
  <c r="BF52" i="2"/>
  <c r="BF46" i="2"/>
  <c r="BF40" i="2"/>
  <c r="BF34" i="2"/>
  <c r="BF28" i="2"/>
  <c r="BF22" i="2"/>
  <c r="BF16" i="2"/>
  <c r="BF10" i="2"/>
  <c r="BF4" i="2"/>
  <c r="BF87" i="2"/>
  <c r="BF81" i="2"/>
  <c r="BF75" i="2"/>
  <c r="BF69" i="2"/>
  <c r="BF63" i="2"/>
  <c r="BF57" i="2"/>
  <c r="BF51" i="2"/>
  <c r="BF45" i="2"/>
  <c r="BF39" i="2"/>
  <c r="BF33" i="2"/>
  <c r="BF27" i="2"/>
  <c r="BF21" i="2"/>
  <c r="BF15" i="2"/>
  <c r="BF9" i="2"/>
  <c r="BF3" i="2"/>
  <c r="BE3" i="2"/>
  <c r="BE4" i="2"/>
  <c r="BE5" i="2"/>
  <c r="BE6" i="2"/>
  <c r="BE7" i="2"/>
  <c r="BE8" i="2"/>
  <c r="BE9" i="2"/>
  <c r="BE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0" i="2"/>
  <c r="BE41" i="2"/>
  <c r="BE42" i="2"/>
  <c r="BE43" i="2"/>
  <c r="BE44" i="2"/>
  <c r="BE45" i="2"/>
  <c r="BE46" i="2"/>
  <c r="BE47" i="2"/>
  <c r="BE48" i="2"/>
  <c r="BE49" i="2"/>
  <c r="BE50" i="2"/>
  <c r="BE51" i="2"/>
  <c r="BE52" i="2"/>
  <c r="BE53" i="2"/>
  <c r="BE54" i="2"/>
  <c r="BE55" i="2"/>
  <c r="BE56" i="2"/>
  <c r="BE57" i="2"/>
  <c r="BE58" i="2"/>
  <c r="BE59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E79" i="2"/>
  <c r="BE80" i="2"/>
  <c r="BE81" i="2"/>
  <c r="BE82" i="2"/>
  <c r="BE83" i="2"/>
  <c r="BE84" i="2"/>
  <c r="BE85" i="2"/>
  <c r="BE86" i="2"/>
  <c r="BE87" i="2"/>
  <c r="BE88" i="2"/>
  <c r="BE89" i="2"/>
  <c r="BE90" i="2"/>
  <c r="BC3" i="2"/>
  <c r="BD3" i="2"/>
  <c r="BC4" i="2"/>
  <c r="BD4" i="2"/>
  <c r="BC5" i="2"/>
  <c r="BD5" i="2"/>
  <c r="BC6" i="2"/>
  <c r="BD6" i="2"/>
  <c r="BC7" i="2"/>
  <c r="BD7" i="2"/>
  <c r="BC8" i="2"/>
  <c r="BD8" i="2"/>
  <c r="BC9" i="2"/>
  <c r="BD9" i="2"/>
  <c r="BC10" i="2"/>
  <c r="BD10" i="2"/>
  <c r="BC11" i="2"/>
  <c r="BD11" i="2"/>
  <c r="BC12" i="2"/>
  <c r="BD12" i="2"/>
  <c r="BC13" i="2"/>
  <c r="BD13" i="2"/>
  <c r="BC14" i="2"/>
  <c r="BD14" i="2"/>
  <c r="BC15" i="2"/>
  <c r="BD15" i="2"/>
  <c r="BC16" i="2"/>
  <c r="BD16" i="2"/>
  <c r="BC17" i="2"/>
  <c r="BD17" i="2"/>
  <c r="BC18" i="2"/>
  <c r="BD18" i="2"/>
  <c r="BC19" i="2"/>
  <c r="BD19" i="2"/>
  <c r="BC20" i="2"/>
  <c r="BD20" i="2"/>
  <c r="BC21" i="2"/>
  <c r="BD21" i="2"/>
  <c r="BC22" i="2"/>
  <c r="BD22" i="2"/>
  <c r="BC23" i="2"/>
  <c r="BD23" i="2"/>
  <c r="BC24" i="2"/>
  <c r="BD24" i="2"/>
  <c r="BC25" i="2"/>
  <c r="BD25" i="2"/>
  <c r="BC26" i="2"/>
  <c r="BD26" i="2"/>
  <c r="BC27" i="2"/>
  <c r="BD27" i="2"/>
  <c r="BC28" i="2"/>
  <c r="BD28" i="2"/>
  <c r="BC29" i="2"/>
  <c r="BD29" i="2"/>
  <c r="BC30" i="2"/>
  <c r="BD30" i="2"/>
  <c r="BC31" i="2"/>
  <c r="BD31" i="2"/>
  <c r="BC32" i="2"/>
  <c r="BD32" i="2"/>
  <c r="BC33" i="2"/>
  <c r="BD33" i="2"/>
  <c r="BC34" i="2"/>
  <c r="BD34" i="2"/>
  <c r="BC35" i="2"/>
  <c r="BD35" i="2"/>
  <c r="BC36" i="2"/>
  <c r="BD36" i="2"/>
  <c r="BC37" i="2"/>
  <c r="BD37" i="2"/>
  <c r="BC38" i="2"/>
  <c r="BD38" i="2"/>
  <c r="BC39" i="2"/>
  <c r="BD39" i="2"/>
  <c r="BC40" i="2"/>
  <c r="BD40" i="2"/>
  <c r="BC41" i="2"/>
  <c r="BD41" i="2"/>
  <c r="BC42" i="2"/>
  <c r="BD42" i="2"/>
  <c r="BC43" i="2"/>
  <c r="BD43" i="2"/>
  <c r="BC44" i="2"/>
  <c r="BD44" i="2"/>
  <c r="BC45" i="2"/>
  <c r="BD45" i="2"/>
  <c r="BC46" i="2"/>
  <c r="BD46" i="2"/>
  <c r="BC47" i="2"/>
  <c r="BD47" i="2"/>
  <c r="BC48" i="2"/>
  <c r="BD48" i="2"/>
  <c r="BC49" i="2"/>
  <c r="BD49" i="2"/>
  <c r="BC50" i="2"/>
  <c r="BD50" i="2"/>
  <c r="BC51" i="2"/>
  <c r="BD51" i="2"/>
  <c r="BC52" i="2"/>
  <c r="BD52" i="2"/>
  <c r="BC53" i="2"/>
  <c r="BD53" i="2"/>
  <c r="BC54" i="2"/>
  <c r="BD54" i="2"/>
  <c r="BC55" i="2"/>
  <c r="BD55" i="2"/>
  <c r="BC56" i="2"/>
  <c r="BD56" i="2"/>
  <c r="BC57" i="2"/>
  <c r="BD57" i="2"/>
  <c r="BC58" i="2"/>
  <c r="BD58" i="2"/>
  <c r="BC59" i="2"/>
  <c r="BD59" i="2"/>
  <c r="BC60" i="2"/>
  <c r="BD60" i="2"/>
  <c r="BC61" i="2"/>
  <c r="BD61" i="2"/>
  <c r="BC62" i="2"/>
  <c r="BD62" i="2"/>
  <c r="BC63" i="2"/>
  <c r="BD63" i="2"/>
  <c r="BC64" i="2"/>
  <c r="BD64" i="2"/>
  <c r="BC65" i="2"/>
  <c r="BD65" i="2"/>
  <c r="BC66" i="2"/>
  <c r="BD66" i="2"/>
  <c r="BC67" i="2"/>
  <c r="BD67" i="2"/>
  <c r="BC68" i="2"/>
  <c r="BD68" i="2"/>
  <c r="BC69" i="2"/>
  <c r="BD69" i="2"/>
  <c r="BC70" i="2"/>
  <c r="BD70" i="2"/>
  <c r="BC71" i="2"/>
  <c r="BD71" i="2"/>
  <c r="BC72" i="2"/>
  <c r="BD72" i="2"/>
  <c r="BC73" i="2"/>
  <c r="BD73" i="2"/>
  <c r="BC74" i="2"/>
  <c r="BD74" i="2"/>
  <c r="BC75" i="2"/>
  <c r="BD75" i="2"/>
  <c r="BC76" i="2"/>
  <c r="BD76" i="2"/>
  <c r="BC77" i="2"/>
  <c r="BD77" i="2"/>
  <c r="BC78" i="2"/>
  <c r="BD78" i="2"/>
  <c r="BC79" i="2"/>
  <c r="BD79" i="2"/>
  <c r="BC80" i="2"/>
  <c r="BD80" i="2"/>
  <c r="BC81" i="2"/>
  <c r="BD81" i="2"/>
  <c r="BC82" i="2"/>
  <c r="BD82" i="2"/>
  <c r="BC83" i="2"/>
  <c r="BD83" i="2"/>
  <c r="BC84" i="2"/>
  <c r="BD84" i="2"/>
  <c r="BC85" i="2"/>
  <c r="BD85" i="2"/>
  <c r="BC86" i="2"/>
  <c r="BD86" i="2"/>
  <c r="BC87" i="2"/>
  <c r="BD87" i="2"/>
  <c r="BC88" i="2"/>
  <c r="BD88" i="2"/>
  <c r="BC89" i="2"/>
  <c r="BD89" i="2"/>
  <c r="BC90" i="2"/>
  <c r="BD90" i="2"/>
  <c r="AY3" i="2" l="1"/>
  <c r="AZ3" i="2"/>
  <c r="BA3" i="2"/>
  <c r="BB3" i="2"/>
  <c r="AY4" i="2"/>
  <c r="AZ4" i="2"/>
  <c r="BA4" i="2"/>
  <c r="BB4" i="2"/>
  <c r="AY5" i="2"/>
  <c r="AZ5" i="2"/>
  <c r="BA5" i="2"/>
  <c r="BB5" i="2"/>
  <c r="AY6" i="2"/>
  <c r="AZ6" i="2"/>
  <c r="BA6" i="2"/>
  <c r="BB6" i="2"/>
  <c r="AY7" i="2"/>
  <c r="AZ7" i="2"/>
  <c r="BA7" i="2"/>
  <c r="BB7" i="2"/>
  <c r="AY8" i="2"/>
  <c r="AZ8" i="2"/>
  <c r="BA8" i="2"/>
  <c r="BB8" i="2"/>
  <c r="AY9" i="2"/>
  <c r="AZ9" i="2"/>
  <c r="BA9" i="2"/>
  <c r="BB9" i="2"/>
  <c r="AY10" i="2"/>
  <c r="AZ10" i="2"/>
  <c r="BA10" i="2"/>
  <c r="BB10" i="2"/>
  <c r="AY11" i="2"/>
  <c r="AZ11" i="2"/>
  <c r="BA11" i="2"/>
  <c r="BB11" i="2"/>
  <c r="AY12" i="2"/>
  <c r="AZ12" i="2"/>
  <c r="BA12" i="2"/>
  <c r="BB12" i="2"/>
  <c r="AY13" i="2"/>
  <c r="AZ13" i="2"/>
  <c r="BA13" i="2"/>
  <c r="BB13" i="2"/>
  <c r="AY14" i="2"/>
  <c r="AZ14" i="2"/>
  <c r="BA14" i="2"/>
  <c r="BB14" i="2"/>
  <c r="AY15" i="2"/>
  <c r="AZ15" i="2"/>
  <c r="BA15" i="2"/>
  <c r="BB15" i="2"/>
  <c r="AY16" i="2"/>
  <c r="AZ16" i="2"/>
  <c r="BA16" i="2"/>
  <c r="BB16" i="2"/>
  <c r="AY17" i="2"/>
  <c r="AZ17" i="2"/>
  <c r="BA17" i="2"/>
  <c r="BB17" i="2"/>
  <c r="AY18" i="2"/>
  <c r="AZ18" i="2"/>
  <c r="BA18" i="2"/>
  <c r="BB18" i="2"/>
  <c r="AY19" i="2"/>
  <c r="AZ19" i="2"/>
  <c r="BA19" i="2"/>
  <c r="BB19" i="2"/>
  <c r="AY20" i="2"/>
  <c r="AZ20" i="2"/>
  <c r="BA20" i="2"/>
  <c r="BB20" i="2"/>
  <c r="AY21" i="2"/>
  <c r="AZ21" i="2"/>
  <c r="BA21" i="2"/>
  <c r="BB21" i="2"/>
  <c r="AY22" i="2"/>
  <c r="AZ22" i="2"/>
  <c r="BA22" i="2"/>
  <c r="BB22" i="2"/>
  <c r="AY23" i="2"/>
  <c r="AZ23" i="2"/>
  <c r="BA23" i="2"/>
  <c r="BB23" i="2"/>
  <c r="AY24" i="2"/>
  <c r="AZ24" i="2"/>
  <c r="BA24" i="2"/>
  <c r="BB24" i="2"/>
  <c r="AY25" i="2"/>
  <c r="AZ25" i="2"/>
  <c r="BA25" i="2"/>
  <c r="BB25" i="2"/>
  <c r="AY26" i="2"/>
  <c r="AZ26" i="2"/>
  <c r="BA26" i="2"/>
  <c r="BB26" i="2"/>
  <c r="AY27" i="2"/>
  <c r="AZ27" i="2"/>
  <c r="BA27" i="2"/>
  <c r="BB27" i="2"/>
  <c r="AY28" i="2"/>
  <c r="AZ28" i="2"/>
  <c r="BA28" i="2"/>
  <c r="BB28" i="2"/>
  <c r="AY29" i="2"/>
  <c r="AZ29" i="2"/>
  <c r="BA29" i="2"/>
  <c r="BB29" i="2"/>
  <c r="AY30" i="2"/>
  <c r="AZ30" i="2"/>
  <c r="BA30" i="2"/>
  <c r="BB30" i="2"/>
  <c r="AY31" i="2"/>
  <c r="AZ31" i="2"/>
  <c r="BA31" i="2"/>
  <c r="BB31" i="2"/>
  <c r="AY32" i="2"/>
  <c r="AZ32" i="2"/>
  <c r="BA32" i="2"/>
  <c r="BB32" i="2"/>
  <c r="AY33" i="2"/>
  <c r="AZ33" i="2"/>
  <c r="BA33" i="2"/>
  <c r="BB33" i="2"/>
  <c r="AY34" i="2"/>
  <c r="AZ34" i="2"/>
  <c r="BA34" i="2"/>
  <c r="BB34" i="2"/>
  <c r="AY35" i="2"/>
  <c r="AZ35" i="2"/>
  <c r="BA35" i="2"/>
  <c r="BB35" i="2"/>
  <c r="AY36" i="2"/>
  <c r="AZ36" i="2"/>
  <c r="BA36" i="2"/>
  <c r="BB36" i="2"/>
  <c r="AY37" i="2"/>
  <c r="AZ37" i="2"/>
  <c r="BA37" i="2"/>
  <c r="BB37" i="2"/>
  <c r="AY38" i="2"/>
  <c r="AZ38" i="2"/>
  <c r="BA38" i="2"/>
  <c r="BB38" i="2"/>
  <c r="AY39" i="2"/>
  <c r="AZ39" i="2"/>
  <c r="BA39" i="2"/>
  <c r="BB39" i="2"/>
  <c r="AY40" i="2"/>
  <c r="AZ40" i="2"/>
  <c r="BA40" i="2"/>
  <c r="BB40" i="2"/>
  <c r="AY41" i="2"/>
  <c r="AZ41" i="2"/>
  <c r="BA41" i="2"/>
  <c r="BB41" i="2"/>
  <c r="AY42" i="2"/>
  <c r="AZ42" i="2"/>
  <c r="BA42" i="2"/>
  <c r="BB42" i="2"/>
  <c r="AY43" i="2"/>
  <c r="AZ43" i="2"/>
  <c r="BA43" i="2"/>
  <c r="BB43" i="2"/>
  <c r="AY44" i="2"/>
  <c r="AZ44" i="2"/>
  <c r="BA44" i="2"/>
  <c r="BB44" i="2"/>
  <c r="AY45" i="2"/>
  <c r="AZ45" i="2"/>
  <c r="BA45" i="2"/>
  <c r="BB45" i="2"/>
  <c r="AY46" i="2"/>
  <c r="AZ46" i="2"/>
  <c r="BA46" i="2"/>
  <c r="BB46" i="2"/>
  <c r="AY47" i="2"/>
  <c r="AZ47" i="2"/>
  <c r="BA47" i="2"/>
  <c r="BB47" i="2"/>
  <c r="AY48" i="2"/>
  <c r="AZ48" i="2"/>
  <c r="BA48" i="2"/>
  <c r="BB48" i="2"/>
  <c r="AY49" i="2"/>
  <c r="AZ49" i="2"/>
  <c r="BA49" i="2"/>
  <c r="BB49" i="2"/>
  <c r="AY50" i="2"/>
  <c r="AZ50" i="2"/>
  <c r="BA50" i="2"/>
  <c r="BB50" i="2"/>
  <c r="AY51" i="2"/>
  <c r="AZ51" i="2"/>
  <c r="BA51" i="2"/>
  <c r="BB51" i="2"/>
  <c r="AY52" i="2"/>
  <c r="AZ52" i="2"/>
  <c r="BA52" i="2"/>
  <c r="BB52" i="2"/>
  <c r="AY53" i="2"/>
  <c r="AZ53" i="2"/>
  <c r="BA53" i="2"/>
  <c r="BB53" i="2"/>
  <c r="AY54" i="2"/>
  <c r="AZ54" i="2"/>
  <c r="BA54" i="2"/>
  <c r="BB54" i="2"/>
  <c r="AY55" i="2"/>
  <c r="AZ55" i="2"/>
  <c r="BA55" i="2"/>
  <c r="BB55" i="2"/>
  <c r="AY56" i="2"/>
  <c r="AZ56" i="2"/>
  <c r="BA56" i="2"/>
  <c r="BB56" i="2"/>
  <c r="AY57" i="2"/>
  <c r="AZ57" i="2"/>
  <c r="BA57" i="2"/>
  <c r="BB57" i="2"/>
  <c r="AY58" i="2"/>
  <c r="AZ58" i="2"/>
  <c r="BA58" i="2"/>
  <c r="BB58" i="2"/>
  <c r="AY59" i="2"/>
  <c r="AZ59" i="2"/>
  <c r="BA59" i="2"/>
  <c r="BB59" i="2"/>
  <c r="AY60" i="2"/>
  <c r="AZ60" i="2"/>
  <c r="BA60" i="2"/>
  <c r="BB60" i="2"/>
  <c r="AY61" i="2"/>
  <c r="AZ61" i="2"/>
  <c r="BA61" i="2"/>
  <c r="BB61" i="2"/>
  <c r="AY62" i="2"/>
  <c r="AZ62" i="2"/>
  <c r="BA62" i="2"/>
  <c r="BB62" i="2"/>
  <c r="AY63" i="2"/>
  <c r="AZ63" i="2"/>
  <c r="BA63" i="2"/>
  <c r="BB63" i="2"/>
  <c r="AY64" i="2"/>
  <c r="AZ64" i="2"/>
  <c r="BA64" i="2"/>
  <c r="BB64" i="2"/>
  <c r="AY65" i="2"/>
  <c r="AZ65" i="2"/>
  <c r="BA65" i="2"/>
  <c r="BB65" i="2"/>
  <c r="AY66" i="2"/>
  <c r="AZ66" i="2"/>
  <c r="BA66" i="2"/>
  <c r="BB66" i="2"/>
  <c r="AY67" i="2"/>
  <c r="AZ67" i="2"/>
  <c r="BA67" i="2"/>
  <c r="BB67" i="2"/>
  <c r="AY68" i="2"/>
  <c r="AZ68" i="2"/>
  <c r="BA68" i="2"/>
  <c r="BB68" i="2"/>
  <c r="AY69" i="2"/>
  <c r="AZ69" i="2"/>
  <c r="BA69" i="2"/>
  <c r="BB69" i="2"/>
  <c r="AY70" i="2"/>
  <c r="AZ70" i="2"/>
  <c r="BA70" i="2"/>
  <c r="BB70" i="2"/>
  <c r="AY71" i="2"/>
  <c r="AZ71" i="2"/>
  <c r="BA71" i="2"/>
  <c r="BB71" i="2"/>
  <c r="AY72" i="2"/>
  <c r="AZ72" i="2"/>
  <c r="BA72" i="2"/>
  <c r="BB72" i="2"/>
  <c r="AY73" i="2"/>
  <c r="AZ73" i="2"/>
  <c r="BA73" i="2"/>
  <c r="BB73" i="2"/>
  <c r="AY74" i="2"/>
  <c r="AZ74" i="2"/>
  <c r="BA74" i="2"/>
  <c r="BB74" i="2"/>
  <c r="AY75" i="2"/>
  <c r="AZ75" i="2"/>
  <c r="BA75" i="2"/>
  <c r="BB75" i="2"/>
  <c r="AY76" i="2"/>
  <c r="AZ76" i="2"/>
  <c r="BA76" i="2"/>
  <c r="BB76" i="2"/>
  <c r="AY77" i="2"/>
  <c r="AZ77" i="2"/>
  <c r="BA77" i="2"/>
  <c r="BB77" i="2"/>
  <c r="AY78" i="2"/>
  <c r="AZ78" i="2"/>
  <c r="BA78" i="2"/>
  <c r="BB78" i="2"/>
  <c r="AY79" i="2"/>
  <c r="AZ79" i="2"/>
  <c r="BA79" i="2"/>
  <c r="BB79" i="2"/>
  <c r="AY80" i="2"/>
  <c r="AZ80" i="2"/>
  <c r="BA80" i="2"/>
  <c r="BB80" i="2"/>
  <c r="AY81" i="2"/>
  <c r="AZ81" i="2"/>
  <c r="BA81" i="2"/>
  <c r="BB81" i="2"/>
  <c r="AY82" i="2"/>
  <c r="AZ82" i="2"/>
  <c r="BA82" i="2"/>
  <c r="BB82" i="2"/>
  <c r="AY83" i="2"/>
  <c r="AZ83" i="2"/>
  <c r="BA83" i="2"/>
  <c r="BB83" i="2"/>
  <c r="AY84" i="2"/>
  <c r="AZ84" i="2"/>
  <c r="BA84" i="2"/>
  <c r="BB84" i="2"/>
  <c r="AY85" i="2"/>
  <c r="AZ85" i="2"/>
  <c r="BA85" i="2"/>
  <c r="BB85" i="2"/>
  <c r="AY86" i="2"/>
  <c r="AZ86" i="2"/>
  <c r="BA86" i="2"/>
  <c r="BB86" i="2"/>
  <c r="AY87" i="2"/>
  <c r="AZ87" i="2"/>
  <c r="BA87" i="2"/>
  <c r="BB87" i="2"/>
  <c r="AY88" i="2"/>
  <c r="AZ88" i="2"/>
  <c r="BA88" i="2"/>
  <c r="BB88" i="2"/>
  <c r="AY89" i="2"/>
  <c r="AZ89" i="2"/>
  <c r="BA89" i="2"/>
  <c r="BB89" i="2"/>
  <c r="AY90" i="2"/>
  <c r="AZ90" i="2"/>
  <c r="BA90" i="2"/>
  <c r="BB90" i="2"/>
  <c r="AX3" i="2" l="1"/>
  <c r="AX4" i="2"/>
  <c r="AX5" i="2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45" i="2"/>
  <c r="AX46" i="2"/>
  <c r="AX47" i="2"/>
  <c r="AX48" i="2"/>
  <c r="AX49" i="2"/>
  <c r="AX50" i="2"/>
  <c r="AX51" i="2"/>
  <c r="AX52" i="2"/>
  <c r="AX53" i="2"/>
  <c r="AX54" i="2"/>
  <c r="AX55" i="2"/>
  <c r="AX56" i="2"/>
  <c r="AX57" i="2"/>
  <c r="AX58" i="2"/>
  <c r="AX59" i="2"/>
  <c r="AX60" i="2"/>
  <c r="AX61" i="2"/>
  <c r="AX62" i="2"/>
  <c r="AX63" i="2"/>
  <c r="AX64" i="2"/>
  <c r="AX65" i="2"/>
  <c r="AX66" i="2"/>
  <c r="AX67" i="2"/>
  <c r="AX68" i="2"/>
  <c r="AX69" i="2"/>
  <c r="AX70" i="2"/>
  <c r="AX71" i="2"/>
  <c r="AX72" i="2"/>
  <c r="AX73" i="2"/>
  <c r="AX74" i="2"/>
  <c r="AX75" i="2"/>
  <c r="AX76" i="2"/>
  <c r="AX77" i="2"/>
  <c r="AX78" i="2"/>
  <c r="AX79" i="2"/>
  <c r="AX80" i="2"/>
  <c r="AX81" i="2"/>
  <c r="AX82" i="2"/>
  <c r="AX83" i="2"/>
  <c r="AX84" i="2"/>
  <c r="AX85" i="2"/>
  <c r="AX86" i="2"/>
  <c r="AX87" i="2"/>
  <c r="AX88" i="2"/>
  <c r="AX89" i="2"/>
  <c r="AX90" i="2"/>
  <c r="AW3" i="2" l="1"/>
  <c r="AW4" i="2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W25" i="2"/>
  <c r="AW26" i="2"/>
  <c r="AW27" i="2"/>
  <c r="AW28" i="2"/>
  <c r="AW29" i="2"/>
  <c r="AW30" i="2"/>
  <c r="AW31" i="2"/>
  <c r="AW32" i="2"/>
  <c r="AW33" i="2"/>
  <c r="AW34" i="2"/>
  <c r="AW35" i="2"/>
  <c r="AW36" i="2"/>
  <c r="AW37" i="2"/>
  <c r="AW38" i="2"/>
  <c r="AW39" i="2"/>
  <c r="AW40" i="2"/>
  <c r="AW41" i="2"/>
  <c r="AW42" i="2"/>
  <c r="AW43" i="2"/>
  <c r="AW44" i="2"/>
  <c r="AW45" i="2"/>
  <c r="AW46" i="2"/>
  <c r="AW47" i="2"/>
  <c r="AW48" i="2"/>
  <c r="AW49" i="2"/>
  <c r="AW50" i="2"/>
  <c r="AW51" i="2"/>
  <c r="AW52" i="2"/>
  <c r="AW53" i="2"/>
  <c r="AW54" i="2"/>
  <c r="AW55" i="2"/>
  <c r="AW56" i="2"/>
  <c r="AW57" i="2"/>
  <c r="AW58" i="2"/>
  <c r="AW59" i="2"/>
  <c r="AW60" i="2"/>
  <c r="AW61" i="2"/>
  <c r="AW62" i="2"/>
  <c r="AW63" i="2"/>
  <c r="AW64" i="2"/>
  <c r="AW65" i="2"/>
  <c r="AW66" i="2"/>
  <c r="AW67" i="2"/>
  <c r="AW68" i="2"/>
  <c r="AW69" i="2"/>
  <c r="AW70" i="2"/>
  <c r="AW71" i="2"/>
  <c r="AW72" i="2"/>
  <c r="AW73" i="2"/>
  <c r="AW74" i="2"/>
  <c r="AW75" i="2"/>
  <c r="AW76" i="2"/>
  <c r="AW77" i="2"/>
  <c r="AW78" i="2"/>
  <c r="AW79" i="2"/>
  <c r="AW80" i="2"/>
  <c r="AW81" i="2"/>
  <c r="AW82" i="2"/>
  <c r="AW83" i="2"/>
  <c r="AW84" i="2"/>
  <c r="AW85" i="2"/>
  <c r="AW86" i="2"/>
  <c r="AW87" i="2"/>
  <c r="AW88" i="2"/>
  <c r="AW89" i="2"/>
  <c r="AW90" i="2"/>
  <c r="AV3" i="2" l="1"/>
  <c r="AV4" i="2"/>
  <c r="AV5" i="2"/>
  <c r="AV6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V25" i="2"/>
  <c r="AV26" i="2"/>
  <c r="AV27" i="2"/>
  <c r="AV28" i="2"/>
  <c r="AV29" i="2"/>
  <c r="AV30" i="2"/>
  <c r="AV31" i="2"/>
  <c r="AV32" i="2"/>
  <c r="AV33" i="2"/>
  <c r="AV34" i="2"/>
  <c r="AV35" i="2"/>
  <c r="AV36" i="2"/>
  <c r="AV37" i="2"/>
  <c r="AV38" i="2"/>
  <c r="AV39" i="2"/>
  <c r="AV40" i="2"/>
  <c r="AV41" i="2"/>
  <c r="AV42" i="2"/>
  <c r="AV43" i="2"/>
  <c r="AV44" i="2"/>
  <c r="AV45" i="2"/>
  <c r="AV46" i="2"/>
  <c r="AV47" i="2"/>
  <c r="AV48" i="2"/>
  <c r="AV49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4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U90" i="2" l="1"/>
  <c r="AT90" i="2"/>
  <c r="AS90" i="2"/>
  <c r="AR90" i="2"/>
  <c r="AQ90" i="2"/>
  <c r="AP90" i="2"/>
  <c r="AO90" i="2"/>
  <c r="AN90" i="2"/>
  <c r="AM90" i="2"/>
  <c r="AL90" i="2"/>
  <c r="AK90" i="2"/>
  <c r="AJ90" i="2"/>
  <c r="AU89" i="2"/>
  <c r="AT89" i="2"/>
  <c r="AS89" i="2"/>
  <c r="AR89" i="2"/>
  <c r="AQ89" i="2"/>
  <c r="AP89" i="2"/>
  <c r="AO89" i="2"/>
  <c r="AN89" i="2"/>
  <c r="AM89" i="2"/>
  <c r="AL89" i="2"/>
  <c r="AK89" i="2"/>
  <c r="AJ89" i="2"/>
  <c r="AU88" i="2"/>
  <c r="AT88" i="2"/>
  <c r="AS88" i="2"/>
  <c r="AR88" i="2"/>
  <c r="AQ88" i="2"/>
  <c r="AP88" i="2"/>
  <c r="AO88" i="2"/>
  <c r="AN88" i="2"/>
  <c r="AM88" i="2"/>
  <c r="AL88" i="2"/>
  <c r="AK88" i="2"/>
  <c r="AJ88" i="2"/>
  <c r="AU87" i="2"/>
  <c r="AT87" i="2"/>
  <c r="AS87" i="2"/>
  <c r="AR87" i="2"/>
  <c r="AQ87" i="2"/>
  <c r="AP87" i="2"/>
  <c r="AO87" i="2"/>
  <c r="AN87" i="2"/>
  <c r="AM87" i="2"/>
  <c r="AL87" i="2"/>
  <c r="AK87" i="2"/>
  <c r="AJ87" i="2"/>
  <c r="AU86" i="2"/>
  <c r="AT86" i="2"/>
  <c r="AS86" i="2"/>
  <c r="AR86" i="2"/>
  <c r="AQ86" i="2"/>
  <c r="AP86" i="2"/>
  <c r="AO86" i="2"/>
  <c r="AN86" i="2"/>
  <c r="AM86" i="2"/>
  <c r="AL86" i="2"/>
  <c r="AK86" i="2"/>
  <c r="AJ86" i="2"/>
  <c r="AU85" i="2"/>
  <c r="AT85" i="2"/>
  <c r="AS85" i="2"/>
  <c r="AR85" i="2"/>
  <c r="AQ85" i="2"/>
  <c r="AP85" i="2"/>
  <c r="AO85" i="2"/>
  <c r="AN85" i="2"/>
  <c r="AM85" i="2"/>
  <c r="AL85" i="2"/>
  <c r="AK85" i="2"/>
  <c r="AJ85" i="2"/>
  <c r="AU84" i="2"/>
  <c r="AT84" i="2"/>
  <c r="AS84" i="2"/>
  <c r="AR84" i="2"/>
  <c r="AQ84" i="2"/>
  <c r="AP84" i="2"/>
  <c r="AO84" i="2"/>
  <c r="AN84" i="2"/>
  <c r="AM84" i="2"/>
  <c r="AL84" i="2"/>
  <c r="AK84" i="2"/>
  <c r="AJ84" i="2"/>
  <c r="AU83" i="2"/>
  <c r="AT83" i="2"/>
  <c r="AS83" i="2"/>
  <c r="AR83" i="2"/>
  <c r="AQ83" i="2"/>
  <c r="AP83" i="2"/>
  <c r="AO83" i="2"/>
  <c r="AN83" i="2"/>
  <c r="AM83" i="2"/>
  <c r="AL83" i="2"/>
  <c r="AK83" i="2"/>
  <c r="AJ83" i="2"/>
  <c r="AU82" i="2"/>
  <c r="AT82" i="2"/>
  <c r="AS82" i="2"/>
  <c r="AR82" i="2"/>
  <c r="AQ82" i="2"/>
  <c r="AP82" i="2"/>
  <c r="AO82" i="2"/>
  <c r="AN82" i="2"/>
  <c r="AM82" i="2"/>
  <c r="AL82" i="2"/>
  <c r="AK82" i="2"/>
  <c r="AJ82" i="2"/>
  <c r="AU81" i="2"/>
  <c r="AT81" i="2"/>
  <c r="AS81" i="2"/>
  <c r="AR81" i="2"/>
  <c r="AQ81" i="2"/>
  <c r="AP81" i="2"/>
  <c r="AO81" i="2"/>
  <c r="AN81" i="2"/>
  <c r="AM81" i="2"/>
  <c r="AL81" i="2"/>
  <c r="AK81" i="2"/>
  <c r="AJ81" i="2"/>
  <c r="AU80" i="2"/>
  <c r="AT80" i="2"/>
  <c r="AS80" i="2"/>
  <c r="AR80" i="2"/>
  <c r="AQ80" i="2"/>
  <c r="AP80" i="2"/>
  <c r="AO80" i="2"/>
  <c r="AN80" i="2"/>
  <c r="AM80" i="2"/>
  <c r="AL80" i="2"/>
  <c r="AK80" i="2"/>
  <c r="AJ80" i="2"/>
  <c r="AU79" i="2"/>
  <c r="AT79" i="2"/>
  <c r="AS79" i="2"/>
  <c r="AR79" i="2"/>
  <c r="AQ79" i="2"/>
  <c r="AP79" i="2"/>
  <c r="AO79" i="2"/>
  <c r="AN79" i="2"/>
  <c r="AM79" i="2"/>
  <c r="AL79" i="2"/>
  <c r="AK79" i="2"/>
  <c r="AJ79" i="2"/>
  <c r="AU78" i="2"/>
  <c r="AT78" i="2"/>
  <c r="AS78" i="2"/>
  <c r="AR78" i="2"/>
  <c r="AQ78" i="2"/>
  <c r="AP78" i="2"/>
  <c r="AO78" i="2"/>
  <c r="AN78" i="2"/>
  <c r="AM78" i="2"/>
  <c r="AL78" i="2"/>
  <c r="AK78" i="2"/>
  <c r="AJ78" i="2"/>
  <c r="AU77" i="2"/>
  <c r="AT77" i="2"/>
  <c r="AS77" i="2"/>
  <c r="AR77" i="2"/>
  <c r="AQ77" i="2"/>
  <c r="AP77" i="2"/>
  <c r="AO77" i="2"/>
  <c r="AN77" i="2"/>
  <c r="AM77" i="2"/>
  <c r="AL77" i="2"/>
  <c r="AK77" i="2"/>
  <c r="AJ77" i="2"/>
  <c r="AU76" i="2"/>
  <c r="AT76" i="2"/>
  <c r="AS76" i="2"/>
  <c r="AR76" i="2"/>
  <c r="AQ76" i="2"/>
  <c r="AP76" i="2"/>
  <c r="AO76" i="2"/>
  <c r="AN76" i="2"/>
  <c r="AM76" i="2"/>
  <c r="AL76" i="2"/>
  <c r="AK76" i="2"/>
  <c r="AJ76" i="2"/>
  <c r="AU75" i="2"/>
  <c r="AT75" i="2"/>
  <c r="AS75" i="2"/>
  <c r="AR75" i="2"/>
  <c r="AQ75" i="2"/>
  <c r="AP75" i="2"/>
  <c r="AO75" i="2"/>
  <c r="AN75" i="2"/>
  <c r="AM75" i="2"/>
  <c r="AL75" i="2"/>
  <c r="AK75" i="2"/>
  <c r="AJ75" i="2"/>
  <c r="AU74" i="2"/>
  <c r="AT74" i="2"/>
  <c r="AS74" i="2"/>
  <c r="AR74" i="2"/>
  <c r="AQ74" i="2"/>
  <c r="AP74" i="2"/>
  <c r="AO74" i="2"/>
  <c r="AN74" i="2"/>
  <c r="AM74" i="2"/>
  <c r="AL74" i="2"/>
  <c r="AK74" i="2"/>
  <c r="AJ74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U72" i="2"/>
  <c r="AT72" i="2"/>
  <c r="AS72" i="2"/>
  <c r="AR72" i="2"/>
  <c r="AQ72" i="2"/>
  <c r="AP72" i="2"/>
  <c r="AO72" i="2"/>
  <c r="AN72" i="2"/>
  <c r="AM72" i="2"/>
  <c r="AL72" i="2"/>
  <c r="AK72" i="2"/>
  <c r="AJ72" i="2"/>
  <c r="AU71" i="2"/>
  <c r="AT71" i="2"/>
  <c r="AS71" i="2"/>
  <c r="AR71" i="2"/>
  <c r="AQ71" i="2"/>
  <c r="AP71" i="2"/>
  <c r="AO71" i="2"/>
  <c r="AN71" i="2"/>
  <c r="AM71" i="2"/>
  <c r="AL71" i="2"/>
  <c r="AK71" i="2"/>
  <c r="AJ71" i="2"/>
  <c r="AU70" i="2"/>
  <c r="AT70" i="2"/>
  <c r="AS70" i="2"/>
  <c r="AR70" i="2"/>
  <c r="AQ70" i="2"/>
  <c r="AP70" i="2"/>
  <c r="AO70" i="2"/>
  <c r="AN70" i="2"/>
  <c r="AM70" i="2"/>
  <c r="AL70" i="2"/>
  <c r="AK70" i="2"/>
  <c r="AJ70" i="2"/>
  <c r="AU69" i="2"/>
  <c r="AT69" i="2"/>
  <c r="AS69" i="2"/>
  <c r="AR69" i="2"/>
  <c r="AQ69" i="2"/>
  <c r="AP69" i="2"/>
  <c r="AO69" i="2"/>
  <c r="AN69" i="2"/>
  <c r="AM69" i="2"/>
  <c r="AL69" i="2"/>
  <c r="AK69" i="2"/>
  <c r="AJ69" i="2"/>
  <c r="AU68" i="2"/>
  <c r="AT68" i="2"/>
  <c r="AS68" i="2"/>
  <c r="AR68" i="2"/>
  <c r="AQ68" i="2"/>
  <c r="AP68" i="2"/>
  <c r="AO68" i="2"/>
  <c r="AN68" i="2"/>
  <c r="AM68" i="2"/>
  <c r="AL68" i="2"/>
  <c r="AK68" i="2"/>
  <c r="AJ68" i="2"/>
  <c r="AU67" i="2"/>
  <c r="AT67" i="2"/>
  <c r="AS67" i="2"/>
  <c r="AR67" i="2"/>
  <c r="AQ67" i="2"/>
  <c r="AP67" i="2"/>
  <c r="AO67" i="2"/>
  <c r="AN67" i="2"/>
  <c r="AM67" i="2"/>
  <c r="AL67" i="2"/>
  <c r="AK67" i="2"/>
  <c r="AJ67" i="2"/>
  <c r="AU66" i="2"/>
  <c r="AT66" i="2"/>
  <c r="AS66" i="2"/>
  <c r="AR66" i="2"/>
  <c r="AQ66" i="2"/>
  <c r="AP66" i="2"/>
  <c r="AO66" i="2"/>
  <c r="AN66" i="2"/>
  <c r="AM66" i="2"/>
  <c r="AL66" i="2"/>
  <c r="AK66" i="2"/>
  <c r="AJ66" i="2"/>
  <c r="AU65" i="2"/>
  <c r="AT65" i="2"/>
  <c r="AS65" i="2"/>
  <c r="AR65" i="2"/>
  <c r="AQ65" i="2"/>
  <c r="AP65" i="2"/>
  <c r="AO65" i="2"/>
  <c r="AN65" i="2"/>
  <c r="AM65" i="2"/>
  <c r="AL65" i="2"/>
  <c r="AK65" i="2"/>
  <c r="AJ65" i="2"/>
  <c r="AU64" i="2"/>
  <c r="AT64" i="2"/>
  <c r="AS64" i="2"/>
  <c r="AR64" i="2"/>
  <c r="AQ64" i="2"/>
  <c r="AP64" i="2"/>
  <c r="AO64" i="2"/>
  <c r="AN64" i="2"/>
  <c r="AM64" i="2"/>
  <c r="AL64" i="2"/>
  <c r="AK64" i="2"/>
  <c r="AJ64" i="2"/>
  <c r="AU63" i="2"/>
  <c r="AT63" i="2"/>
  <c r="AS63" i="2"/>
  <c r="AR63" i="2"/>
  <c r="AQ63" i="2"/>
  <c r="AP63" i="2"/>
  <c r="AO63" i="2"/>
  <c r="AN63" i="2"/>
  <c r="AM63" i="2"/>
  <c r="AL63" i="2"/>
  <c r="AK63" i="2"/>
  <c r="AJ63" i="2"/>
  <c r="AU62" i="2"/>
  <c r="AT62" i="2"/>
  <c r="AS62" i="2"/>
  <c r="AR62" i="2"/>
  <c r="AQ62" i="2"/>
  <c r="AP62" i="2"/>
  <c r="AO62" i="2"/>
  <c r="AN62" i="2"/>
  <c r="AM62" i="2"/>
  <c r="AL62" i="2"/>
  <c r="AK62" i="2"/>
  <c r="AJ62" i="2"/>
  <c r="AU61" i="2"/>
  <c r="AT61" i="2"/>
  <c r="AS61" i="2"/>
  <c r="AR61" i="2"/>
  <c r="AQ61" i="2"/>
  <c r="AP61" i="2"/>
  <c r="AO61" i="2"/>
  <c r="AN61" i="2"/>
  <c r="AM61" i="2"/>
  <c r="AL61" i="2"/>
  <c r="AK61" i="2"/>
  <c r="AJ61" i="2"/>
  <c r="AU60" i="2"/>
  <c r="AT60" i="2"/>
  <c r="AS60" i="2"/>
  <c r="AR60" i="2"/>
  <c r="AQ60" i="2"/>
  <c r="AP60" i="2"/>
  <c r="AO60" i="2"/>
  <c r="AN60" i="2"/>
  <c r="AM60" i="2"/>
  <c r="AL60" i="2"/>
  <c r="AK60" i="2"/>
  <c r="AJ60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U57" i="2"/>
  <c r="AT57" i="2"/>
  <c r="AS57" i="2"/>
  <c r="AR57" i="2"/>
  <c r="AQ57" i="2"/>
  <c r="AP57" i="2"/>
  <c r="AO57" i="2"/>
  <c r="AN57" i="2"/>
  <c r="AM57" i="2"/>
  <c r="AL57" i="2"/>
  <c r="AK57" i="2"/>
  <c r="AJ57" i="2"/>
  <c r="AU56" i="2"/>
  <c r="AT56" i="2"/>
  <c r="AS56" i="2"/>
  <c r="AR56" i="2"/>
  <c r="AQ56" i="2"/>
  <c r="AP56" i="2"/>
  <c r="AO56" i="2"/>
  <c r="AN56" i="2"/>
  <c r="AM56" i="2"/>
  <c r="AL56" i="2"/>
  <c r="AK56" i="2"/>
  <c r="AJ56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U53" i="2"/>
  <c r="AT53" i="2"/>
  <c r="AS53" i="2"/>
  <c r="AR53" i="2"/>
  <c r="AQ53" i="2"/>
  <c r="AP53" i="2"/>
  <c r="AO53" i="2"/>
  <c r="AN53" i="2"/>
  <c r="AM53" i="2"/>
  <c r="AL53" i="2"/>
  <c r="AK53" i="2"/>
  <c r="AJ53" i="2"/>
  <c r="AU52" i="2"/>
  <c r="AT52" i="2"/>
  <c r="AS52" i="2"/>
  <c r="AR52" i="2"/>
  <c r="AQ52" i="2"/>
  <c r="AP52" i="2"/>
  <c r="AO52" i="2"/>
  <c r="AN52" i="2"/>
  <c r="AM52" i="2"/>
  <c r="AL52" i="2"/>
  <c r="AK52" i="2"/>
  <c r="AJ52" i="2"/>
  <c r="AU51" i="2"/>
  <c r="AT51" i="2"/>
  <c r="AS51" i="2"/>
  <c r="AR51" i="2"/>
  <c r="AQ51" i="2"/>
  <c r="AP51" i="2"/>
  <c r="AO51" i="2"/>
  <c r="AN51" i="2"/>
  <c r="AM51" i="2"/>
  <c r="AL51" i="2"/>
  <c r="AK51" i="2"/>
  <c r="AJ51" i="2"/>
  <c r="AU50" i="2"/>
  <c r="AT50" i="2"/>
  <c r="AS50" i="2"/>
  <c r="AR50" i="2"/>
  <c r="AQ50" i="2"/>
  <c r="AP50" i="2"/>
  <c r="AO50" i="2"/>
  <c r="AN50" i="2"/>
  <c r="AM50" i="2"/>
  <c r="AL50" i="2"/>
  <c r="AK50" i="2"/>
  <c r="AJ50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AU48" i="2"/>
  <c r="AT48" i="2"/>
  <c r="AS48" i="2"/>
  <c r="AR48" i="2"/>
  <c r="AQ48" i="2"/>
  <c r="AP48" i="2"/>
  <c r="AO48" i="2"/>
  <c r="AN48" i="2"/>
  <c r="AM48" i="2"/>
  <c r="AL48" i="2"/>
  <c r="AK48" i="2"/>
  <c r="AJ48" i="2"/>
  <c r="AU47" i="2"/>
  <c r="AT47" i="2"/>
  <c r="AS47" i="2"/>
  <c r="AR47" i="2"/>
  <c r="AQ47" i="2"/>
  <c r="AP47" i="2"/>
  <c r="AO47" i="2"/>
  <c r="AN47" i="2"/>
  <c r="AM47" i="2"/>
  <c r="AL47" i="2"/>
  <c r="AK47" i="2"/>
  <c r="AJ47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AU45" i="2"/>
  <c r="AT45" i="2"/>
  <c r="AS45" i="2"/>
  <c r="AR45" i="2"/>
  <c r="AQ45" i="2"/>
  <c r="AP45" i="2"/>
  <c r="AO45" i="2"/>
  <c r="AN45" i="2"/>
  <c r="AM45" i="2"/>
  <c r="AL45" i="2"/>
  <c r="AK45" i="2"/>
  <c r="AJ45" i="2"/>
  <c r="AU44" i="2"/>
  <c r="AT44" i="2"/>
  <c r="AS44" i="2"/>
  <c r="AR44" i="2"/>
  <c r="AQ44" i="2"/>
  <c r="AP44" i="2"/>
  <c r="AO44" i="2"/>
  <c r="AN44" i="2"/>
  <c r="AM44" i="2"/>
  <c r="AL44" i="2"/>
  <c r="AK44" i="2"/>
  <c r="AJ44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U42" i="2"/>
  <c r="AT42" i="2"/>
  <c r="AS42" i="2"/>
  <c r="AR42" i="2"/>
  <c r="AQ42" i="2"/>
  <c r="AP42" i="2"/>
  <c r="AO42" i="2"/>
  <c r="AN42" i="2"/>
  <c r="AM42" i="2"/>
  <c r="AL42" i="2"/>
  <c r="AK42" i="2"/>
  <c r="AJ42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U10" i="2"/>
  <c r="AT10" i="2"/>
  <c r="AS10" i="2"/>
  <c r="AR10" i="2"/>
  <c r="AQ10" i="2"/>
  <c r="AP10" i="2"/>
  <c r="AO10" i="2"/>
  <c r="AN10" i="2"/>
  <c r="AM10" i="2"/>
  <c r="AL10" i="2"/>
  <c r="AK10" i="2"/>
  <c r="AJ10" i="2"/>
  <c r="AU9" i="2"/>
  <c r="AT9" i="2"/>
  <c r="AS9" i="2"/>
  <c r="AR9" i="2"/>
  <c r="AQ9" i="2"/>
  <c r="AP9" i="2"/>
  <c r="AO9" i="2"/>
  <c r="AN9" i="2"/>
  <c r="AM9" i="2"/>
  <c r="AL9" i="2"/>
  <c r="AK9" i="2"/>
  <c r="AJ9" i="2"/>
  <c r="AU8" i="2"/>
  <c r="AT8" i="2"/>
  <c r="AS8" i="2"/>
  <c r="AR8" i="2"/>
  <c r="AQ8" i="2"/>
  <c r="AP8" i="2"/>
  <c r="AO8" i="2"/>
  <c r="AN8" i="2"/>
  <c r="AM8" i="2"/>
  <c r="AL8" i="2"/>
  <c r="AK8" i="2"/>
  <c r="AJ8" i="2"/>
  <c r="AU7" i="2"/>
  <c r="AT7" i="2"/>
  <c r="AS7" i="2"/>
  <c r="AR7" i="2"/>
  <c r="AQ7" i="2"/>
  <c r="AP7" i="2"/>
  <c r="AO7" i="2"/>
  <c r="AN7" i="2"/>
  <c r="AM7" i="2"/>
  <c r="AL7" i="2"/>
  <c r="AK7" i="2"/>
  <c r="AJ7" i="2"/>
  <c r="AU6" i="2"/>
  <c r="AT6" i="2"/>
  <c r="AS6" i="2"/>
  <c r="AR6" i="2"/>
  <c r="AQ6" i="2"/>
  <c r="AP6" i="2"/>
  <c r="AO6" i="2"/>
  <c r="AN6" i="2"/>
  <c r="AM6" i="2"/>
  <c r="AL6" i="2"/>
  <c r="AK6" i="2"/>
  <c r="AJ6" i="2"/>
  <c r="AU5" i="2"/>
  <c r="AT5" i="2"/>
  <c r="AS5" i="2"/>
  <c r="AR5" i="2"/>
  <c r="AQ5" i="2"/>
  <c r="AP5" i="2"/>
  <c r="AO5" i="2"/>
  <c r="AN5" i="2"/>
  <c r="AM5" i="2"/>
  <c r="AL5" i="2"/>
  <c r="AK5" i="2"/>
  <c r="AJ5" i="2"/>
  <c r="AU4" i="2"/>
  <c r="AT4" i="2"/>
  <c r="AS4" i="2"/>
  <c r="AR4" i="2"/>
  <c r="AQ4" i="2"/>
  <c r="AP4" i="2"/>
  <c r="AO4" i="2"/>
  <c r="AN4" i="2"/>
  <c r="AM4" i="2"/>
  <c r="AL4" i="2"/>
  <c r="AK4" i="2"/>
  <c r="AJ4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 l="1"/>
  <c r="AI4" i="2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AI74" i="2"/>
  <c r="AI75" i="2"/>
  <c r="AI76" i="2"/>
  <c r="AI77" i="2"/>
  <c r="AI78" i="2"/>
  <c r="AI79" i="2"/>
  <c r="AI80" i="2"/>
  <c r="AI81" i="2"/>
  <c r="AI82" i="2"/>
  <c r="AI83" i="2"/>
  <c r="AI84" i="2"/>
  <c r="AI85" i="2"/>
  <c r="AI86" i="2"/>
  <c r="AI87" i="2"/>
  <c r="AI88" i="2"/>
  <c r="AI89" i="2"/>
  <c r="AI90" i="2"/>
  <c r="C3" i="2" l="1"/>
  <c r="D3" i="2"/>
  <c r="E3" i="2"/>
  <c r="F3" i="2"/>
  <c r="G3" i="2"/>
  <c r="H3" i="2"/>
  <c r="I3" i="2"/>
  <c r="J3" i="2"/>
  <c r="K3" i="2"/>
  <c r="L3" i="2"/>
  <c r="M3" i="2"/>
  <c r="W3" i="2"/>
  <c r="X3" i="2"/>
  <c r="C4" i="2"/>
  <c r="D4" i="2"/>
  <c r="E4" i="2"/>
  <c r="F4" i="2"/>
  <c r="G4" i="2"/>
  <c r="H4" i="2"/>
  <c r="I4" i="2"/>
  <c r="J4" i="2"/>
  <c r="K4" i="2"/>
  <c r="L4" i="2"/>
  <c r="M4" i="2"/>
  <c r="AA4" i="2"/>
  <c r="AB4" i="2"/>
  <c r="W4" i="2"/>
  <c r="X4" i="2"/>
  <c r="C5" i="2"/>
  <c r="D5" i="2"/>
  <c r="E5" i="2"/>
  <c r="F5" i="2"/>
  <c r="G5" i="2"/>
  <c r="H5" i="2"/>
  <c r="I5" i="2"/>
  <c r="J5" i="2"/>
  <c r="K5" i="2"/>
  <c r="L5" i="2"/>
  <c r="M5" i="2"/>
  <c r="AA5" i="2"/>
  <c r="AB5" i="2"/>
  <c r="W5" i="2"/>
  <c r="X5" i="2"/>
  <c r="C6" i="2"/>
  <c r="D6" i="2"/>
  <c r="E6" i="2"/>
  <c r="F6" i="2"/>
  <c r="G6" i="2"/>
  <c r="H6" i="2"/>
  <c r="I6" i="2"/>
  <c r="J6" i="2"/>
  <c r="K6" i="2"/>
  <c r="L6" i="2"/>
  <c r="M6" i="2"/>
  <c r="AA6" i="2"/>
  <c r="AB6" i="2"/>
  <c r="W6" i="2"/>
  <c r="X6" i="2"/>
  <c r="C7" i="2"/>
  <c r="D7" i="2"/>
  <c r="E7" i="2"/>
  <c r="F7" i="2"/>
  <c r="G7" i="2"/>
  <c r="H7" i="2"/>
  <c r="I7" i="2"/>
  <c r="J7" i="2"/>
  <c r="K7" i="2"/>
  <c r="L7" i="2"/>
  <c r="M7" i="2"/>
  <c r="AA7" i="2"/>
  <c r="AB7" i="2"/>
  <c r="W7" i="2"/>
  <c r="X7" i="2"/>
  <c r="C8" i="2"/>
  <c r="D8" i="2"/>
  <c r="E8" i="2"/>
  <c r="F8" i="2"/>
  <c r="G8" i="2"/>
  <c r="H8" i="2"/>
  <c r="I8" i="2"/>
  <c r="J8" i="2"/>
  <c r="K8" i="2"/>
  <c r="L8" i="2"/>
  <c r="AA8" i="2"/>
  <c r="AB8" i="2"/>
  <c r="W8" i="2"/>
  <c r="X8" i="2"/>
  <c r="C9" i="2"/>
  <c r="D9" i="2"/>
  <c r="E9" i="2"/>
  <c r="F9" i="2"/>
  <c r="G9" i="2"/>
  <c r="H9" i="2"/>
  <c r="I9" i="2"/>
  <c r="J9" i="2"/>
  <c r="K9" i="2"/>
  <c r="L9" i="2"/>
  <c r="M9" i="2"/>
  <c r="AA9" i="2"/>
  <c r="AB9" i="2"/>
  <c r="W9" i="2"/>
  <c r="X9" i="2"/>
  <c r="C10" i="2"/>
  <c r="D10" i="2"/>
  <c r="E10" i="2"/>
  <c r="F10" i="2"/>
  <c r="G10" i="2"/>
  <c r="H10" i="2"/>
  <c r="I10" i="2"/>
  <c r="J10" i="2"/>
  <c r="K10" i="2"/>
  <c r="L10" i="2"/>
  <c r="M10" i="2"/>
  <c r="AA10" i="2"/>
  <c r="AB10" i="2"/>
  <c r="W10" i="2"/>
  <c r="X10" i="2"/>
  <c r="C11" i="2"/>
  <c r="D11" i="2"/>
  <c r="E11" i="2"/>
  <c r="F11" i="2"/>
  <c r="G11" i="2"/>
  <c r="H11" i="2"/>
  <c r="I11" i="2"/>
  <c r="J11" i="2"/>
  <c r="K11" i="2"/>
  <c r="L11" i="2"/>
  <c r="M11" i="2"/>
  <c r="AA11" i="2"/>
  <c r="AB11" i="2"/>
  <c r="W11" i="2"/>
  <c r="X11" i="2"/>
  <c r="C12" i="2"/>
  <c r="D12" i="2"/>
  <c r="E12" i="2"/>
  <c r="F12" i="2"/>
  <c r="G12" i="2"/>
  <c r="H12" i="2"/>
  <c r="I12" i="2"/>
  <c r="J12" i="2"/>
  <c r="K12" i="2"/>
  <c r="L12" i="2"/>
  <c r="M12" i="2"/>
  <c r="AA12" i="2"/>
  <c r="AB12" i="2"/>
  <c r="W12" i="2"/>
  <c r="X12" i="2"/>
  <c r="C13" i="2"/>
  <c r="D13" i="2"/>
  <c r="E13" i="2"/>
  <c r="F13" i="2"/>
  <c r="G13" i="2"/>
  <c r="H13" i="2"/>
  <c r="I13" i="2"/>
  <c r="J13" i="2"/>
  <c r="K13" i="2"/>
  <c r="L13" i="2"/>
  <c r="M13" i="2"/>
  <c r="AA13" i="2"/>
  <c r="AB13" i="2"/>
  <c r="W13" i="2"/>
  <c r="X13" i="2"/>
  <c r="C14" i="2"/>
  <c r="D14" i="2"/>
  <c r="E14" i="2"/>
  <c r="F14" i="2"/>
  <c r="G14" i="2"/>
  <c r="H14" i="2"/>
  <c r="I14" i="2"/>
  <c r="J14" i="2"/>
  <c r="K14" i="2"/>
  <c r="L14" i="2"/>
  <c r="AA14" i="2"/>
  <c r="AB14" i="2"/>
  <c r="W14" i="2"/>
  <c r="C15" i="2"/>
  <c r="D15" i="2"/>
  <c r="E15" i="2"/>
  <c r="F15" i="2"/>
  <c r="G15" i="2"/>
  <c r="H15" i="2"/>
  <c r="I15" i="2"/>
  <c r="J15" i="2"/>
  <c r="K15" i="2"/>
  <c r="L15" i="2"/>
  <c r="M15" i="2"/>
  <c r="AA15" i="2"/>
  <c r="AB15" i="2"/>
  <c r="W15" i="2"/>
  <c r="X15" i="2"/>
  <c r="C16" i="2"/>
  <c r="D16" i="2"/>
  <c r="E16" i="2"/>
  <c r="F16" i="2"/>
  <c r="G16" i="2"/>
  <c r="H16" i="2"/>
  <c r="I16" i="2"/>
  <c r="J16" i="2"/>
  <c r="K16" i="2"/>
  <c r="L16" i="2"/>
  <c r="M16" i="2"/>
  <c r="AA16" i="2"/>
  <c r="AB16" i="2"/>
  <c r="W16" i="2"/>
  <c r="X16" i="2"/>
  <c r="C17" i="2"/>
  <c r="D17" i="2"/>
  <c r="E17" i="2"/>
  <c r="F17" i="2"/>
  <c r="G17" i="2"/>
  <c r="H17" i="2"/>
  <c r="I17" i="2"/>
  <c r="J17" i="2"/>
  <c r="K17" i="2"/>
  <c r="L17" i="2"/>
  <c r="M17" i="2"/>
  <c r="AA17" i="2"/>
  <c r="AB17" i="2"/>
  <c r="W17" i="2"/>
  <c r="X17" i="2"/>
  <c r="C18" i="2"/>
  <c r="D18" i="2"/>
  <c r="E18" i="2"/>
  <c r="F18" i="2"/>
  <c r="G18" i="2"/>
  <c r="H18" i="2"/>
  <c r="I18" i="2"/>
  <c r="J18" i="2"/>
  <c r="K18" i="2"/>
  <c r="L18" i="2"/>
  <c r="M18" i="2"/>
  <c r="AA18" i="2"/>
  <c r="AB18" i="2"/>
  <c r="W18" i="2"/>
  <c r="X18" i="2"/>
  <c r="C19" i="2"/>
  <c r="D19" i="2"/>
  <c r="E19" i="2"/>
  <c r="F19" i="2"/>
  <c r="G19" i="2"/>
  <c r="H19" i="2"/>
  <c r="I19" i="2"/>
  <c r="J19" i="2"/>
  <c r="K19" i="2"/>
  <c r="L19" i="2"/>
  <c r="M19" i="2"/>
  <c r="AA19" i="2"/>
  <c r="AB19" i="2"/>
  <c r="W19" i="2"/>
  <c r="X19" i="2"/>
  <c r="C20" i="2"/>
  <c r="D20" i="2"/>
  <c r="E20" i="2"/>
  <c r="F20" i="2"/>
  <c r="G20" i="2"/>
  <c r="H20" i="2"/>
  <c r="I20" i="2"/>
  <c r="J20" i="2"/>
  <c r="K20" i="2"/>
  <c r="L20" i="2"/>
  <c r="AA20" i="2"/>
  <c r="AB20" i="2"/>
  <c r="W20" i="2"/>
  <c r="X20" i="2"/>
  <c r="C21" i="2"/>
  <c r="D21" i="2"/>
  <c r="E21" i="2"/>
  <c r="F21" i="2"/>
  <c r="G21" i="2"/>
  <c r="H21" i="2"/>
  <c r="I21" i="2"/>
  <c r="J21" i="2"/>
  <c r="K21" i="2"/>
  <c r="L21" i="2"/>
  <c r="M21" i="2"/>
  <c r="AA21" i="2"/>
  <c r="AB21" i="2"/>
  <c r="W21" i="2"/>
  <c r="X21" i="2"/>
  <c r="C22" i="2"/>
  <c r="D22" i="2"/>
  <c r="E22" i="2"/>
  <c r="F22" i="2"/>
  <c r="G22" i="2"/>
  <c r="H22" i="2"/>
  <c r="I22" i="2"/>
  <c r="J22" i="2"/>
  <c r="K22" i="2"/>
  <c r="L22" i="2"/>
  <c r="M22" i="2"/>
  <c r="AA22" i="2"/>
  <c r="AB22" i="2"/>
  <c r="W22" i="2"/>
  <c r="X22" i="2"/>
  <c r="C23" i="2"/>
  <c r="D23" i="2"/>
  <c r="E23" i="2"/>
  <c r="F23" i="2"/>
  <c r="G23" i="2"/>
  <c r="H23" i="2"/>
  <c r="I23" i="2"/>
  <c r="J23" i="2"/>
  <c r="K23" i="2"/>
  <c r="L23" i="2"/>
  <c r="M23" i="2"/>
  <c r="AA23" i="2"/>
  <c r="AB23" i="2"/>
  <c r="W23" i="2"/>
  <c r="X23" i="2"/>
  <c r="C24" i="2"/>
  <c r="D24" i="2"/>
  <c r="E24" i="2"/>
  <c r="F24" i="2"/>
  <c r="G24" i="2"/>
  <c r="H24" i="2"/>
  <c r="I24" i="2"/>
  <c r="J24" i="2"/>
  <c r="K24" i="2"/>
  <c r="L24" i="2"/>
  <c r="M24" i="2"/>
  <c r="AA24" i="2"/>
  <c r="AB24" i="2"/>
  <c r="W24" i="2"/>
  <c r="X24" i="2"/>
  <c r="C25" i="2"/>
  <c r="D25" i="2"/>
  <c r="E25" i="2"/>
  <c r="F25" i="2"/>
  <c r="G25" i="2"/>
  <c r="H25" i="2"/>
  <c r="I25" i="2"/>
  <c r="J25" i="2"/>
  <c r="K25" i="2"/>
  <c r="L25" i="2"/>
  <c r="M25" i="2"/>
  <c r="AA25" i="2"/>
  <c r="AB25" i="2"/>
  <c r="W25" i="2"/>
  <c r="X25" i="2"/>
  <c r="C26" i="2"/>
  <c r="D26" i="2"/>
  <c r="E26" i="2"/>
  <c r="F26" i="2"/>
  <c r="G26" i="2"/>
  <c r="H26" i="2"/>
  <c r="I26" i="2"/>
  <c r="J26" i="2"/>
  <c r="K26" i="2"/>
  <c r="L26" i="2"/>
  <c r="AA26" i="2"/>
  <c r="AB26" i="2"/>
  <c r="W26" i="2"/>
  <c r="X26" i="2"/>
  <c r="C27" i="2"/>
  <c r="D27" i="2"/>
  <c r="E27" i="2"/>
  <c r="F27" i="2"/>
  <c r="G27" i="2"/>
  <c r="H27" i="2"/>
  <c r="I27" i="2"/>
  <c r="J27" i="2"/>
  <c r="K27" i="2"/>
  <c r="L27" i="2"/>
  <c r="M27" i="2"/>
  <c r="AA27" i="2"/>
  <c r="AB27" i="2"/>
  <c r="W27" i="2"/>
  <c r="X27" i="2"/>
  <c r="C28" i="2"/>
  <c r="D28" i="2"/>
  <c r="E28" i="2"/>
  <c r="F28" i="2"/>
  <c r="G28" i="2"/>
  <c r="H28" i="2"/>
  <c r="I28" i="2"/>
  <c r="J28" i="2"/>
  <c r="K28" i="2"/>
  <c r="L28" i="2"/>
  <c r="M28" i="2"/>
  <c r="AA28" i="2"/>
  <c r="AB28" i="2"/>
  <c r="W28" i="2"/>
  <c r="X28" i="2"/>
  <c r="C29" i="2"/>
  <c r="D29" i="2"/>
  <c r="E29" i="2"/>
  <c r="F29" i="2"/>
  <c r="G29" i="2"/>
  <c r="H29" i="2"/>
  <c r="I29" i="2"/>
  <c r="J29" i="2"/>
  <c r="K29" i="2"/>
  <c r="L29" i="2"/>
  <c r="M29" i="2"/>
  <c r="AA29" i="2"/>
  <c r="AB29" i="2"/>
  <c r="AF29" i="2"/>
  <c r="W29" i="2"/>
  <c r="X29" i="2"/>
  <c r="C30" i="2"/>
  <c r="D30" i="2"/>
  <c r="E30" i="2"/>
  <c r="F30" i="2"/>
  <c r="G30" i="2"/>
  <c r="H30" i="2"/>
  <c r="I30" i="2"/>
  <c r="J30" i="2"/>
  <c r="K30" i="2"/>
  <c r="L30" i="2"/>
  <c r="M30" i="2"/>
  <c r="AA30" i="2"/>
  <c r="AB30" i="2"/>
  <c r="W30" i="2"/>
  <c r="X30" i="2"/>
  <c r="C31" i="2"/>
  <c r="D31" i="2"/>
  <c r="E31" i="2"/>
  <c r="F31" i="2"/>
  <c r="G31" i="2"/>
  <c r="H31" i="2"/>
  <c r="I31" i="2"/>
  <c r="J31" i="2"/>
  <c r="K31" i="2"/>
  <c r="L31" i="2"/>
  <c r="M31" i="2"/>
  <c r="AA31" i="2"/>
  <c r="AB31" i="2"/>
  <c r="W31" i="2"/>
  <c r="X31" i="2"/>
  <c r="C32" i="2"/>
  <c r="D32" i="2"/>
  <c r="E32" i="2"/>
  <c r="F32" i="2"/>
  <c r="G32" i="2"/>
  <c r="H32" i="2"/>
  <c r="I32" i="2"/>
  <c r="J32" i="2"/>
  <c r="K32" i="2"/>
  <c r="L32" i="2"/>
  <c r="AA32" i="2"/>
  <c r="AB32" i="2"/>
  <c r="W32" i="2"/>
  <c r="X32" i="2"/>
  <c r="C33" i="2"/>
  <c r="D33" i="2"/>
  <c r="E33" i="2"/>
  <c r="F33" i="2"/>
  <c r="G33" i="2"/>
  <c r="H33" i="2"/>
  <c r="I33" i="2"/>
  <c r="J33" i="2"/>
  <c r="K33" i="2"/>
  <c r="L33" i="2"/>
  <c r="M33" i="2"/>
  <c r="AA33" i="2"/>
  <c r="AB33" i="2"/>
  <c r="W33" i="2"/>
  <c r="X33" i="2"/>
  <c r="C34" i="2"/>
  <c r="D34" i="2"/>
  <c r="E34" i="2"/>
  <c r="F34" i="2"/>
  <c r="G34" i="2"/>
  <c r="H34" i="2"/>
  <c r="I34" i="2"/>
  <c r="J34" i="2"/>
  <c r="K34" i="2"/>
  <c r="L34" i="2"/>
  <c r="M34" i="2"/>
  <c r="AA34" i="2"/>
  <c r="AB34" i="2"/>
  <c r="W34" i="2"/>
  <c r="X34" i="2"/>
  <c r="C35" i="2"/>
  <c r="D35" i="2"/>
  <c r="E35" i="2"/>
  <c r="F35" i="2"/>
  <c r="G35" i="2"/>
  <c r="H35" i="2"/>
  <c r="I35" i="2"/>
  <c r="J35" i="2"/>
  <c r="K35" i="2"/>
  <c r="L35" i="2"/>
  <c r="M35" i="2"/>
  <c r="AA35" i="2"/>
  <c r="AB35" i="2"/>
  <c r="W35" i="2"/>
  <c r="X35" i="2"/>
  <c r="C36" i="2"/>
  <c r="D36" i="2"/>
  <c r="E36" i="2"/>
  <c r="F36" i="2"/>
  <c r="G36" i="2"/>
  <c r="H36" i="2"/>
  <c r="I36" i="2"/>
  <c r="J36" i="2"/>
  <c r="K36" i="2"/>
  <c r="L36" i="2"/>
  <c r="M36" i="2"/>
  <c r="AA36" i="2"/>
  <c r="AB36" i="2"/>
  <c r="W36" i="2"/>
  <c r="X36" i="2"/>
  <c r="C37" i="2"/>
  <c r="D37" i="2"/>
  <c r="E37" i="2"/>
  <c r="F37" i="2"/>
  <c r="G37" i="2"/>
  <c r="H37" i="2"/>
  <c r="I37" i="2"/>
  <c r="J37" i="2"/>
  <c r="K37" i="2"/>
  <c r="L37" i="2"/>
  <c r="M37" i="2"/>
  <c r="AA37" i="2"/>
  <c r="AB37" i="2"/>
  <c r="W37" i="2"/>
  <c r="C38" i="2"/>
  <c r="D38" i="2"/>
  <c r="E38" i="2"/>
  <c r="F38" i="2"/>
  <c r="G38" i="2"/>
  <c r="H38" i="2"/>
  <c r="I38" i="2"/>
  <c r="J38" i="2"/>
  <c r="K38" i="2"/>
  <c r="L38" i="2"/>
  <c r="AA38" i="2"/>
  <c r="AB38" i="2"/>
  <c r="W38" i="2"/>
  <c r="X38" i="2"/>
  <c r="C39" i="2"/>
  <c r="D39" i="2"/>
  <c r="E39" i="2"/>
  <c r="F39" i="2"/>
  <c r="G39" i="2"/>
  <c r="H39" i="2"/>
  <c r="I39" i="2"/>
  <c r="J39" i="2"/>
  <c r="K39" i="2"/>
  <c r="L39" i="2"/>
  <c r="M39" i="2"/>
  <c r="AA39" i="2"/>
  <c r="AB39" i="2"/>
  <c r="W39" i="2"/>
  <c r="X39" i="2"/>
  <c r="C40" i="2"/>
  <c r="D40" i="2"/>
  <c r="E40" i="2"/>
  <c r="F40" i="2"/>
  <c r="G40" i="2"/>
  <c r="H40" i="2"/>
  <c r="I40" i="2"/>
  <c r="J40" i="2"/>
  <c r="K40" i="2"/>
  <c r="L40" i="2"/>
  <c r="M40" i="2"/>
  <c r="AA40" i="2"/>
  <c r="AB40" i="2"/>
  <c r="W40" i="2"/>
  <c r="X40" i="2"/>
  <c r="C41" i="2"/>
  <c r="D41" i="2"/>
  <c r="E41" i="2"/>
  <c r="F41" i="2"/>
  <c r="G41" i="2"/>
  <c r="H41" i="2"/>
  <c r="I41" i="2"/>
  <c r="J41" i="2"/>
  <c r="K41" i="2"/>
  <c r="L41" i="2"/>
  <c r="M41" i="2"/>
  <c r="AA41" i="2"/>
  <c r="AB41" i="2"/>
  <c r="W41" i="2"/>
  <c r="X41" i="2"/>
  <c r="C42" i="2"/>
  <c r="D42" i="2"/>
  <c r="E42" i="2"/>
  <c r="F42" i="2"/>
  <c r="G42" i="2"/>
  <c r="I42" i="2"/>
  <c r="J42" i="2"/>
  <c r="K42" i="2"/>
  <c r="L42" i="2"/>
  <c r="M42" i="2"/>
  <c r="W42" i="2"/>
  <c r="X42" i="2"/>
  <c r="C43" i="2"/>
  <c r="D43" i="2"/>
  <c r="E43" i="2"/>
  <c r="F43" i="2"/>
  <c r="G43" i="2"/>
  <c r="H43" i="2"/>
  <c r="I43" i="2"/>
  <c r="J43" i="2"/>
  <c r="K43" i="2"/>
  <c r="L43" i="2"/>
  <c r="M43" i="2"/>
  <c r="W43" i="2"/>
  <c r="X43" i="2"/>
  <c r="C44" i="2"/>
  <c r="D44" i="2"/>
  <c r="E44" i="2"/>
  <c r="F44" i="2"/>
  <c r="G44" i="2"/>
  <c r="H44" i="2"/>
  <c r="I44" i="2"/>
  <c r="J44" i="2"/>
  <c r="K44" i="2"/>
  <c r="L44" i="2"/>
  <c r="W44" i="2"/>
  <c r="X44" i="2"/>
  <c r="C45" i="2"/>
  <c r="E45" i="2"/>
  <c r="F45" i="2"/>
  <c r="G45" i="2"/>
  <c r="H45" i="2"/>
  <c r="I45" i="2"/>
  <c r="J45" i="2"/>
  <c r="K45" i="2"/>
  <c r="L45" i="2"/>
  <c r="M45" i="2"/>
  <c r="W45" i="2"/>
  <c r="X45" i="2"/>
  <c r="C46" i="2"/>
  <c r="D46" i="2"/>
  <c r="E46" i="2"/>
  <c r="F46" i="2"/>
  <c r="G46" i="2"/>
  <c r="H46" i="2"/>
  <c r="I46" i="2"/>
  <c r="J46" i="2"/>
  <c r="K46" i="2"/>
  <c r="L46" i="2"/>
  <c r="M46" i="2"/>
  <c r="W46" i="2"/>
  <c r="X46" i="2"/>
  <c r="C47" i="2"/>
  <c r="D47" i="2"/>
  <c r="E47" i="2"/>
  <c r="F47" i="2"/>
  <c r="G47" i="2"/>
  <c r="H47" i="2"/>
  <c r="I47" i="2"/>
  <c r="J47" i="2"/>
  <c r="K47" i="2"/>
  <c r="L47" i="2"/>
  <c r="M47" i="2"/>
  <c r="W47" i="2"/>
  <c r="C48" i="2"/>
  <c r="D48" i="2"/>
  <c r="E48" i="2"/>
  <c r="F48" i="2"/>
  <c r="G48" i="2"/>
  <c r="H48" i="2"/>
  <c r="I48" i="2"/>
  <c r="J48" i="2"/>
  <c r="K48" i="2"/>
  <c r="L48" i="2"/>
  <c r="M48" i="2"/>
  <c r="W48" i="2"/>
  <c r="X48" i="2"/>
  <c r="C49" i="2"/>
  <c r="D49" i="2"/>
  <c r="E49" i="2"/>
  <c r="F49" i="2"/>
  <c r="G49" i="2"/>
  <c r="H49" i="2"/>
  <c r="I49" i="2"/>
  <c r="J49" i="2"/>
  <c r="K49" i="2"/>
  <c r="L49" i="2"/>
  <c r="M49" i="2"/>
  <c r="W49" i="2"/>
  <c r="X49" i="2"/>
  <c r="C50" i="2"/>
  <c r="D50" i="2"/>
  <c r="E50" i="2"/>
  <c r="F50" i="2"/>
  <c r="G50" i="2"/>
  <c r="I50" i="2"/>
  <c r="J50" i="2"/>
  <c r="K50" i="2"/>
  <c r="L50" i="2"/>
  <c r="W50" i="2"/>
  <c r="X50" i="2"/>
  <c r="C51" i="2"/>
  <c r="D51" i="2"/>
  <c r="E51" i="2"/>
  <c r="F51" i="2"/>
  <c r="G51" i="2"/>
  <c r="H51" i="2"/>
  <c r="I51" i="2"/>
  <c r="J51" i="2"/>
  <c r="K51" i="2"/>
  <c r="L51" i="2"/>
  <c r="M51" i="2"/>
  <c r="W51" i="2"/>
  <c r="X51" i="2"/>
  <c r="C52" i="2"/>
  <c r="D52" i="2"/>
  <c r="E52" i="2"/>
  <c r="F52" i="2"/>
  <c r="G52" i="2"/>
  <c r="H52" i="2"/>
  <c r="I52" i="2"/>
  <c r="J52" i="2"/>
  <c r="K52" i="2"/>
  <c r="L52" i="2"/>
  <c r="M52" i="2"/>
  <c r="W52" i="2"/>
  <c r="X52" i="2"/>
  <c r="C53" i="2"/>
  <c r="D53" i="2"/>
  <c r="E53" i="2"/>
  <c r="F53" i="2"/>
  <c r="G53" i="2"/>
  <c r="H53" i="2"/>
  <c r="I53" i="2"/>
  <c r="J53" i="2"/>
  <c r="K53" i="2"/>
  <c r="L53" i="2"/>
  <c r="M53" i="2"/>
  <c r="W53" i="2"/>
  <c r="X53" i="2"/>
  <c r="C54" i="2"/>
  <c r="D54" i="2"/>
  <c r="E54" i="2"/>
  <c r="F54" i="2"/>
  <c r="G54" i="2"/>
  <c r="H54" i="2"/>
  <c r="I54" i="2"/>
  <c r="J54" i="2"/>
  <c r="K54" i="2"/>
  <c r="L54" i="2"/>
  <c r="M54" i="2"/>
  <c r="AB54" i="2"/>
  <c r="W54" i="2"/>
  <c r="X54" i="2"/>
  <c r="C55" i="2"/>
  <c r="E55" i="2"/>
  <c r="F55" i="2"/>
  <c r="G55" i="2"/>
  <c r="H55" i="2"/>
  <c r="I55" i="2"/>
  <c r="J55" i="2"/>
  <c r="K55" i="2"/>
  <c r="M55" i="2"/>
  <c r="W55" i="2"/>
  <c r="X55" i="2"/>
  <c r="C56" i="2"/>
  <c r="D56" i="2"/>
  <c r="E56" i="2"/>
  <c r="F56" i="2"/>
  <c r="G56" i="2"/>
  <c r="H56" i="2"/>
  <c r="I56" i="2"/>
  <c r="J56" i="2"/>
  <c r="K56" i="2"/>
  <c r="L56" i="2"/>
  <c r="W56" i="2"/>
  <c r="X56" i="2"/>
  <c r="C57" i="2"/>
  <c r="D57" i="2"/>
  <c r="E57" i="2"/>
  <c r="F57" i="2"/>
  <c r="G57" i="2"/>
  <c r="H57" i="2"/>
  <c r="I57" i="2"/>
  <c r="J57" i="2"/>
  <c r="K57" i="2"/>
  <c r="L57" i="2"/>
  <c r="M57" i="2"/>
  <c r="W57" i="2"/>
  <c r="X57" i="2"/>
  <c r="C58" i="2"/>
  <c r="D58" i="2"/>
  <c r="E58" i="2"/>
  <c r="F58" i="2"/>
  <c r="G58" i="2"/>
  <c r="H58" i="2"/>
  <c r="I58" i="2"/>
  <c r="J58" i="2"/>
  <c r="K58" i="2"/>
  <c r="L58" i="2"/>
  <c r="M58" i="2"/>
  <c r="W58" i="2"/>
  <c r="X58" i="2"/>
  <c r="C59" i="2"/>
  <c r="D59" i="2"/>
  <c r="E59" i="2"/>
  <c r="F59" i="2"/>
  <c r="G59" i="2"/>
  <c r="H59" i="2"/>
  <c r="I59" i="2"/>
  <c r="J59" i="2"/>
  <c r="K59" i="2"/>
  <c r="L59" i="2"/>
  <c r="M59" i="2"/>
  <c r="W59" i="2"/>
  <c r="X59" i="2"/>
  <c r="C60" i="2"/>
  <c r="D60" i="2"/>
  <c r="E60" i="2"/>
  <c r="F60" i="2"/>
  <c r="G60" i="2"/>
  <c r="H60" i="2"/>
  <c r="I60" i="2"/>
  <c r="J60" i="2"/>
  <c r="K60" i="2"/>
  <c r="L60" i="2"/>
  <c r="M60" i="2"/>
  <c r="AH60" i="2"/>
  <c r="W60" i="2"/>
  <c r="X60" i="2"/>
  <c r="C61" i="2"/>
  <c r="D61" i="2"/>
  <c r="E61" i="2"/>
  <c r="F61" i="2"/>
  <c r="G61" i="2"/>
  <c r="H61" i="2"/>
  <c r="I61" i="2"/>
  <c r="J61" i="2"/>
  <c r="K61" i="2"/>
  <c r="L61" i="2"/>
  <c r="M61" i="2"/>
  <c r="W61" i="2"/>
  <c r="X61" i="2"/>
  <c r="C62" i="2"/>
  <c r="D62" i="2"/>
  <c r="E62" i="2"/>
  <c r="F62" i="2"/>
  <c r="G62" i="2"/>
  <c r="H62" i="2"/>
  <c r="I62" i="2"/>
  <c r="J62" i="2"/>
  <c r="K62" i="2"/>
  <c r="L62" i="2"/>
  <c r="W62" i="2"/>
  <c r="X62" i="2"/>
  <c r="C63" i="2"/>
  <c r="D63" i="2"/>
  <c r="E63" i="2"/>
  <c r="F63" i="2"/>
  <c r="G63" i="2"/>
  <c r="H63" i="2"/>
  <c r="I63" i="2"/>
  <c r="J63" i="2"/>
  <c r="K63" i="2"/>
  <c r="L63" i="2"/>
  <c r="M63" i="2"/>
  <c r="W63" i="2"/>
  <c r="X63" i="2"/>
  <c r="C64" i="2"/>
  <c r="D64" i="2"/>
  <c r="E64" i="2"/>
  <c r="F64" i="2"/>
  <c r="G64" i="2"/>
  <c r="H64" i="2"/>
  <c r="I64" i="2"/>
  <c r="K64" i="2"/>
  <c r="L64" i="2"/>
  <c r="M64" i="2"/>
  <c r="W64" i="2"/>
  <c r="X64" i="2"/>
  <c r="C65" i="2"/>
  <c r="D65" i="2"/>
  <c r="E65" i="2"/>
  <c r="G65" i="2"/>
  <c r="H65" i="2"/>
  <c r="I65" i="2"/>
  <c r="J65" i="2"/>
  <c r="K65" i="2"/>
  <c r="L65" i="2"/>
  <c r="M65" i="2"/>
  <c r="W65" i="2"/>
  <c r="X65" i="2"/>
  <c r="C66" i="2"/>
  <c r="D66" i="2"/>
  <c r="E66" i="2"/>
  <c r="F66" i="2"/>
  <c r="G66" i="2"/>
  <c r="H66" i="2"/>
  <c r="I66" i="2"/>
  <c r="J66" i="2"/>
  <c r="K66" i="2"/>
  <c r="L66" i="2"/>
  <c r="M66" i="2"/>
  <c r="Z66" i="2"/>
  <c r="W66" i="2"/>
  <c r="X66" i="2"/>
  <c r="C67" i="2"/>
  <c r="D67" i="2"/>
  <c r="E67" i="2"/>
  <c r="F67" i="2"/>
  <c r="G67" i="2"/>
  <c r="H67" i="2"/>
  <c r="I67" i="2"/>
  <c r="J67" i="2"/>
  <c r="K67" i="2"/>
  <c r="M67" i="2"/>
  <c r="AG67" i="2"/>
  <c r="W67" i="2"/>
  <c r="X67" i="2"/>
  <c r="C68" i="2"/>
  <c r="D68" i="2"/>
  <c r="E68" i="2"/>
  <c r="F68" i="2"/>
  <c r="G68" i="2"/>
  <c r="H68" i="2"/>
  <c r="I68" i="2"/>
  <c r="J68" i="2"/>
  <c r="K68" i="2"/>
  <c r="L68" i="2"/>
  <c r="W68" i="2"/>
  <c r="X68" i="2"/>
  <c r="C69" i="2"/>
  <c r="D69" i="2"/>
  <c r="E69" i="2"/>
  <c r="F69" i="2"/>
  <c r="G69" i="2"/>
  <c r="H69" i="2"/>
  <c r="I69" i="2"/>
  <c r="J69" i="2"/>
  <c r="K69" i="2"/>
  <c r="L69" i="2"/>
  <c r="M69" i="2"/>
  <c r="AH69" i="2"/>
  <c r="W69" i="2"/>
  <c r="X69" i="2"/>
  <c r="C70" i="2"/>
  <c r="D70" i="2"/>
  <c r="E70" i="2"/>
  <c r="F70" i="2"/>
  <c r="G70" i="2"/>
  <c r="H70" i="2"/>
  <c r="I70" i="2"/>
  <c r="J70" i="2"/>
  <c r="K70" i="2"/>
  <c r="L70" i="2"/>
  <c r="M70" i="2"/>
  <c r="W70" i="2"/>
  <c r="X70" i="2"/>
  <c r="C71" i="2"/>
  <c r="D71" i="2"/>
  <c r="E71" i="2"/>
  <c r="F71" i="2"/>
  <c r="G71" i="2"/>
  <c r="H71" i="2"/>
  <c r="I71" i="2"/>
  <c r="J71" i="2"/>
  <c r="K71" i="2"/>
  <c r="L71" i="2"/>
  <c r="M71" i="2"/>
  <c r="W71" i="2"/>
  <c r="X71" i="2"/>
  <c r="C72" i="2"/>
  <c r="D72" i="2"/>
  <c r="E72" i="2"/>
  <c r="F72" i="2"/>
  <c r="G72" i="2"/>
  <c r="H72" i="2"/>
  <c r="I72" i="2"/>
  <c r="K72" i="2"/>
  <c r="L72" i="2"/>
  <c r="M72" i="2"/>
  <c r="W72" i="2"/>
  <c r="X72" i="2"/>
  <c r="C73" i="2"/>
  <c r="D73" i="2"/>
  <c r="E73" i="2"/>
  <c r="F73" i="2"/>
  <c r="G73" i="2"/>
  <c r="H73" i="2"/>
  <c r="I73" i="2"/>
  <c r="J73" i="2"/>
  <c r="K73" i="2"/>
  <c r="L73" i="2"/>
  <c r="M73" i="2"/>
  <c r="W73" i="2"/>
  <c r="X73" i="2"/>
  <c r="C74" i="2"/>
  <c r="D74" i="2"/>
  <c r="E74" i="2"/>
  <c r="F74" i="2"/>
  <c r="G74" i="2"/>
  <c r="H74" i="2"/>
  <c r="I74" i="2"/>
  <c r="J74" i="2"/>
  <c r="K74" i="2"/>
  <c r="L74" i="2"/>
  <c r="AF74" i="2"/>
  <c r="W74" i="2"/>
  <c r="C75" i="2"/>
  <c r="D75" i="2"/>
  <c r="E75" i="2"/>
  <c r="F75" i="2"/>
  <c r="G75" i="2"/>
  <c r="H75" i="2"/>
  <c r="I75" i="2"/>
  <c r="J75" i="2"/>
  <c r="K75" i="2"/>
  <c r="L75" i="2"/>
  <c r="M75" i="2"/>
  <c r="W75" i="2"/>
  <c r="X75" i="2"/>
  <c r="C76" i="2"/>
  <c r="D76" i="2"/>
  <c r="E76" i="2"/>
  <c r="F76" i="2"/>
  <c r="G76" i="2"/>
  <c r="H76" i="2"/>
  <c r="I76" i="2"/>
  <c r="J76" i="2"/>
  <c r="K76" i="2"/>
  <c r="M76" i="2"/>
  <c r="W76" i="2"/>
  <c r="X76" i="2"/>
  <c r="C77" i="2"/>
  <c r="D77" i="2"/>
  <c r="E77" i="2"/>
  <c r="F77" i="2"/>
  <c r="G77" i="2"/>
  <c r="H77" i="2"/>
  <c r="I77" i="2"/>
  <c r="J77" i="2"/>
  <c r="K77" i="2"/>
  <c r="L77" i="2"/>
  <c r="M77" i="2"/>
  <c r="W77" i="2"/>
  <c r="X77" i="2"/>
  <c r="C78" i="2"/>
  <c r="D78" i="2"/>
  <c r="E78" i="2"/>
  <c r="F78" i="2"/>
  <c r="G78" i="2"/>
  <c r="H78" i="2"/>
  <c r="I78" i="2"/>
  <c r="J78" i="2"/>
  <c r="K78" i="2"/>
  <c r="L78" i="2"/>
  <c r="M78" i="2"/>
  <c r="W78" i="2"/>
  <c r="X78" i="2"/>
  <c r="C79" i="2"/>
  <c r="D79" i="2"/>
  <c r="E79" i="2"/>
  <c r="F79" i="2"/>
  <c r="G79" i="2"/>
  <c r="H79" i="2"/>
  <c r="I79" i="2"/>
  <c r="J79" i="2"/>
  <c r="K79" i="2"/>
  <c r="L79" i="2"/>
  <c r="M79" i="2"/>
  <c r="AD79" i="2"/>
  <c r="W79" i="2"/>
  <c r="X79" i="2"/>
  <c r="C80" i="2"/>
  <c r="D80" i="2"/>
  <c r="E80" i="2"/>
  <c r="G80" i="2"/>
  <c r="H80" i="2"/>
  <c r="I80" i="2"/>
  <c r="J80" i="2"/>
  <c r="K80" i="2"/>
  <c r="L80" i="2"/>
  <c r="W80" i="2"/>
  <c r="X80" i="2"/>
  <c r="C81" i="2"/>
  <c r="D81" i="2"/>
  <c r="E81" i="2"/>
  <c r="F81" i="2"/>
  <c r="G81" i="2"/>
  <c r="I81" i="2"/>
  <c r="J81" i="2"/>
  <c r="K81" i="2"/>
  <c r="L81" i="2"/>
  <c r="W81" i="2"/>
  <c r="X81" i="2"/>
  <c r="C82" i="2"/>
  <c r="D82" i="2"/>
  <c r="E82" i="2"/>
  <c r="F82" i="2"/>
  <c r="G82" i="2"/>
  <c r="H82" i="2"/>
  <c r="I82" i="2"/>
  <c r="J82" i="2"/>
  <c r="K82" i="2"/>
  <c r="L82" i="2"/>
  <c r="M82" i="2"/>
  <c r="W82" i="2"/>
  <c r="X82" i="2"/>
  <c r="C83" i="2"/>
  <c r="D83" i="2"/>
  <c r="E83" i="2"/>
  <c r="F83" i="2"/>
  <c r="G83" i="2"/>
  <c r="H83" i="2"/>
  <c r="I83" i="2"/>
  <c r="J83" i="2"/>
  <c r="K83" i="2"/>
  <c r="L83" i="2"/>
  <c r="M83" i="2"/>
  <c r="W83" i="2"/>
  <c r="C84" i="2"/>
  <c r="E84" i="2"/>
  <c r="F84" i="2"/>
  <c r="G84" i="2"/>
  <c r="H84" i="2"/>
  <c r="I84" i="2"/>
  <c r="J84" i="2"/>
  <c r="K84" i="2"/>
  <c r="L84" i="2"/>
  <c r="M84" i="2"/>
  <c r="AG84" i="2"/>
  <c r="W84" i="2"/>
  <c r="X84" i="2"/>
  <c r="C85" i="2"/>
  <c r="D85" i="2"/>
  <c r="E85" i="2"/>
  <c r="F85" i="2"/>
  <c r="G85" i="2"/>
  <c r="H85" i="2"/>
  <c r="I85" i="2"/>
  <c r="J85" i="2"/>
  <c r="K85" i="2"/>
  <c r="L85" i="2"/>
  <c r="M85" i="2"/>
  <c r="W85" i="2"/>
  <c r="X85" i="2"/>
  <c r="C86" i="2"/>
  <c r="D86" i="2"/>
  <c r="E86" i="2"/>
  <c r="G86" i="2"/>
  <c r="H86" i="2"/>
  <c r="I86" i="2"/>
  <c r="J86" i="2"/>
  <c r="K86" i="2"/>
  <c r="L86" i="2"/>
  <c r="AF86" i="2"/>
  <c r="W86" i="2"/>
  <c r="X86" i="2"/>
  <c r="C87" i="2"/>
  <c r="D87" i="2"/>
  <c r="E87" i="2"/>
  <c r="F87" i="2"/>
  <c r="G87" i="2"/>
  <c r="H87" i="2"/>
  <c r="I87" i="2"/>
  <c r="J87" i="2"/>
  <c r="K87" i="2"/>
  <c r="M87" i="2"/>
  <c r="W87" i="2"/>
  <c r="X87" i="2"/>
  <c r="C88" i="2"/>
  <c r="D88" i="2"/>
  <c r="E88" i="2"/>
  <c r="F88" i="2"/>
  <c r="G88" i="2"/>
  <c r="H88" i="2"/>
  <c r="I88" i="2"/>
  <c r="J88" i="2"/>
  <c r="K88" i="2"/>
  <c r="L88" i="2"/>
  <c r="M88" i="2"/>
  <c r="W88" i="2"/>
  <c r="X88" i="2"/>
  <c r="C89" i="2"/>
  <c r="E89" i="2"/>
  <c r="F89" i="2"/>
  <c r="H89" i="2"/>
  <c r="I89" i="2"/>
  <c r="J89" i="2"/>
  <c r="K89" i="2"/>
  <c r="L89" i="2"/>
  <c r="M89" i="2"/>
  <c r="AB89" i="2"/>
  <c r="W89" i="2"/>
  <c r="C90" i="2"/>
  <c r="D90" i="2"/>
  <c r="E90" i="2"/>
  <c r="G90" i="2"/>
  <c r="H90" i="2"/>
  <c r="I90" i="2"/>
  <c r="J90" i="2"/>
  <c r="K90" i="2"/>
  <c r="L90" i="2"/>
  <c r="M90" i="2"/>
  <c r="AF90" i="2"/>
  <c r="W90" i="2"/>
  <c r="X90" i="2"/>
  <c r="V85" i="2" l="1"/>
  <c r="AH85" i="2"/>
  <c r="V82" i="2"/>
  <c r="AH82" i="2"/>
  <c r="V79" i="2"/>
  <c r="AH79" i="2"/>
  <c r="V76" i="2"/>
  <c r="AH76" i="2"/>
  <c r="V73" i="2"/>
  <c r="AH73" i="2"/>
  <c r="V70" i="2"/>
  <c r="AH70" i="2"/>
  <c r="V67" i="2"/>
  <c r="AH67" i="2"/>
  <c r="V64" i="2"/>
  <c r="AH64" i="2"/>
  <c r="V61" i="2"/>
  <c r="AH61" i="2"/>
  <c r="V58" i="2"/>
  <c r="AH58" i="2"/>
  <c r="V55" i="2"/>
  <c r="AH55" i="2"/>
  <c r="V52" i="2"/>
  <c r="AH52" i="2"/>
  <c r="V49" i="2"/>
  <c r="AH49" i="2"/>
  <c r="V46" i="2"/>
  <c r="AH46" i="2"/>
  <c r="V43" i="2"/>
  <c r="AH43" i="2"/>
  <c r="V40" i="2"/>
  <c r="AH40" i="2"/>
  <c r="V37" i="2"/>
  <c r="AH37" i="2"/>
  <c r="V34" i="2"/>
  <c r="AH34" i="2"/>
  <c r="V31" i="2"/>
  <c r="AH31" i="2"/>
  <c r="V28" i="2"/>
  <c r="AH28" i="2"/>
  <c r="V25" i="2"/>
  <c r="AH25" i="2"/>
  <c r="V22" i="2"/>
  <c r="AH22" i="2"/>
  <c r="V19" i="2"/>
  <c r="AH19" i="2"/>
  <c r="V16" i="2"/>
  <c r="AH16" i="2"/>
  <c r="V13" i="2"/>
  <c r="AH13" i="2"/>
  <c r="V10" i="2"/>
  <c r="AH10" i="2"/>
  <c r="V7" i="2"/>
  <c r="AH7" i="2"/>
  <c r="V4" i="2"/>
  <c r="AH4" i="2"/>
  <c r="V88" i="2"/>
  <c r="AH88" i="2"/>
  <c r="V89" i="2"/>
  <c r="AH89" i="2"/>
  <c r="V86" i="2"/>
  <c r="AH86" i="2"/>
  <c r="V83" i="2"/>
  <c r="AH83" i="2"/>
  <c r="V80" i="2"/>
  <c r="AH80" i="2"/>
  <c r="V77" i="2"/>
  <c r="AH77" i="2"/>
  <c r="V74" i="2"/>
  <c r="AH74" i="2"/>
  <c r="V71" i="2"/>
  <c r="AH71" i="2"/>
  <c r="V68" i="2"/>
  <c r="AH68" i="2"/>
  <c r="V65" i="2"/>
  <c r="AH65" i="2"/>
  <c r="V62" i="2"/>
  <c r="AH62" i="2"/>
  <c r="V59" i="2"/>
  <c r="AH59" i="2"/>
  <c r="V56" i="2"/>
  <c r="AH56" i="2"/>
  <c r="V53" i="2"/>
  <c r="AH53" i="2"/>
  <c r="V50" i="2"/>
  <c r="AH50" i="2"/>
  <c r="V47" i="2"/>
  <c r="AH47" i="2"/>
  <c r="V44" i="2"/>
  <c r="AH44" i="2"/>
  <c r="V41" i="2"/>
  <c r="AH41" i="2"/>
  <c r="V38" i="2"/>
  <c r="AH38" i="2"/>
  <c r="V35" i="2"/>
  <c r="AH35" i="2"/>
  <c r="V32" i="2"/>
  <c r="AH32" i="2"/>
  <c r="V29" i="2"/>
  <c r="AH29" i="2"/>
  <c r="V26" i="2"/>
  <c r="AH26" i="2"/>
  <c r="V23" i="2"/>
  <c r="AH23" i="2"/>
  <c r="V20" i="2"/>
  <c r="AH20" i="2"/>
  <c r="V17" i="2"/>
  <c r="AH17" i="2"/>
  <c r="V14" i="2"/>
  <c r="AH14" i="2"/>
  <c r="V11" i="2"/>
  <c r="AH11" i="2"/>
  <c r="V8" i="2"/>
  <c r="AH8" i="2"/>
  <c r="V5" i="2"/>
  <c r="AH5" i="2"/>
  <c r="V90" i="2"/>
  <c r="AH90" i="2"/>
  <c r="V87" i="2"/>
  <c r="AH87" i="2"/>
  <c r="V84" i="2"/>
  <c r="AH84" i="2"/>
  <c r="V81" i="2"/>
  <c r="AH81" i="2"/>
  <c r="V78" i="2"/>
  <c r="AH78" i="2"/>
  <c r="V75" i="2"/>
  <c r="AH75" i="2"/>
  <c r="V72" i="2"/>
  <c r="AH72" i="2"/>
  <c r="V66" i="2"/>
  <c r="AH66" i="2"/>
  <c r="V63" i="2"/>
  <c r="AH63" i="2"/>
  <c r="V57" i="2"/>
  <c r="AH57" i="2"/>
  <c r="V54" i="2"/>
  <c r="AH54" i="2"/>
  <c r="V51" i="2"/>
  <c r="AH51" i="2"/>
  <c r="V48" i="2"/>
  <c r="AH48" i="2"/>
  <c r="V45" i="2"/>
  <c r="AH45" i="2"/>
  <c r="V42" i="2"/>
  <c r="AH42" i="2"/>
  <c r="V39" i="2"/>
  <c r="AH39" i="2"/>
  <c r="V36" i="2"/>
  <c r="AH36" i="2"/>
  <c r="V33" i="2"/>
  <c r="AH33" i="2"/>
  <c r="V30" i="2"/>
  <c r="AH30" i="2"/>
  <c r="V27" i="2"/>
  <c r="AH27" i="2"/>
  <c r="V24" i="2"/>
  <c r="AH24" i="2"/>
  <c r="V21" i="2"/>
  <c r="AH21" i="2"/>
  <c r="V18" i="2"/>
  <c r="AH18" i="2"/>
  <c r="V15" i="2"/>
  <c r="AH15" i="2"/>
  <c r="V12" i="2"/>
  <c r="AH12" i="2"/>
  <c r="V9" i="2"/>
  <c r="AH9" i="2"/>
  <c r="V6" i="2"/>
  <c r="AH6" i="2"/>
  <c r="V3" i="2"/>
  <c r="AH3" i="2"/>
  <c r="U25" i="2"/>
  <c r="AG25" i="2"/>
  <c r="U22" i="2"/>
  <c r="AG22" i="2"/>
  <c r="U19" i="2"/>
  <c r="AG19" i="2"/>
  <c r="U16" i="2"/>
  <c r="AG16" i="2"/>
  <c r="U13" i="2"/>
  <c r="AG13" i="2"/>
  <c r="U10" i="2"/>
  <c r="AG10" i="2"/>
  <c r="U7" i="2"/>
  <c r="AG7" i="2"/>
  <c r="U4" i="2"/>
  <c r="AG4" i="2"/>
  <c r="U26" i="2"/>
  <c r="AG26" i="2"/>
  <c r="U23" i="2"/>
  <c r="AG23" i="2"/>
  <c r="U20" i="2"/>
  <c r="AG20" i="2"/>
  <c r="U17" i="2"/>
  <c r="AG17" i="2"/>
  <c r="U14" i="2"/>
  <c r="AG14" i="2"/>
  <c r="U11" i="2"/>
  <c r="AG11" i="2"/>
  <c r="U8" i="2"/>
  <c r="AG8" i="2"/>
  <c r="U5" i="2"/>
  <c r="AG5" i="2"/>
  <c r="U24" i="2"/>
  <c r="AG24" i="2"/>
  <c r="U21" i="2"/>
  <c r="AG21" i="2"/>
  <c r="U18" i="2"/>
  <c r="AG18" i="2"/>
  <c r="U15" i="2"/>
  <c r="AG15" i="2"/>
  <c r="U12" i="2"/>
  <c r="AG12" i="2"/>
  <c r="U9" i="2"/>
  <c r="AG9" i="2"/>
  <c r="U6" i="2"/>
  <c r="AG6" i="2"/>
  <c r="U3" i="2"/>
  <c r="AG3" i="2"/>
  <c r="H81" i="2"/>
  <c r="U88" i="2"/>
  <c r="AG88" i="2"/>
  <c r="U85" i="2"/>
  <c r="AG85" i="2"/>
  <c r="U82" i="2"/>
  <c r="AG82" i="2"/>
  <c r="U79" i="2"/>
  <c r="AG79" i="2"/>
  <c r="U76" i="2"/>
  <c r="AG76" i="2"/>
  <c r="U73" i="2"/>
  <c r="AG73" i="2"/>
  <c r="U70" i="2"/>
  <c r="AG70" i="2"/>
  <c r="U64" i="2"/>
  <c r="AG64" i="2"/>
  <c r="U61" i="2"/>
  <c r="AG61" i="2"/>
  <c r="U58" i="2"/>
  <c r="AG58" i="2"/>
  <c r="U55" i="2"/>
  <c r="AG55" i="2"/>
  <c r="U52" i="2"/>
  <c r="AG52" i="2"/>
  <c r="U49" i="2"/>
  <c r="AG49" i="2"/>
  <c r="U46" i="2"/>
  <c r="AG46" i="2"/>
  <c r="U43" i="2"/>
  <c r="AG43" i="2"/>
  <c r="U40" i="2"/>
  <c r="AG40" i="2"/>
  <c r="U37" i="2"/>
  <c r="AG37" i="2"/>
  <c r="U34" i="2"/>
  <c r="AG34" i="2"/>
  <c r="U31" i="2"/>
  <c r="AG31" i="2"/>
  <c r="U28" i="2"/>
  <c r="AG28" i="2"/>
  <c r="X89" i="2"/>
  <c r="U89" i="2"/>
  <c r="AG89" i="2"/>
  <c r="U86" i="2"/>
  <c r="AG86" i="2"/>
  <c r="U83" i="2"/>
  <c r="AG83" i="2"/>
  <c r="U80" i="2"/>
  <c r="AG80" i="2"/>
  <c r="U77" i="2"/>
  <c r="AG77" i="2"/>
  <c r="U74" i="2"/>
  <c r="AG74" i="2"/>
  <c r="U71" i="2"/>
  <c r="AG71" i="2"/>
  <c r="U68" i="2"/>
  <c r="AG68" i="2"/>
  <c r="U65" i="2"/>
  <c r="AG65" i="2"/>
  <c r="U62" i="2"/>
  <c r="AG62" i="2"/>
  <c r="U59" i="2"/>
  <c r="AG59" i="2"/>
  <c r="U56" i="2"/>
  <c r="AG56" i="2"/>
  <c r="U53" i="2"/>
  <c r="AG53" i="2"/>
  <c r="U50" i="2"/>
  <c r="AG50" i="2"/>
  <c r="U47" i="2"/>
  <c r="AG47" i="2"/>
  <c r="U44" i="2"/>
  <c r="AG44" i="2"/>
  <c r="U41" i="2"/>
  <c r="AG41" i="2"/>
  <c r="U38" i="2"/>
  <c r="AG38" i="2"/>
  <c r="U35" i="2"/>
  <c r="AG35" i="2"/>
  <c r="U32" i="2"/>
  <c r="AG32" i="2"/>
  <c r="U29" i="2"/>
  <c r="AG29" i="2"/>
  <c r="U90" i="2"/>
  <c r="AG90" i="2"/>
  <c r="U87" i="2"/>
  <c r="AG87" i="2"/>
  <c r="U81" i="2"/>
  <c r="AG81" i="2"/>
  <c r="U78" i="2"/>
  <c r="AG78" i="2"/>
  <c r="U75" i="2"/>
  <c r="AG75" i="2"/>
  <c r="U72" i="2"/>
  <c r="AG72" i="2"/>
  <c r="U69" i="2"/>
  <c r="AG69" i="2"/>
  <c r="U66" i="2"/>
  <c r="AG66" i="2"/>
  <c r="U63" i="2"/>
  <c r="AG63" i="2"/>
  <c r="U60" i="2"/>
  <c r="AG60" i="2"/>
  <c r="U57" i="2"/>
  <c r="AG57" i="2"/>
  <c r="U54" i="2"/>
  <c r="AG54" i="2"/>
  <c r="U51" i="2"/>
  <c r="AG51" i="2"/>
  <c r="U48" i="2"/>
  <c r="AG48" i="2"/>
  <c r="U45" i="2"/>
  <c r="AG45" i="2"/>
  <c r="U42" i="2"/>
  <c r="AG42" i="2"/>
  <c r="U39" i="2"/>
  <c r="AG39" i="2"/>
  <c r="U36" i="2"/>
  <c r="AG36" i="2"/>
  <c r="U33" i="2"/>
  <c r="AG33" i="2"/>
  <c r="U30" i="2"/>
  <c r="AG30" i="2"/>
  <c r="U27" i="2"/>
  <c r="AG27" i="2"/>
  <c r="T81" i="2"/>
  <c r="AF81" i="2"/>
  <c r="T78" i="2"/>
  <c r="AF78" i="2"/>
  <c r="T75" i="2"/>
  <c r="AF75" i="2"/>
  <c r="T72" i="2"/>
  <c r="AF72" i="2"/>
  <c r="T69" i="2"/>
  <c r="AF69" i="2"/>
  <c r="T66" i="2"/>
  <c r="AF66" i="2"/>
  <c r="T63" i="2"/>
  <c r="AF63" i="2"/>
  <c r="T60" i="2"/>
  <c r="AF60" i="2"/>
  <c r="T57" i="2"/>
  <c r="AF57" i="2"/>
  <c r="T54" i="2"/>
  <c r="AF54" i="2"/>
  <c r="T51" i="2"/>
  <c r="AF51" i="2"/>
  <c r="T48" i="2"/>
  <c r="AF48" i="2"/>
  <c r="T45" i="2"/>
  <c r="AF45" i="2"/>
  <c r="T42" i="2"/>
  <c r="AF42" i="2"/>
  <c r="T39" i="2"/>
  <c r="AF39" i="2"/>
  <c r="T36" i="2"/>
  <c r="AF36" i="2"/>
  <c r="T33" i="2"/>
  <c r="AF33" i="2"/>
  <c r="T30" i="2"/>
  <c r="AF30" i="2"/>
  <c r="T27" i="2"/>
  <c r="AF27" i="2"/>
  <c r="T24" i="2"/>
  <c r="AF24" i="2"/>
  <c r="T21" i="2"/>
  <c r="AF21" i="2"/>
  <c r="T18" i="2"/>
  <c r="AF18" i="2"/>
  <c r="T15" i="2"/>
  <c r="AF15" i="2"/>
  <c r="T12" i="2"/>
  <c r="AF12" i="2"/>
  <c r="T9" i="2"/>
  <c r="AF9" i="2"/>
  <c r="T6" i="2"/>
  <c r="AF6" i="2"/>
  <c r="T3" i="2"/>
  <c r="AF3" i="2"/>
  <c r="T84" i="2"/>
  <c r="AF84" i="2"/>
  <c r="X83" i="2"/>
  <c r="T88" i="2"/>
  <c r="AF88" i="2"/>
  <c r="T85" i="2"/>
  <c r="AF85" i="2"/>
  <c r="T82" i="2"/>
  <c r="AF82" i="2"/>
  <c r="T79" i="2"/>
  <c r="AF79" i="2"/>
  <c r="T76" i="2"/>
  <c r="AF76" i="2"/>
  <c r="T73" i="2"/>
  <c r="AF73" i="2"/>
  <c r="T70" i="2"/>
  <c r="AF70" i="2"/>
  <c r="T67" i="2"/>
  <c r="AF67" i="2"/>
  <c r="T64" i="2"/>
  <c r="AF64" i="2"/>
  <c r="T61" i="2"/>
  <c r="AF61" i="2"/>
  <c r="T58" i="2"/>
  <c r="AF58" i="2"/>
  <c r="T55" i="2"/>
  <c r="AF55" i="2"/>
  <c r="T52" i="2"/>
  <c r="AF52" i="2"/>
  <c r="T49" i="2"/>
  <c r="AF49" i="2"/>
  <c r="T46" i="2"/>
  <c r="AF46" i="2"/>
  <c r="T43" i="2"/>
  <c r="AF43" i="2"/>
  <c r="T40" i="2"/>
  <c r="AF40" i="2"/>
  <c r="T37" i="2"/>
  <c r="AF37" i="2"/>
  <c r="T34" i="2"/>
  <c r="AF34" i="2"/>
  <c r="T31" i="2"/>
  <c r="AF31" i="2"/>
  <c r="T28" i="2"/>
  <c r="AF28" i="2"/>
  <c r="T25" i="2"/>
  <c r="AF25" i="2"/>
  <c r="T22" i="2"/>
  <c r="AF22" i="2"/>
  <c r="T19" i="2"/>
  <c r="AF19" i="2"/>
  <c r="T16" i="2"/>
  <c r="AF16" i="2"/>
  <c r="T13" i="2"/>
  <c r="AF13" i="2"/>
  <c r="T10" i="2"/>
  <c r="AF10" i="2"/>
  <c r="T7" i="2"/>
  <c r="AF7" i="2"/>
  <c r="T4" i="2"/>
  <c r="AF4" i="2"/>
  <c r="T87" i="2"/>
  <c r="AF87" i="2"/>
  <c r="T89" i="2"/>
  <c r="AF89" i="2"/>
  <c r="T83" i="2"/>
  <c r="AF83" i="2"/>
  <c r="T80" i="2"/>
  <c r="AF80" i="2"/>
  <c r="T77" i="2"/>
  <c r="AF77" i="2"/>
  <c r="T71" i="2"/>
  <c r="AF71" i="2"/>
  <c r="T68" i="2"/>
  <c r="AF68" i="2"/>
  <c r="T65" i="2"/>
  <c r="AF65" i="2"/>
  <c r="T62" i="2"/>
  <c r="AF62" i="2"/>
  <c r="T59" i="2"/>
  <c r="AF59" i="2"/>
  <c r="T56" i="2"/>
  <c r="AF56" i="2"/>
  <c r="T53" i="2"/>
  <c r="AF53" i="2"/>
  <c r="T50" i="2"/>
  <c r="AF50" i="2"/>
  <c r="T47" i="2"/>
  <c r="AF47" i="2"/>
  <c r="T44" i="2"/>
  <c r="AF44" i="2"/>
  <c r="T41" i="2"/>
  <c r="AF41" i="2"/>
  <c r="T38" i="2"/>
  <c r="AF38" i="2"/>
  <c r="T35" i="2"/>
  <c r="AF35" i="2"/>
  <c r="T32" i="2"/>
  <c r="AF32" i="2"/>
  <c r="T26" i="2"/>
  <c r="AF26" i="2"/>
  <c r="T23" i="2"/>
  <c r="AF23" i="2"/>
  <c r="T20" i="2"/>
  <c r="AF20" i="2"/>
  <c r="T17" i="2"/>
  <c r="AF17" i="2"/>
  <c r="T14" i="2"/>
  <c r="AF14" i="2"/>
  <c r="T11" i="2"/>
  <c r="AF11" i="2"/>
  <c r="T8" i="2"/>
  <c r="AF8" i="2"/>
  <c r="T5" i="2"/>
  <c r="AF5" i="2"/>
  <c r="S90" i="2"/>
  <c r="AE90" i="2"/>
  <c r="S81" i="2"/>
  <c r="AE81" i="2"/>
  <c r="S75" i="2"/>
  <c r="AE75" i="2"/>
  <c r="S72" i="2"/>
  <c r="AE72" i="2"/>
  <c r="S69" i="2"/>
  <c r="AE69" i="2"/>
  <c r="S66" i="2"/>
  <c r="AE66" i="2"/>
  <c r="S63" i="2"/>
  <c r="AE63" i="2"/>
  <c r="S60" i="2"/>
  <c r="AE60" i="2"/>
  <c r="S57" i="2"/>
  <c r="AE57" i="2"/>
  <c r="S54" i="2"/>
  <c r="AE54" i="2"/>
  <c r="S51" i="2"/>
  <c r="AE51" i="2"/>
  <c r="S48" i="2"/>
  <c r="AE48" i="2"/>
  <c r="S45" i="2"/>
  <c r="AE45" i="2"/>
  <c r="S42" i="2"/>
  <c r="AE42" i="2"/>
  <c r="S39" i="2"/>
  <c r="AE39" i="2"/>
  <c r="S36" i="2"/>
  <c r="AE36" i="2"/>
  <c r="S33" i="2"/>
  <c r="AE33" i="2"/>
  <c r="S30" i="2"/>
  <c r="AE30" i="2"/>
  <c r="S27" i="2"/>
  <c r="AE27" i="2"/>
  <c r="S24" i="2"/>
  <c r="AE24" i="2"/>
  <c r="S21" i="2"/>
  <c r="AE21" i="2"/>
  <c r="S18" i="2"/>
  <c r="AE18" i="2"/>
  <c r="S15" i="2"/>
  <c r="AE15" i="2"/>
  <c r="S12" i="2"/>
  <c r="AE12" i="2"/>
  <c r="S9" i="2"/>
  <c r="AE9" i="2"/>
  <c r="S6" i="2"/>
  <c r="AE6" i="2"/>
  <c r="S3" i="2"/>
  <c r="AE3" i="2"/>
  <c r="S78" i="2"/>
  <c r="AE78" i="2"/>
  <c r="S84" i="2"/>
  <c r="AE84" i="2"/>
  <c r="S88" i="2"/>
  <c r="AE88" i="2"/>
  <c r="S85" i="2"/>
  <c r="AE85" i="2"/>
  <c r="S82" i="2"/>
  <c r="AE82" i="2"/>
  <c r="S79" i="2"/>
  <c r="AE79" i="2"/>
  <c r="S76" i="2"/>
  <c r="AE76" i="2"/>
  <c r="S73" i="2"/>
  <c r="AE73" i="2"/>
  <c r="S70" i="2"/>
  <c r="AE70" i="2"/>
  <c r="S67" i="2"/>
  <c r="AE67" i="2"/>
  <c r="S64" i="2"/>
  <c r="AE64" i="2"/>
  <c r="S61" i="2"/>
  <c r="AE61" i="2"/>
  <c r="S58" i="2"/>
  <c r="AE58" i="2"/>
  <c r="S55" i="2"/>
  <c r="AE55" i="2"/>
  <c r="S52" i="2"/>
  <c r="AE52" i="2"/>
  <c r="S49" i="2"/>
  <c r="AE49" i="2"/>
  <c r="S46" i="2"/>
  <c r="AE46" i="2"/>
  <c r="S43" i="2"/>
  <c r="AE43" i="2"/>
  <c r="S40" i="2"/>
  <c r="AE40" i="2"/>
  <c r="S37" i="2"/>
  <c r="AE37" i="2"/>
  <c r="S34" i="2"/>
  <c r="AE34" i="2"/>
  <c r="S31" i="2"/>
  <c r="AE31" i="2"/>
  <c r="S28" i="2"/>
  <c r="AE28" i="2"/>
  <c r="S25" i="2"/>
  <c r="AE25" i="2"/>
  <c r="S22" i="2"/>
  <c r="AE22" i="2"/>
  <c r="S19" i="2"/>
  <c r="AE19" i="2"/>
  <c r="S16" i="2"/>
  <c r="AE16" i="2"/>
  <c r="S13" i="2"/>
  <c r="AE13" i="2"/>
  <c r="S10" i="2"/>
  <c r="AE10" i="2"/>
  <c r="S7" i="2"/>
  <c r="AE7" i="2"/>
  <c r="S4" i="2"/>
  <c r="AE4" i="2"/>
  <c r="S87" i="2"/>
  <c r="AE87" i="2"/>
  <c r="S89" i="2"/>
  <c r="AE89" i="2"/>
  <c r="S86" i="2"/>
  <c r="AE86" i="2"/>
  <c r="S83" i="2"/>
  <c r="AE83" i="2"/>
  <c r="S80" i="2"/>
  <c r="AE80" i="2"/>
  <c r="S77" i="2"/>
  <c r="AE77" i="2"/>
  <c r="S74" i="2"/>
  <c r="AE74" i="2"/>
  <c r="S71" i="2"/>
  <c r="AE71" i="2"/>
  <c r="S68" i="2"/>
  <c r="AE68" i="2"/>
  <c r="S65" i="2"/>
  <c r="AE65" i="2"/>
  <c r="S62" i="2"/>
  <c r="AE62" i="2"/>
  <c r="S59" i="2"/>
  <c r="AE59" i="2"/>
  <c r="S56" i="2"/>
  <c r="AE56" i="2"/>
  <c r="S53" i="2"/>
  <c r="AE53" i="2"/>
  <c r="S50" i="2"/>
  <c r="AE50" i="2"/>
  <c r="S47" i="2"/>
  <c r="AE47" i="2"/>
  <c r="S44" i="2"/>
  <c r="AE44" i="2"/>
  <c r="S41" i="2"/>
  <c r="AE41" i="2"/>
  <c r="S38" i="2"/>
  <c r="AE38" i="2"/>
  <c r="S35" i="2"/>
  <c r="AE35" i="2"/>
  <c r="S32" i="2"/>
  <c r="AE32" i="2"/>
  <c r="S29" i="2"/>
  <c r="AE29" i="2"/>
  <c r="S26" i="2"/>
  <c r="AE26" i="2"/>
  <c r="S23" i="2"/>
  <c r="AE23" i="2"/>
  <c r="S20" i="2"/>
  <c r="AE20" i="2"/>
  <c r="S17" i="2"/>
  <c r="AE17" i="2"/>
  <c r="S14" i="2"/>
  <c r="AE14" i="2"/>
  <c r="S11" i="2"/>
  <c r="AE11" i="2"/>
  <c r="S8" i="2"/>
  <c r="AE8" i="2"/>
  <c r="S5" i="2"/>
  <c r="AE5" i="2"/>
  <c r="G89" i="2"/>
  <c r="L87" i="2"/>
  <c r="D89" i="2"/>
  <c r="F90" i="2"/>
  <c r="R89" i="2"/>
  <c r="AD89" i="2"/>
  <c r="R86" i="2"/>
  <c r="AD86" i="2"/>
  <c r="R74" i="2"/>
  <c r="AD74" i="2"/>
  <c r="R68" i="2"/>
  <c r="AD68" i="2"/>
  <c r="R65" i="2"/>
  <c r="AD65" i="2"/>
  <c r="R62" i="2"/>
  <c r="AD62" i="2"/>
  <c r="R59" i="2"/>
  <c r="AD59" i="2"/>
  <c r="R56" i="2"/>
  <c r="AD56" i="2"/>
  <c r="R53" i="2"/>
  <c r="AD53" i="2"/>
  <c r="R50" i="2"/>
  <c r="AD50" i="2"/>
  <c r="R47" i="2"/>
  <c r="AD47" i="2"/>
  <c r="R44" i="2"/>
  <c r="AD44" i="2"/>
  <c r="R41" i="2"/>
  <c r="AD41" i="2"/>
  <c r="R38" i="2"/>
  <c r="AD38" i="2"/>
  <c r="R35" i="2"/>
  <c r="AD35" i="2"/>
  <c r="R32" i="2"/>
  <c r="AD32" i="2"/>
  <c r="R29" i="2"/>
  <c r="AD29" i="2"/>
  <c r="R26" i="2"/>
  <c r="AD26" i="2"/>
  <c r="R23" i="2"/>
  <c r="AD23" i="2"/>
  <c r="R20" i="2"/>
  <c r="AD20" i="2"/>
  <c r="R17" i="2"/>
  <c r="AD17" i="2"/>
  <c r="R14" i="2"/>
  <c r="AD14" i="2"/>
  <c r="R11" i="2"/>
  <c r="AD11" i="2"/>
  <c r="R8" i="2"/>
  <c r="AD8" i="2"/>
  <c r="R5" i="2"/>
  <c r="AD5" i="2"/>
  <c r="R83" i="2"/>
  <c r="AD83" i="2"/>
  <c r="R90" i="2"/>
  <c r="AD90" i="2"/>
  <c r="R87" i="2"/>
  <c r="AD87" i="2"/>
  <c r="R84" i="2"/>
  <c r="AD84" i="2"/>
  <c r="R81" i="2"/>
  <c r="AD81" i="2"/>
  <c r="R78" i="2"/>
  <c r="AD78" i="2"/>
  <c r="R75" i="2"/>
  <c r="AD75" i="2"/>
  <c r="R72" i="2"/>
  <c r="AD72" i="2"/>
  <c r="R69" i="2"/>
  <c r="AD69" i="2"/>
  <c r="R66" i="2"/>
  <c r="AD66" i="2"/>
  <c r="R63" i="2"/>
  <c r="AD63" i="2"/>
  <c r="R60" i="2"/>
  <c r="AD60" i="2"/>
  <c r="R57" i="2"/>
  <c r="AD57" i="2"/>
  <c r="R54" i="2"/>
  <c r="AD54" i="2"/>
  <c r="R51" i="2"/>
  <c r="AD51" i="2"/>
  <c r="R48" i="2"/>
  <c r="AD48" i="2"/>
  <c r="R45" i="2"/>
  <c r="AD45" i="2"/>
  <c r="R42" i="2"/>
  <c r="AD42" i="2"/>
  <c r="R39" i="2"/>
  <c r="AD39" i="2"/>
  <c r="R36" i="2"/>
  <c r="AD36" i="2"/>
  <c r="R33" i="2"/>
  <c r="AD33" i="2"/>
  <c r="R30" i="2"/>
  <c r="AD30" i="2"/>
  <c r="R27" i="2"/>
  <c r="AD27" i="2"/>
  <c r="R24" i="2"/>
  <c r="AD24" i="2"/>
  <c r="R21" i="2"/>
  <c r="AD21" i="2"/>
  <c r="R18" i="2"/>
  <c r="AD18" i="2"/>
  <c r="R15" i="2"/>
  <c r="AD15" i="2"/>
  <c r="R12" i="2"/>
  <c r="AD12" i="2"/>
  <c r="R9" i="2"/>
  <c r="AD9" i="2"/>
  <c r="R6" i="2"/>
  <c r="AD6" i="2"/>
  <c r="R3" i="2"/>
  <c r="AD3" i="2"/>
  <c r="R80" i="2"/>
  <c r="AD80" i="2"/>
  <c r="R77" i="2"/>
  <c r="AD77" i="2"/>
  <c r="R71" i="2"/>
  <c r="AD71" i="2"/>
  <c r="R88" i="2"/>
  <c r="AD88" i="2"/>
  <c r="R85" i="2"/>
  <c r="AD85" i="2"/>
  <c r="R82" i="2"/>
  <c r="AD82" i="2"/>
  <c r="R76" i="2"/>
  <c r="AD76" i="2"/>
  <c r="R73" i="2"/>
  <c r="AD73" i="2"/>
  <c r="R70" i="2"/>
  <c r="AD70" i="2"/>
  <c r="R67" i="2"/>
  <c r="AD67" i="2"/>
  <c r="R64" i="2"/>
  <c r="AD64" i="2"/>
  <c r="R61" i="2"/>
  <c r="AD61" i="2"/>
  <c r="R58" i="2"/>
  <c r="AD58" i="2"/>
  <c r="R55" i="2"/>
  <c r="AD55" i="2"/>
  <c r="R52" i="2"/>
  <c r="AD52" i="2"/>
  <c r="R49" i="2"/>
  <c r="AD49" i="2"/>
  <c r="R46" i="2"/>
  <c r="AD46" i="2"/>
  <c r="R43" i="2"/>
  <c r="AD43" i="2"/>
  <c r="R40" i="2"/>
  <c r="AD40" i="2"/>
  <c r="R37" i="2"/>
  <c r="AD37" i="2"/>
  <c r="R34" i="2"/>
  <c r="AD34" i="2"/>
  <c r="R31" i="2"/>
  <c r="AD31" i="2"/>
  <c r="R28" i="2"/>
  <c r="AD28" i="2"/>
  <c r="R25" i="2"/>
  <c r="AD25" i="2"/>
  <c r="R22" i="2"/>
  <c r="AD22" i="2"/>
  <c r="R19" i="2"/>
  <c r="AD19" i="2"/>
  <c r="R16" i="2"/>
  <c r="AD16" i="2"/>
  <c r="R13" i="2"/>
  <c r="AD13" i="2"/>
  <c r="R10" i="2"/>
  <c r="AD10" i="2"/>
  <c r="R7" i="2"/>
  <c r="AD7" i="2"/>
  <c r="R4" i="2"/>
  <c r="AD4" i="2"/>
  <c r="D55" i="2"/>
  <c r="F86" i="2"/>
  <c r="F80" i="2"/>
  <c r="Q3" i="2"/>
  <c r="AC3" i="2"/>
  <c r="U67" i="2"/>
  <c r="P3" i="2"/>
  <c r="AB3" i="2"/>
  <c r="O3" i="2"/>
  <c r="AA3" i="2"/>
  <c r="M81" i="2"/>
  <c r="N3" i="2"/>
  <c r="Z3" i="2"/>
  <c r="Y3" i="2"/>
  <c r="Q4" i="2"/>
  <c r="AC4" i="2"/>
  <c r="Q89" i="2"/>
  <c r="AC89" i="2"/>
  <c r="Q86" i="2"/>
  <c r="AC86" i="2"/>
  <c r="Q83" i="2"/>
  <c r="AC83" i="2"/>
  <c r="Q80" i="2"/>
  <c r="AC80" i="2"/>
  <c r="Q77" i="2"/>
  <c r="AC77" i="2"/>
  <c r="Q74" i="2"/>
  <c r="AC74" i="2"/>
  <c r="Q71" i="2"/>
  <c r="AC71" i="2"/>
  <c r="Q68" i="2"/>
  <c r="AC68" i="2"/>
  <c r="Q65" i="2"/>
  <c r="AC65" i="2"/>
  <c r="Q62" i="2"/>
  <c r="AC62" i="2"/>
  <c r="Q59" i="2"/>
  <c r="AC59" i="2"/>
  <c r="Q56" i="2"/>
  <c r="AC56" i="2"/>
  <c r="Q53" i="2"/>
  <c r="AC53" i="2"/>
  <c r="Q50" i="2"/>
  <c r="AC50" i="2"/>
  <c r="Q47" i="2"/>
  <c r="AC47" i="2"/>
  <c r="Q44" i="2"/>
  <c r="AC44" i="2"/>
  <c r="Q41" i="2"/>
  <c r="AC41" i="2"/>
  <c r="Q38" i="2"/>
  <c r="AC38" i="2"/>
  <c r="Q35" i="2"/>
  <c r="AC35" i="2"/>
  <c r="Q32" i="2"/>
  <c r="AC32" i="2"/>
  <c r="Q29" i="2"/>
  <c r="AC29" i="2"/>
  <c r="Q26" i="2"/>
  <c r="AC26" i="2"/>
  <c r="Q23" i="2"/>
  <c r="AC23" i="2"/>
  <c r="Q20" i="2"/>
  <c r="AC20" i="2"/>
  <c r="Q17" i="2"/>
  <c r="AC17" i="2"/>
  <c r="Q14" i="2"/>
  <c r="AC14" i="2"/>
  <c r="Q11" i="2"/>
  <c r="AC11" i="2"/>
  <c r="Q8" i="2"/>
  <c r="AC8" i="2"/>
  <c r="Q5" i="2"/>
  <c r="AC5" i="2"/>
  <c r="Q84" i="2"/>
  <c r="AC84" i="2"/>
  <c r="Q81" i="2"/>
  <c r="AC81" i="2"/>
  <c r="Q78" i="2"/>
  <c r="AC78" i="2"/>
  <c r="Q75" i="2"/>
  <c r="AC75" i="2"/>
  <c r="Q72" i="2"/>
  <c r="AC72" i="2"/>
  <c r="Q69" i="2"/>
  <c r="AC69" i="2"/>
  <c r="Q66" i="2"/>
  <c r="AC66" i="2"/>
  <c r="Q63" i="2"/>
  <c r="AC63" i="2"/>
  <c r="Q60" i="2"/>
  <c r="AC60" i="2"/>
  <c r="Q57" i="2"/>
  <c r="AC57" i="2"/>
  <c r="Q54" i="2"/>
  <c r="AC54" i="2"/>
  <c r="Q51" i="2"/>
  <c r="AC51" i="2"/>
  <c r="Q48" i="2"/>
  <c r="AC48" i="2"/>
  <c r="Q45" i="2"/>
  <c r="AC45" i="2"/>
  <c r="Q42" i="2"/>
  <c r="AC42" i="2"/>
  <c r="Q39" i="2"/>
  <c r="AC39" i="2"/>
  <c r="Q36" i="2"/>
  <c r="AC36" i="2"/>
  <c r="Q33" i="2"/>
  <c r="AC33" i="2"/>
  <c r="Q30" i="2"/>
  <c r="AC30" i="2"/>
  <c r="Q27" i="2"/>
  <c r="AC27" i="2"/>
  <c r="Q24" i="2"/>
  <c r="AC24" i="2"/>
  <c r="Q21" i="2"/>
  <c r="AC21" i="2"/>
  <c r="Q18" i="2"/>
  <c r="AC18" i="2"/>
  <c r="Q15" i="2"/>
  <c r="AC15" i="2"/>
  <c r="Q12" i="2"/>
  <c r="AC12" i="2"/>
  <c r="Q9" i="2"/>
  <c r="AC9" i="2"/>
  <c r="Q6" i="2"/>
  <c r="AC6" i="2"/>
  <c r="Q90" i="2"/>
  <c r="AC90" i="2"/>
  <c r="Q87" i="2"/>
  <c r="AC87" i="2"/>
  <c r="Q88" i="2"/>
  <c r="AC88" i="2"/>
  <c r="Q85" i="2"/>
  <c r="AC85" i="2"/>
  <c r="Q82" i="2"/>
  <c r="AC82" i="2"/>
  <c r="Q79" i="2"/>
  <c r="AC79" i="2"/>
  <c r="Q76" i="2"/>
  <c r="AC76" i="2"/>
  <c r="Q73" i="2"/>
  <c r="AC73" i="2"/>
  <c r="Q70" i="2"/>
  <c r="AC70" i="2"/>
  <c r="Q67" i="2"/>
  <c r="AC67" i="2"/>
  <c r="Q64" i="2"/>
  <c r="AC64" i="2"/>
  <c r="Q61" i="2"/>
  <c r="AC61" i="2"/>
  <c r="Q58" i="2"/>
  <c r="AC58" i="2"/>
  <c r="Q55" i="2"/>
  <c r="AC55" i="2"/>
  <c r="Q52" i="2"/>
  <c r="AC52" i="2"/>
  <c r="Q49" i="2"/>
  <c r="AC49" i="2"/>
  <c r="Q46" i="2"/>
  <c r="AC46" i="2"/>
  <c r="Q43" i="2"/>
  <c r="AC43" i="2"/>
  <c r="Q40" i="2"/>
  <c r="AC40" i="2"/>
  <c r="Q37" i="2"/>
  <c r="AC37" i="2"/>
  <c r="Q34" i="2"/>
  <c r="AC34" i="2"/>
  <c r="Q31" i="2"/>
  <c r="AC31" i="2"/>
  <c r="Q28" i="2"/>
  <c r="AC28" i="2"/>
  <c r="Q25" i="2"/>
  <c r="AC25" i="2"/>
  <c r="Q22" i="2"/>
  <c r="AC22" i="2"/>
  <c r="Q19" i="2"/>
  <c r="AC19" i="2"/>
  <c r="Q16" i="2"/>
  <c r="AC16" i="2"/>
  <c r="Q13" i="2"/>
  <c r="AC13" i="2"/>
  <c r="Q10" i="2"/>
  <c r="AC10" i="2"/>
  <c r="Q7" i="2"/>
  <c r="AC7" i="2"/>
  <c r="P88" i="2"/>
  <c r="AB88" i="2"/>
  <c r="N87" i="2"/>
  <c r="Z87" i="2"/>
  <c r="N78" i="2"/>
  <c r="Z78" i="2"/>
  <c r="P64" i="2"/>
  <c r="AB64" i="2"/>
  <c r="N63" i="2"/>
  <c r="Z63" i="2"/>
  <c r="P61" i="2"/>
  <c r="AB61" i="2"/>
  <c r="N60" i="2"/>
  <c r="Z60" i="2"/>
  <c r="P58" i="2"/>
  <c r="AB58" i="2"/>
  <c r="N57" i="2"/>
  <c r="Z57" i="2"/>
  <c r="P55" i="2"/>
  <c r="AB55" i="2"/>
  <c r="N54" i="2"/>
  <c r="Z54" i="2"/>
  <c r="P52" i="2"/>
  <c r="AB52" i="2"/>
  <c r="N51" i="2"/>
  <c r="Z51" i="2"/>
  <c r="P49" i="2"/>
  <c r="AB49" i="2"/>
  <c r="N48" i="2"/>
  <c r="Z48" i="2"/>
  <c r="P46" i="2"/>
  <c r="AB46" i="2"/>
  <c r="N45" i="2"/>
  <c r="Z45" i="2"/>
  <c r="P43" i="2"/>
  <c r="AB43" i="2"/>
  <c r="N42" i="2"/>
  <c r="Z42" i="2"/>
  <c r="P40" i="2"/>
  <c r="N39" i="2"/>
  <c r="Z39" i="2"/>
  <c r="P37" i="2"/>
  <c r="N36" i="2"/>
  <c r="Z36" i="2"/>
  <c r="P34" i="2"/>
  <c r="N33" i="2"/>
  <c r="Z33" i="2"/>
  <c r="P31" i="2"/>
  <c r="N30" i="2"/>
  <c r="Z30" i="2"/>
  <c r="P28" i="2"/>
  <c r="N27" i="2"/>
  <c r="Z27" i="2"/>
  <c r="P25" i="2"/>
  <c r="N24" i="2"/>
  <c r="Z24" i="2"/>
  <c r="P22" i="2"/>
  <c r="N21" i="2"/>
  <c r="Z21" i="2"/>
  <c r="P19" i="2"/>
  <c r="N18" i="2"/>
  <c r="Z18" i="2"/>
  <c r="P16" i="2"/>
  <c r="N15" i="2"/>
  <c r="Z15" i="2"/>
  <c r="P13" i="2"/>
  <c r="N12" i="2"/>
  <c r="Z12" i="2"/>
  <c r="P10" i="2"/>
  <c r="N9" i="2"/>
  <c r="Z9" i="2"/>
  <c r="P7" i="2"/>
  <c r="N6" i="2"/>
  <c r="Z6" i="2"/>
  <c r="P82" i="2"/>
  <c r="AB82" i="2"/>
  <c r="X74" i="2"/>
  <c r="P67" i="2"/>
  <c r="AB67" i="2"/>
  <c r="O88" i="2"/>
  <c r="AA88" i="2"/>
  <c r="O85" i="2"/>
  <c r="AA85" i="2"/>
  <c r="O82" i="2"/>
  <c r="AA82" i="2"/>
  <c r="O79" i="2"/>
  <c r="AA79" i="2"/>
  <c r="O76" i="2"/>
  <c r="AA76" i="2"/>
  <c r="O73" i="2"/>
  <c r="AA73" i="2"/>
  <c r="O70" i="2"/>
  <c r="AA70" i="2"/>
  <c r="O67" i="2"/>
  <c r="AA67" i="2"/>
  <c r="O64" i="2"/>
  <c r="AA64" i="2"/>
  <c r="O61" i="2"/>
  <c r="AA61" i="2"/>
  <c r="O58" i="2"/>
  <c r="AA58" i="2"/>
  <c r="O55" i="2"/>
  <c r="AA55" i="2"/>
  <c r="O52" i="2"/>
  <c r="AA52" i="2"/>
  <c r="O49" i="2"/>
  <c r="AA49" i="2"/>
  <c r="O46" i="2"/>
  <c r="AA46" i="2"/>
  <c r="O43" i="2"/>
  <c r="AA43" i="2"/>
  <c r="O40" i="2"/>
  <c r="O37" i="2"/>
  <c r="O34" i="2"/>
  <c r="O31" i="2"/>
  <c r="O28" i="2"/>
  <c r="O25" i="2"/>
  <c r="O22" i="2"/>
  <c r="O19" i="2"/>
  <c r="O16" i="2"/>
  <c r="O13" i="2"/>
  <c r="O10" i="2"/>
  <c r="O7" i="2"/>
  <c r="O4" i="2"/>
  <c r="N90" i="2"/>
  <c r="Z90" i="2"/>
  <c r="N69" i="2"/>
  <c r="Z69" i="2"/>
  <c r="N88" i="2"/>
  <c r="Z88" i="2"/>
  <c r="P86" i="2"/>
  <c r="AB86" i="2"/>
  <c r="N85" i="2"/>
  <c r="Z85" i="2"/>
  <c r="P83" i="2"/>
  <c r="AB83" i="2"/>
  <c r="N82" i="2"/>
  <c r="Z82" i="2"/>
  <c r="P80" i="2"/>
  <c r="AB80" i="2"/>
  <c r="N79" i="2"/>
  <c r="Z79" i="2"/>
  <c r="P77" i="2"/>
  <c r="AB77" i="2"/>
  <c r="N76" i="2"/>
  <c r="Z76" i="2"/>
  <c r="P74" i="2"/>
  <c r="AB74" i="2"/>
  <c r="N73" i="2"/>
  <c r="Z73" i="2"/>
  <c r="P71" i="2"/>
  <c r="AB71" i="2"/>
  <c r="N70" i="2"/>
  <c r="Z70" i="2"/>
  <c r="P68" i="2"/>
  <c r="AB68" i="2"/>
  <c r="N67" i="2"/>
  <c r="Z67" i="2"/>
  <c r="P65" i="2"/>
  <c r="AB65" i="2"/>
  <c r="N64" i="2"/>
  <c r="Z64" i="2"/>
  <c r="P62" i="2"/>
  <c r="AB62" i="2"/>
  <c r="N61" i="2"/>
  <c r="Z61" i="2"/>
  <c r="P59" i="2"/>
  <c r="AB59" i="2"/>
  <c r="N58" i="2"/>
  <c r="Z58" i="2"/>
  <c r="P56" i="2"/>
  <c r="AB56" i="2"/>
  <c r="N55" i="2"/>
  <c r="Z55" i="2"/>
  <c r="P53" i="2"/>
  <c r="AB53" i="2"/>
  <c r="N52" i="2"/>
  <c r="Z52" i="2"/>
  <c r="P50" i="2"/>
  <c r="AB50" i="2"/>
  <c r="N49" i="2"/>
  <c r="Z49" i="2"/>
  <c r="P47" i="2"/>
  <c r="AB47" i="2"/>
  <c r="N46" i="2"/>
  <c r="Z46" i="2"/>
  <c r="P44" i="2"/>
  <c r="AB44" i="2"/>
  <c r="N43" i="2"/>
  <c r="Z43" i="2"/>
  <c r="P41" i="2"/>
  <c r="N40" i="2"/>
  <c r="Z40" i="2"/>
  <c r="P38" i="2"/>
  <c r="N37" i="2"/>
  <c r="Z37" i="2"/>
  <c r="P35" i="2"/>
  <c r="N34" i="2"/>
  <c r="Z34" i="2"/>
  <c r="P32" i="2"/>
  <c r="N31" i="2"/>
  <c r="Z31" i="2"/>
  <c r="P29" i="2"/>
  <c r="N28" i="2"/>
  <c r="Z28" i="2"/>
  <c r="P26" i="2"/>
  <c r="N25" i="2"/>
  <c r="Z25" i="2"/>
  <c r="P23" i="2"/>
  <c r="N22" i="2"/>
  <c r="Z22" i="2"/>
  <c r="P20" i="2"/>
  <c r="N19" i="2"/>
  <c r="Z19" i="2"/>
  <c r="P17" i="2"/>
  <c r="N16" i="2"/>
  <c r="Z16" i="2"/>
  <c r="P14" i="2"/>
  <c r="N13" i="2"/>
  <c r="Z13" i="2"/>
  <c r="P11" i="2"/>
  <c r="N10" i="2"/>
  <c r="Z10" i="2"/>
  <c r="P8" i="2"/>
  <c r="N7" i="2"/>
  <c r="Z7" i="2"/>
  <c r="P5" i="2"/>
  <c r="N4" i="2"/>
  <c r="Z4" i="2"/>
  <c r="N81" i="2"/>
  <c r="Z81" i="2"/>
  <c r="P70" i="2"/>
  <c r="AB70" i="2"/>
  <c r="O89" i="2"/>
  <c r="AA89" i="2"/>
  <c r="O86" i="2"/>
  <c r="AA86" i="2"/>
  <c r="O83" i="2"/>
  <c r="AA83" i="2"/>
  <c r="O80" i="2"/>
  <c r="AA80" i="2"/>
  <c r="O77" i="2"/>
  <c r="AA77" i="2"/>
  <c r="O74" i="2"/>
  <c r="AA74" i="2"/>
  <c r="O71" i="2"/>
  <c r="AA71" i="2"/>
  <c r="O68" i="2"/>
  <c r="AA68" i="2"/>
  <c r="O65" i="2"/>
  <c r="AA65" i="2"/>
  <c r="O62" i="2"/>
  <c r="AA62" i="2"/>
  <c r="O59" i="2"/>
  <c r="AA59" i="2"/>
  <c r="O56" i="2"/>
  <c r="AA56" i="2"/>
  <c r="O53" i="2"/>
  <c r="AA53" i="2"/>
  <c r="O50" i="2"/>
  <c r="AA50" i="2"/>
  <c r="O47" i="2"/>
  <c r="AA47" i="2"/>
  <c r="O44" i="2"/>
  <c r="AA44" i="2"/>
  <c r="O41" i="2"/>
  <c r="O38" i="2"/>
  <c r="O35" i="2"/>
  <c r="O32" i="2"/>
  <c r="O29" i="2"/>
  <c r="O26" i="2"/>
  <c r="O23" i="2"/>
  <c r="O20" i="2"/>
  <c r="O17" i="2"/>
  <c r="O14" i="2"/>
  <c r="O11" i="2"/>
  <c r="O8" i="2"/>
  <c r="O5" i="2"/>
  <c r="P85" i="2"/>
  <c r="AB85" i="2"/>
  <c r="N84" i="2"/>
  <c r="Z84" i="2"/>
  <c r="P90" i="2"/>
  <c r="AB90" i="2"/>
  <c r="N89" i="2"/>
  <c r="Z89" i="2"/>
  <c r="P87" i="2"/>
  <c r="AB87" i="2"/>
  <c r="N86" i="2"/>
  <c r="Z86" i="2"/>
  <c r="P84" i="2"/>
  <c r="AB84" i="2"/>
  <c r="N83" i="2"/>
  <c r="Z83" i="2"/>
  <c r="P81" i="2"/>
  <c r="AB81" i="2"/>
  <c r="N80" i="2"/>
  <c r="Z80" i="2"/>
  <c r="P78" i="2"/>
  <c r="AB78" i="2"/>
  <c r="N77" i="2"/>
  <c r="Z77" i="2"/>
  <c r="P75" i="2"/>
  <c r="AB75" i="2"/>
  <c r="N74" i="2"/>
  <c r="Z74" i="2"/>
  <c r="P72" i="2"/>
  <c r="AB72" i="2"/>
  <c r="N71" i="2"/>
  <c r="Z71" i="2"/>
  <c r="P69" i="2"/>
  <c r="AB69" i="2"/>
  <c r="N68" i="2"/>
  <c r="Z68" i="2"/>
  <c r="P66" i="2"/>
  <c r="AB66" i="2"/>
  <c r="N65" i="2"/>
  <c r="Z65" i="2"/>
  <c r="P63" i="2"/>
  <c r="AB63" i="2"/>
  <c r="N62" i="2"/>
  <c r="Z62" i="2"/>
  <c r="P60" i="2"/>
  <c r="AB60" i="2"/>
  <c r="N59" i="2"/>
  <c r="Z59" i="2"/>
  <c r="P57" i="2"/>
  <c r="AB57" i="2"/>
  <c r="N56" i="2"/>
  <c r="Z56" i="2"/>
  <c r="N53" i="2"/>
  <c r="Z53" i="2"/>
  <c r="P51" i="2"/>
  <c r="AB51" i="2"/>
  <c r="N50" i="2"/>
  <c r="Z50" i="2"/>
  <c r="P48" i="2"/>
  <c r="AB48" i="2"/>
  <c r="N47" i="2"/>
  <c r="Z47" i="2"/>
  <c r="P45" i="2"/>
  <c r="AB45" i="2"/>
  <c r="N44" i="2"/>
  <c r="Z44" i="2"/>
  <c r="P42" i="2"/>
  <c r="AB42" i="2"/>
  <c r="N41" i="2"/>
  <c r="Z41" i="2"/>
  <c r="P39" i="2"/>
  <c r="N38" i="2"/>
  <c r="Z38" i="2"/>
  <c r="P36" i="2"/>
  <c r="N35" i="2"/>
  <c r="Z35" i="2"/>
  <c r="P33" i="2"/>
  <c r="N32" i="2"/>
  <c r="Z32" i="2"/>
  <c r="P30" i="2"/>
  <c r="N29" i="2"/>
  <c r="Z29" i="2"/>
  <c r="P27" i="2"/>
  <c r="N26" i="2"/>
  <c r="Z26" i="2"/>
  <c r="P24" i="2"/>
  <c r="N23" i="2"/>
  <c r="Z23" i="2"/>
  <c r="P21" i="2"/>
  <c r="N20" i="2"/>
  <c r="Z20" i="2"/>
  <c r="P18" i="2"/>
  <c r="N17" i="2"/>
  <c r="Z17" i="2"/>
  <c r="P15" i="2"/>
  <c r="N14" i="2"/>
  <c r="Z14" i="2"/>
  <c r="P12" i="2"/>
  <c r="N11" i="2"/>
  <c r="Z11" i="2"/>
  <c r="P9" i="2"/>
  <c r="N8" i="2"/>
  <c r="Z8" i="2"/>
  <c r="P6" i="2"/>
  <c r="N5" i="2"/>
  <c r="Z5" i="2"/>
  <c r="P79" i="2"/>
  <c r="AB79" i="2"/>
  <c r="P76" i="2"/>
  <c r="AB76" i="2"/>
  <c r="N75" i="2"/>
  <c r="Z75" i="2"/>
  <c r="P73" i="2"/>
  <c r="AB73" i="2"/>
  <c r="N72" i="2"/>
  <c r="Z72" i="2"/>
  <c r="O90" i="2"/>
  <c r="AA90" i="2"/>
  <c r="O87" i="2"/>
  <c r="AA87" i="2"/>
  <c r="O84" i="2"/>
  <c r="AA84" i="2"/>
  <c r="O81" i="2"/>
  <c r="AA81" i="2"/>
  <c r="O78" i="2"/>
  <c r="AA78" i="2"/>
  <c r="O75" i="2"/>
  <c r="AA75" i="2"/>
  <c r="O72" i="2"/>
  <c r="AA72" i="2"/>
  <c r="O69" i="2"/>
  <c r="AA69" i="2"/>
  <c r="O66" i="2"/>
  <c r="AA66" i="2"/>
  <c r="O63" i="2"/>
  <c r="AA63" i="2"/>
  <c r="O60" i="2"/>
  <c r="AA60" i="2"/>
  <c r="O57" i="2"/>
  <c r="AA57" i="2"/>
  <c r="O54" i="2"/>
  <c r="AA54" i="2"/>
  <c r="O51" i="2"/>
  <c r="AA51" i="2"/>
  <c r="O48" i="2"/>
  <c r="AA48" i="2"/>
  <c r="O45" i="2"/>
  <c r="AA45" i="2"/>
  <c r="O42" i="2"/>
  <c r="AA42" i="2"/>
  <c r="O39" i="2"/>
  <c r="O36" i="2"/>
  <c r="O33" i="2"/>
  <c r="O30" i="2"/>
  <c r="O27" i="2"/>
  <c r="O24" i="2"/>
  <c r="O21" i="2"/>
  <c r="O18" i="2"/>
  <c r="O15" i="2"/>
  <c r="O12" i="2"/>
  <c r="O9" i="2"/>
  <c r="O6" i="2"/>
  <c r="Y18" i="2"/>
  <c r="Y28" i="2"/>
  <c r="Y17" i="2"/>
  <c r="Y7" i="2"/>
  <c r="T90" i="2"/>
  <c r="P89" i="2"/>
  <c r="Y27" i="2"/>
  <c r="Y35" i="2"/>
  <c r="Y54" i="2"/>
  <c r="Y90" i="2"/>
  <c r="Y43" i="2"/>
  <c r="Y79" i="2"/>
  <c r="Y75" i="2"/>
  <c r="Y52" i="2"/>
  <c r="Y24" i="2"/>
  <c r="Y60" i="2"/>
  <c r="Y51" i="2"/>
  <c r="Y46" i="2"/>
  <c r="Y29" i="2"/>
  <c r="Y13" i="2"/>
  <c r="Y49" i="2"/>
  <c r="Y85" i="2"/>
  <c r="Y33" i="2"/>
  <c r="Y87" i="2"/>
  <c r="Y64" i="2"/>
  <c r="Y47" i="2"/>
  <c r="Y30" i="2"/>
  <c r="Y66" i="2"/>
  <c r="Y63" i="2"/>
  <c r="Y58" i="2"/>
  <c r="Y41" i="2"/>
  <c r="Y19" i="2"/>
  <c r="Y55" i="2"/>
  <c r="Y39" i="2"/>
  <c r="Y10" i="2"/>
  <c r="Y76" i="2"/>
  <c r="Y59" i="2"/>
  <c r="M86" i="2"/>
  <c r="Y86" i="2"/>
  <c r="M80" i="2"/>
  <c r="Y80" i="2"/>
  <c r="M74" i="2"/>
  <c r="Y74" i="2"/>
  <c r="M68" i="2"/>
  <c r="Y68" i="2"/>
  <c r="M62" i="2"/>
  <c r="Y62" i="2"/>
  <c r="M56" i="2"/>
  <c r="Y56" i="2"/>
  <c r="M50" i="2"/>
  <c r="Y50" i="2"/>
  <c r="M44" i="2"/>
  <c r="Y44" i="2"/>
  <c r="M38" i="2"/>
  <c r="Y38" i="2"/>
  <c r="M32" i="2"/>
  <c r="Y32" i="2"/>
  <c r="M26" i="2"/>
  <c r="Y26" i="2"/>
  <c r="M20" i="2"/>
  <c r="Y20" i="2"/>
  <c r="M14" i="2"/>
  <c r="Y14" i="2"/>
  <c r="M8" i="2"/>
  <c r="Y8" i="2"/>
  <c r="Y36" i="2"/>
  <c r="Y72" i="2"/>
  <c r="Y81" i="2"/>
  <c r="Y70" i="2"/>
  <c r="Y53" i="2"/>
  <c r="Y25" i="2"/>
  <c r="Y61" i="2"/>
  <c r="Y9" i="2"/>
  <c r="Y45" i="2"/>
  <c r="Y22" i="2"/>
  <c r="Y88" i="2"/>
  <c r="Y71" i="2"/>
  <c r="Y6" i="2"/>
  <c r="Y42" i="2"/>
  <c r="Y78" i="2"/>
  <c r="Y4" i="2"/>
  <c r="Y82" i="2"/>
  <c r="Y65" i="2"/>
  <c r="Y31" i="2"/>
  <c r="Y67" i="2"/>
  <c r="Y15" i="2"/>
  <c r="Y57" i="2"/>
  <c r="Y34" i="2"/>
  <c r="Y11" i="2"/>
  <c r="Y77" i="2"/>
  <c r="Y12" i="2"/>
  <c r="Y48" i="2"/>
  <c r="Y84" i="2"/>
  <c r="Y16" i="2"/>
  <c r="Y5" i="2"/>
  <c r="Y83" i="2"/>
  <c r="Y37" i="2"/>
  <c r="Y73" i="2"/>
  <c r="Y21" i="2"/>
  <c r="Y69" i="2"/>
  <c r="Y40" i="2"/>
  <c r="Y23" i="2"/>
  <c r="Y89" i="2"/>
  <c r="U84" i="2"/>
  <c r="B37" i="2"/>
  <c r="B25" i="2"/>
  <c r="B89" i="2"/>
  <c r="B83" i="2"/>
  <c r="B71" i="2"/>
  <c r="B53" i="2"/>
  <c r="B35" i="2"/>
  <c r="T74" i="2"/>
  <c r="V69" i="2"/>
  <c r="L67" i="2"/>
  <c r="L55" i="2"/>
  <c r="P54" i="2"/>
  <c r="L76" i="2"/>
  <c r="X37" i="2"/>
  <c r="B47" i="2"/>
  <c r="B59" i="2"/>
  <c r="B90" i="2"/>
  <c r="B87" i="2"/>
  <c r="B84" i="2"/>
  <c r="B81" i="2"/>
  <c r="B78" i="2"/>
  <c r="B75" i="2"/>
  <c r="B72" i="2"/>
  <c r="B69" i="2"/>
  <c r="B66" i="2"/>
  <c r="B63" i="2"/>
  <c r="B60" i="2"/>
  <c r="B57" i="2"/>
  <c r="B54" i="2"/>
  <c r="B51" i="2"/>
  <c r="B48" i="2"/>
  <c r="B45" i="2"/>
  <c r="B42" i="2"/>
  <c r="B39" i="2"/>
  <c r="B36" i="2"/>
  <c r="B33" i="2"/>
  <c r="B30" i="2"/>
  <c r="B27" i="2"/>
  <c r="B24" i="2"/>
  <c r="D84" i="2"/>
  <c r="R79" i="2"/>
  <c r="J72" i="2"/>
  <c r="T86" i="2"/>
  <c r="T29" i="2"/>
  <c r="B88" i="2"/>
  <c r="B85" i="2"/>
  <c r="B82" i="2"/>
  <c r="B76" i="2"/>
  <c r="B73" i="2"/>
  <c r="B67" i="2"/>
  <c r="B64" i="2"/>
  <c r="B61" i="2"/>
  <c r="B52" i="2"/>
  <c r="B49" i="2"/>
  <c r="B46" i="2"/>
  <c r="B40" i="2"/>
  <c r="B31" i="2"/>
  <c r="B28" i="2"/>
  <c r="V60" i="2"/>
  <c r="H50" i="2"/>
  <c r="D45" i="2"/>
  <c r="X14" i="2"/>
  <c r="F65" i="2"/>
  <c r="X47" i="2"/>
  <c r="H42" i="2"/>
  <c r="B79" i="2"/>
  <c r="B70" i="2"/>
  <c r="B58" i="2"/>
  <c r="B55" i="2"/>
  <c r="B43" i="2"/>
  <c r="B34" i="2"/>
  <c r="N66" i="2"/>
  <c r="J64" i="2"/>
  <c r="P4" i="2"/>
  <c r="B86" i="2"/>
  <c r="B80" i="2"/>
  <c r="B77" i="2"/>
  <c r="B74" i="2"/>
  <c r="B68" i="2"/>
  <c r="B65" i="2"/>
  <c r="B62" i="2"/>
  <c r="B56" i="2"/>
  <c r="B50" i="2"/>
  <c r="B44" i="2"/>
  <c r="B41" i="2"/>
  <c r="B38" i="2"/>
  <c r="B32" i="2"/>
  <c r="B29" i="2"/>
  <c r="B26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<sst xmlns="http://schemas.openxmlformats.org/spreadsheetml/2006/main" count="181" uniqueCount="94">
  <si>
    <t>В % к соответствующему месяцу предыдущего года</t>
  </si>
  <si>
    <t>Российская Федерация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</si>
  <si>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</si>
  <si>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</si>
  <si>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</si>
  <si>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</si>
  <si>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</si>
  <si>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</si>
  <si>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</si>
  <si>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</si>
  <si>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</si>
  <si>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 xml:space="preserve">Московская область 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</si>
  <si>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</si>
  <si>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</si>
  <si>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</si>
  <si>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</si>
  <si>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</si>
  <si>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</si>
  <si>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</si>
  <si>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 xml:space="preserve">г. Москва </t>
  </si>
  <si>
    <t>Республика Карелия</t>
  </si>
  <si>
    <t>Республика Коми</t>
  </si>
  <si>
    <t>Архангельская область</t>
  </si>
  <si>
    <t>в том числе               Ненецкий автономный округ</t>
  </si>
  <si>
    <t>Архангельская область без автономного округа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</si>
  <si>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</si>
  <si>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</si>
  <si>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</si>
  <si>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</si>
  <si>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</si>
  <si>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</si>
  <si>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</si>
  <si>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Республика Адыгея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</si>
  <si>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</si>
  <si>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</si>
  <si>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</si>
  <si>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</si>
  <si>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</si>
  <si>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</si>
  <si>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</si>
  <si>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Республика Дагестан</t>
  </si>
  <si>
    <t>Республика Ингушетия</t>
  </si>
  <si>
    <t>Кабардино-Балкарская Республика</t>
  </si>
  <si>
    <t>Карачаево-Черкесская Республика</t>
  </si>
  <si>
    <t>Республика Северная  Осетия - Алания</t>
  </si>
  <si>
    <t>Чеченская Республика</t>
  </si>
  <si>
    <t>Ставропольский край</t>
  </si>
  <si>
    <t>Республика Башкортостан</t>
  </si>
  <si>
    <t>Республика Марий Эл</t>
  </si>
  <si>
    <t>Республика Мордовия</t>
  </si>
  <si>
    <t>Республика Татарстан</t>
  </si>
  <si>
    <t>Удмуртская Республика</t>
  </si>
  <si>
    <t>Чувашская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</si>
  <si>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</si>
  <si>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</si>
  <si>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</si>
  <si>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</si>
  <si>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</si>
  <si>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</si>
  <si>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</si>
  <si>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</si>
  <si>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Курганская область</t>
  </si>
  <si>
    <t>Свердловская область</t>
  </si>
  <si>
    <t>Тюменская область</t>
  </si>
  <si>
    <t xml:space="preserve">в том числе:                     Ханты-Мансийский       автономный округ - Югра </t>
  </si>
  <si>
    <t xml:space="preserve">Ямало-Ненецкий автономный округ </t>
  </si>
  <si>
    <t>Челябинская область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</si>
  <si>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</si>
  <si>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</si>
  <si>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</si>
  <si>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</si>
  <si>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</si>
  <si>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</si>
  <si>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</t>
  </si>
  <si>
    <t>Новосибирская область</t>
  </si>
  <si>
    <t>Омская область</t>
  </si>
  <si>
    <t>Томская область</t>
  </si>
  <si>
    <t>Республика Бурятия</t>
  </si>
  <si>
    <t>Республика Саха (Якутия)</t>
  </si>
  <si>
    <t>Забайкальский край</t>
  </si>
  <si>
    <t>Камчатский край</t>
  </si>
  <si>
    <t>Приморский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</si>
  <si>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</si>
  <si>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</si>
  <si>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</si>
  <si>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</si>
  <si>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автономная область</t>
  </si>
  <si>
    <t>Чукотский автономный округ</t>
  </si>
  <si>
    <t xml:space="preserve">Тюменская область 
без автономных округов </t>
  </si>
  <si>
    <t>Эскроу-счета</t>
  </si>
  <si>
    <t>Регион</t>
  </si>
  <si>
    <t>Дата</t>
  </si>
  <si>
    <t>Эскроу-счета, в % к соответствующему месяцу предыдущего года</t>
  </si>
  <si>
    <t>РОССИЙСКАЯ ФЕДЕРАЦИЯ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</si>
</sst>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 Cyr"/>
      <charset val="204"/>
    </font>
    <font>
      <i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0"/>
      <color theme="1"/>
      <name val="Arial Cyr"/>
      <charset val="204"/>
    </font>
    <font>
      <sz val="9"/>
      <color theme="1"/>
      <name val="Arial"/>
      <family val="2"/>
      <charset val="204"/>
    </font>
    <font>
      <b/>
      <sz val="8.5"/>
      <name val="Arial"/>
      <family val="2"/>
      <charset val="204"/>
    </font>
    <font>
      <sz val="8.5"/>
      <name val="Arial"/>
      <family val="2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0" borderId="0" xfId="1" applyFont="1"/>
    <xf numFmtId="0" fontId="5" fillId="0" borderId="0" xfId="1" applyFont="1" applyAlignment="1">
      <alignment horizontal="left" wrapText="1"/>
    </xf>
    <xf numFmtId="0" fontId="6" fillId="0" borderId="0" xfId="1" applyFont="1"/>
    <xf numFmtId="0" fontId="7" fillId="0" borderId="0" xfId="1" applyFont="1" applyAlignment="1">
      <alignment horizontal="left" wrapText="1"/>
    </xf>
    <xf numFmtId="0" fontId="7" fillId="0" borderId="0" xfId="1" applyFont="1" applyAlignment="1">
      <alignment horizontal="left" wrapText="1" indent="2"/>
    </xf>
    <xf numFmtId="0" fontId="7" fillId="0" borderId="3" xfId="1" applyFont="1" applyBorder="1" applyAlignment="1">
      <alignment horizontal="left" wrapText="1"/>
    </xf>
    <xf numFmtId="0" fontId="3" fillId="0" borderId="0" xfId="1" applyFont="1" applyAlignment="1">
      <alignment horizontal="right"/>
    </xf>
    <xf numFmtId="0" fontId="1" fillId="0" borderId="0" xfId="1"/>
    <xf numFmtId="0" fontId="4" fillId="0" borderId="2" xfId="1" applyFont="1" applyBorder="1" applyAlignment="1">
      <alignment horizontal="center" wrapText="1"/>
    </xf>
    <xf numFmtId="14" fontId="4" fillId="0" borderId="2" xfId="1" applyNumberFormat="1" applyFont="1" applyBorder="1" applyAlignment="1">
      <alignment horizontal="center" vertical="center" wrapText="1"/>
    </xf>
    <xf numFmtId="14" fontId="4" fillId="0" borderId="1" xfId="1" applyNumberFormat="1" applyFont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 wrapText="1"/>
    </xf>
    <xf numFmtId="3" fontId="8" fillId="0" borderId="0" xfId="1" applyNumberFormat="1" applyFont="1" applyAlignment="1">
      <alignment horizontal="right" wrapText="1" indent="1"/>
    </xf>
    <xf numFmtId="3" fontId="9" fillId="0" borderId="0" xfId="1" applyNumberFormat="1" applyFont="1" applyAlignment="1">
      <alignment horizontal="right" wrapText="1" indent="1"/>
    </xf>
    <xf numFmtId="0" fontId="10" fillId="0" borderId="0" xfId="1" applyFont="1" applyAlignment="1">
      <alignment horizontal="right"/>
    </xf>
    <xf numFmtId="0" fontId="10" fillId="0" borderId="0" xfId="1" applyFont="1"/>
    <xf numFmtId="0" fontId="2" fillId="0" borderId="0" xfId="1" applyFont="1"/>
    <xf numFmtId="0" fontId="13" fillId="0" borderId="0" xfId="1" applyFont="1"/>
    <xf numFmtId="14" fontId="13" fillId="0" borderId="0" xfId="1" applyNumberFormat="1" applyFont="1"/>
    <xf numFmtId="14" fontId="2" fillId="0" borderId="1" xfId="1" applyNumberFormat="1" applyFont="1" applyBorder="1" applyAlignment="1">
      <alignment horizontal="center" vertical="center" wrapText="1"/>
    </xf>
    <xf numFmtId="14" fontId="2" fillId="0" borderId="1" xfId="1" applyNumberFormat="1" applyFont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left" vertical="center" wrapText="1"/>
    </xf>
    <xf numFmtId="165" fontId="14" fillId="2" borderId="1" xfId="0" applyNumberFormat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wrapText="1"/>
    </xf>
    <xf numFmtId="0" fontId="10" fillId="0" borderId="1" xfId="1" applyFont="1" applyBorder="1" applyAlignment="1">
      <alignment horizontal="left" wrapText="1"/>
    </xf>
    <xf numFmtId="0" fontId="10" fillId="0" borderId="1" xfId="1" applyFont="1" applyBorder="1" applyAlignment="1">
      <alignment horizontal="left" wrapText="1" indent="2"/>
    </xf>
    <xf numFmtId="164" fontId="12" fillId="0" borderId="1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right" wrapText="1"/>
    </xf>
    <xf numFmtId="0" fontId="4" fillId="0" borderId="3" xfId="1" applyFont="1" applyBorder="1" applyAlignment="1">
      <alignment horizontal="right" wrapText="1"/>
    </xf>
    <xf numFmtId="0" fontId="15" fillId="0" borderId="1" xfId="1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_&#1057;&#1087;&#1077;&#1094;&#1080;&#1072;&#1083;&#1080;&#1079;&#1072;&#1094;&#1080;&#1103;/3.1%20&#1055;&#1088;&#1086;&#1092;&#1080;&#1083;&#1100;%20&#1088;&#1077;&#1075;&#1080;&#1086;&#1085;&#1072;%20(&#1086;&#1073;&#1085;&#1086;&#1074;&#1083;&#1077;&#1085;&#1080;&#1077;%202022)/&#1048;&#1089;&#1093;&#1086;&#1076;&#1085;&#1099;&#1077;%20&#1092;&#1072;&#1081;&#1083;&#1099;/3.%20&#1057;&#1072;&#1081;&#1090;%20&#1062;&#1041;/02_28_Escrow_accou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 рублях"/>
      <sheetName val="02_28_Escrow_accounts"/>
    </sheetNames>
    <sheetDataSet>
      <sheetData sheetId="0">
        <row r="1">
          <cell r="A1" t="str">
            <v>Средства на счетах эскроу в рублях, млн руб.</v>
          </cell>
          <cell r="B1"/>
          <cell r="C1"/>
        </row>
        <row r="2">
          <cell r="A2"/>
          <cell r="B2" t="str">
            <v>01.07.2019</v>
          </cell>
          <cell r="C2" t="str">
            <v>01.08.2019</v>
          </cell>
          <cell r="D2" t="str">
            <v>01.09.2019</v>
          </cell>
          <cell r="E2" t="str">
            <v>01.10.2019</v>
          </cell>
          <cell r="F2" t="str">
            <v>01.11.2019</v>
          </cell>
          <cell r="G2" t="str">
            <v>01.12.2019</v>
          </cell>
          <cell r="H2" t="str">
            <v>01.01.2020</v>
          </cell>
          <cell r="I2" t="str">
            <v>01.02.2020</v>
          </cell>
          <cell r="J2" t="str">
            <v>01.03.2020</v>
          </cell>
          <cell r="K2" t="str">
            <v>01.04.2020</v>
          </cell>
          <cell r="L2" t="str">
            <v>01.05.2020</v>
          </cell>
          <cell r="M2" t="str">
            <v>01.06.2020</v>
          </cell>
          <cell r="N2" t="str">
            <v>01.07.2020</v>
          </cell>
          <cell r="O2" t="str">
            <v>01.08.2020</v>
          </cell>
          <cell r="P2" t="str">
            <v>01.09.2020</v>
          </cell>
          <cell r="Q2" t="str">
            <v>01.10.2020</v>
          </cell>
          <cell r="R2" t="str">
            <v>01.11.2020</v>
          </cell>
          <cell r="S2" t="str">
            <v>01.12.2020</v>
          </cell>
          <cell r="T2" t="str">
            <v>01.01.2021</v>
          </cell>
          <cell r="U2" t="str">
            <v>01.02.2021</v>
          </cell>
          <cell r="V2" t="str">
            <v>01.03.2021</v>
          </cell>
          <cell r="W2" t="str">
            <v>01.04.2021</v>
          </cell>
          <cell r="X2" t="str">
            <v>01.05.2021</v>
          </cell>
          <cell r="Y2" t="str">
            <v>01.06.2021</v>
          </cell>
          <cell r="Z2" t="str">
            <v>01.07.2021</v>
          </cell>
          <cell r="AA2" t="str">
            <v>01.08.2021</v>
          </cell>
          <cell r="AB2" t="str">
            <v>01.09.2021</v>
          </cell>
          <cell r="AC2" t="str">
            <v>01.10.2021</v>
          </cell>
          <cell r="AD2" t="str">
            <v>01.11.2021</v>
          </cell>
          <cell r="AE2" t="str">
            <v>01.12.2021</v>
          </cell>
          <cell r="AF2" t="str">
            <v>01.01.2022</v>
          </cell>
          <cell r="AG2" t="str">
            <v>01.02.2022</v>
          </cell>
          <cell r="AH2" t="str">
            <v>01.03.2022</v>
          </cell>
          <cell r="AI2" t="str">
            <v>01.04.2022</v>
          </cell>
          <cell r="AJ2" t="str">
            <v>01.05.2022</v>
          </cell>
          <cell r="AK2" t="str">
            <v>01.06.2022</v>
          </cell>
          <cell r="AL2" t="str">
            <v>01.07.2022</v>
          </cell>
          <cell r="AM2" t="str">
            <v>01.08.2022</v>
          </cell>
          <cell r="AN2" t="str">
            <v>01.09.2022</v>
          </cell>
          <cell r="AO2" t="str">
            <v>01.10.2022</v>
          </cell>
          <cell r="AP2" t="str">
            <v>01.11.2022</v>
          </cell>
          <cell r="AQ2" t="str">
            <v>01.12.2022</v>
          </cell>
          <cell r="AR2" t="str">
            <v>01.01.2023</v>
          </cell>
          <cell r="AS2" t="str">
            <v>01.02.2023</v>
          </cell>
          <cell r="AT2" t="str">
            <v>01.03.2023</v>
          </cell>
          <cell r="AU2" t="str">
            <v>01.04.2023</v>
          </cell>
          <cell r="AV2" t="str">
            <v>01.05.2023</v>
          </cell>
          <cell r="AW2" t="str">
            <v>01.06.2023</v>
          </cell>
          <cell r="AX2" t="str">
            <v>01.07.2023</v>
          </cell>
          <cell r="AY2" t="str">
            <v>01.08.2023</v>
          </cell>
          <cell r="AZ2" t="str">
            <v>01.09.2023</v>
          </cell>
          <cell r="BA2" t="str">
            <v>01.10.2023</v>
          </cell>
          <cell r="BB2" t="str">
            <v>01.11.2023</v>
          </cell>
          <cell r="BC2" t="str">
            <v>01.12.2023</v>
          </cell>
          <cell r="BD2" t="str">
            <v>01.01.2024</v>
          </cell>
          <cell r="BE2" t="str">
            <v>01.02.2024</v>
          </cell>
          <cell r="BF2" t="str">
            <v>01.03.2024</v>
          </cell>
          <cell r="BG2" t="str">
            <v>01.04.2024</v>
          </cell>
          <cell r="BH2" t="str">
            <v>01.05.2024</v>
          </cell>
          <cell r="BI2" t="str">
            <v>01.06.2024</v>
          </cell>
          <cell r="BJ2" t="str">
            <v>01.07.2024</v>
          </cell>
          <cell r="BK2" t="str">
            <v>01.08.2024</v>
          </cell>
          <cell r="BL2" t="str">
            <v>01.09.2024</v>
          </cell>
          <cell r="BM2" t="str">
            <v>01.10.2024</v>
          </cell>
          <cell r="BN2" t="str">
            <v>01.11.2024</v>
          </cell>
          <cell r="BO2" t="str">
            <v>01.12.2024</v>
          </cell>
          <cell r="BP2" t="str">
            <v>01.01.2025</v>
          </cell>
          <cell r="BQ2" t="str">
            <v>01.02.2025</v>
          </cell>
          <cell r="BR2" t="str">
            <v>01.03.2025</v>
          </cell>
          <cell r="BS2" t="str">
            <v>01.04.2025</v>
          </cell>
          <cell r="BT2" t="str">
            <v>01.05.2025</v>
          </cell>
          <cell r="BU2" t="str">
            <v>01.06.2025</v>
          </cell>
          <cell r="BV2" t="str">
            <v>01.07.2025</v>
          </cell>
          <cell r="BW2" t="str">
            <v>01.08.2025</v>
          </cell>
          <cell r="BX2" t="str">
            <v>01.09.2025</v>
          </cell>
          <cell r="BY2" t="str">
            <v>01.10.2025</v>
          </cell>
          <cell r="BZ2" t="str">
            <v>01.11.2025</v>
          </cell>
          <cell r="CA2" t="str">
            <v>01.12.2025</v>
          </cell>
          <cell r="CB2">
            <v>46023</v>
          </cell>
        </row>
        <row r="3">
          <cell r="A3" t="str">
            <v>РОССИЙСКАЯ ФЕДЕРАЦИЯ</v>
          </cell>
          <cell r="B3">
            <v>12965</v>
          </cell>
          <cell r="C3">
            <v>20013</v>
          </cell>
          <cell r="D3">
            <v>33715</v>
          </cell>
          <cell r="E3">
            <v>52183</v>
          </cell>
          <cell r="F3">
            <v>76045</v>
          </cell>
          <cell r="G3">
            <v>103825</v>
          </cell>
          <cell r="H3">
            <v>138666</v>
          </cell>
          <cell r="I3">
            <v>165425</v>
          </cell>
          <cell r="J3">
            <v>203105</v>
          </cell>
          <cell r="K3">
            <v>252766</v>
          </cell>
          <cell r="L3">
            <v>296605</v>
          </cell>
          <cell r="M3">
            <v>333183</v>
          </cell>
          <cell r="N3">
            <v>393292</v>
          </cell>
          <cell r="O3">
            <v>466131</v>
          </cell>
          <cell r="P3">
            <v>559735</v>
          </cell>
          <cell r="Q3">
            <v>679148</v>
          </cell>
          <cell r="R3">
            <v>835883</v>
          </cell>
          <cell r="S3">
            <v>1007449</v>
          </cell>
          <cell r="T3">
            <v>1177298</v>
          </cell>
          <cell r="U3">
            <v>1238618</v>
          </cell>
          <cell r="V3">
            <v>1393331</v>
          </cell>
          <cell r="W3">
            <v>1578841</v>
          </cell>
          <cell r="X3">
            <v>1787315</v>
          </cell>
          <cell r="Y3">
            <v>1966900</v>
          </cell>
          <cell r="Z3">
            <v>2172185</v>
          </cell>
          <cell r="AA3">
            <v>2350802</v>
          </cell>
          <cell r="AB3">
            <v>2501529</v>
          </cell>
          <cell r="AC3">
            <v>2633006</v>
          </cell>
          <cell r="AD3">
            <v>2778536</v>
          </cell>
          <cell r="AE3">
            <v>2945739</v>
          </cell>
          <cell r="AF3">
            <v>3035702</v>
          </cell>
          <cell r="AG3">
            <v>3090054</v>
          </cell>
          <cell r="AH3">
            <v>3323283</v>
          </cell>
          <cell r="AI3">
            <v>3634248</v>
          </cell>
          <cell r="AJ3">
            <v>3747331</v>
          </cell>
          <cell r="AK3">
            <v>3784549</v>
          </cell>
          <cell r="AL3">
            <v>3829708</v>
          </cell>
          <cell r="AM3">
            <v>3879105</v>
          </cell>
          <cell r="AN3">
            <v>3945520</v>
          </cell>
          <cell r="AO3">
            <v>4046364</v>
          </cell>
          <cell r="AP3">
            <v>4107007</v>
          </cell>
          <cell r="AQ3">
            <v>4081586</v>
          </cell>
          <cell r="AR3">
            <v>4027555</v>
          </cell>
          <cell r="AS3">
            <v>3859834</v>
          </cell>
          <cell r="AT3">
            <v>3898511</v>
          </cell>
          <cell r="AU3">
            <v>4062693</v>
          </cell>
          <cell r="AV3">
            <v>4147469</v>
          </cell>
          <cell r="AW3">
            <v>4302561</v>
          </cell>
          <cell r="AX3">
            <v>4402792</v>
          </cell>
          <cell r="AY3">
            <v>4535969</v>
          </cell>
          <cell r="AZ3">
            <v>4855424</v>
          </cell>
          <cell r="BA3">
            <v>5259003</v>
          </cell>
          <cell r="BB3">
            <v>5457691</v>
          </cell>
          <cell r="BC3">
            <v>5710368</v>
          </cell>
          <cell r="BD3">
            <v>5573221</v>
          </cell>
          <cell r="BE3">
            <v>5510733</v>
          </cell>
          <cell r="BF3">
            <v>5499479</v>
          </cell>
          <cell r="BG3">
            <v>5590978</v>
          </cell>
          <cell r="BH3">
            <v>5715041</v>
          </cell>
          <cell r="BI3">
            <v>6069542</v>
          </cell>
          <cell r="BJ3">
            <v>6509747</v>
          </cell>
          <cell r="BK3">
            <v>6614256</v>
          </cell>
          <cell r="BL3">
            <v>6669799</v>
          </cell>
          <cell r="BM3">
            <v>6705410</v>
          </cell>
          <cell r="BN3">
            <v>6640705</v>
          </cell>
          <cell r="BO3">
            <v>6708878</v>
          </cell>
          <cell r="BP3">
            <v>6125878</v>
          </cell>
          <cell r="BQ3">
            <v>6014456</v>
          </cell>
          <cell r="BR3">
            <v>6181291</v>
          </cell>
          <cell r="BS3">
            <v>6269490</v>
          </cell>
          <cell r="BT3">
            <v>6334003</v>
          </cell>
          <cell r="BU3">
            <v>6542494</v>
          </cell>
          <cell r="BV3">
            <v>6589189</v>
          </cell>
          <cell r="BW3">
            <v>6700998</v>
          </cell>
          <cell r="BX3">
            <v>6824398</v>
          </cell>
          <cell r="BY3">
            <v>7006520</v>
          </cell>
          <cell r="BZ3">
            <v>7041495</v>
          </cell>
          <cell r="CA3">
            <v>7269560</v>
          </cell>
          <cell r="CB3">
            <v>7138569</v>
          </cell>
        </row>
        <row r="4">
          <cell r="A4" t="str">
            <v>ЦЕНТРАЛЬНЫЙ ФЕДЕРАЛЬНЫЙ ОКРУГ</v>
          </cell>
          <cell r="B4">
            <v>5229</v>
          </cell>
          <cell r="C4">
            <v>9523</v>
          </cell>
          <cell r="D4">
            <v>17383</v>
          </cell>
          <cell r="E4">
            <v>27189</v>
          </cell>
          <cell r="F4">
            <v>40608</v>
          </cell>
          <cell r="G4">
            <v>55997</v>
          </cell>
          <cell r="H4">
            <v>75207</v>
          </cell>
          <cell r="I4">
            <v>91387</v>
          </cell>
          <cell r="J4">
            <v>113917</v>
          </cell>
          <cell r="K4">
            <v>141504</v>
          </cell>
          <cell r="L4">
            <v>163759</v>
          </cell>
          <cell r="M4">
            <v>179656</v>
          </cell>
          <cell r="N4">
            <v>204259</v>
          </cell>
          <cell r="O4">
            <v>240190</v>
          </cell>
          <cell r="P4">
            <v>289388</v>
          </cell>
          <cell r="Q4">
            <v>349897</v>
          </cell>
          <cell r="R4">
            <v>435268</v>
          </cell>
          <cell r="S4">
            <v>522521</v>
          </cell>
          <cell r="T4">
            <v>615217</v>
          </cell>
          <cell r="U4">
            <v>659362</v>
          </cell>
          <cell r="V4">
            <v>739808</v>
          </cell>
          <cell r="W4">
            <v>847035</v>
          </cell>
          <cell r="X4">
            <v>958149</v>
          </cell>
          <cell r="Y4">
            <v>1052007</v>
          </cell>
          <cell r="Z4">
            <v>1160035</v>
          </cell>
          <cell r="AA4">
            <v>1266099</v>
          </cell>
          <cell r="AB4">
            <v>1349661</v>
          </cell>
          <cell r="AC4">
            <v>1421740</v>
          </cell>
          <cell r="AD4">
            <v>1523609</v>
          </cell>
          <cell r="AE4">
            <v>1611800</v>
          </cell>
          <cell r="AF4">
            <v>1669810</v>
          </cell>
          <cell r="AG4">
            <v>1707865</v>
          </cell>
          <cell r="AH4">
            <v>1836274</v>
          </cell>
          <cell r="AI4">
            <v>2008224</v>
          </cell>
          <cell r="AJ4">
            <v>2057386</v>
          </cell>
          <cell r="AK4">
            <v>2104478</v>
          </cell>
          <cell r="AL4">
            <v>2132293</v>
          </cell>
          <cell r="AM4">
            <v>2165882</v>
          </cell>
          <cell r="AN4">
            <v>2207872</v>
          </cell>
          <cell r="AO4">
            <v>2264151</v>
          </cell>
          <cell r="AP4">
            <v>2306154</v>
          </cell>
          <cell r="AQ4">
            <v>2291093</v>
          </cell>
          <cell r="AR4">
            <v>2330883</v>
          </cell>
          <cell r="AS4">
            <v>2231872</v>
          </cell>
          <cell r="AT4">
            <v>2260230</v>
          </cell>
          <cell r="AU4">
            <v>2332015</v>
          </cell>
          <cell r="AV4">
            <v>2361082</v>
          </cell>
          <cell r="AW4">
            <v>2423559</v>
          </cell>
          <cell r="AX4">
            <v>2468040</v>
          </cell>
          <cell r="AY4">
            <v>2514913</v>
          </cell>
          <cell r="AZ4">
            <v>2662943</v>
          </cell>
          <cell r="BA4">
            <v>2841606</v>
          </cell>
          <cell r="BB4">
            <v>2894256</v>
          </cell>
          <cell r="BC4">
            <v>3006149</v>
          </cell>
          <cell r="BD4">
            <v>2912201</v>
          </cell>
          <cell r="BE4">
            <v>2898120</v>
          </cell>
          <cell r="BF4">
            <v>2911920</v>
          </cell>
          <cell r="BG4">
            <v>2952608</v>
          </cell>
          <cell r="BH4">
            <v>3032196</v>
          </cell>
          <cell r="BI4">
            <v>3213203</v>
          </cell>
          <cell r="BJ4">
            <v>3415531</v>
          </cell>
          <cell r="BK4">
            <v>3471549</v>
          </cell>
          <cell r="BL4">
            <v>3502904</v>
          </cell>
          <cell r="BM4">
            <v>3535615</v>
          </cell>
          <cell r="BN4">
            <v>3491995</v>
          </cell>
          <cell r="BO4">
            <v>3540765</v>
          </cell>
          <cell r="BP4">
            <v>3297565</v>
          </cell>
          <cell r="BQ4">
            <v>3181369</v>
          </cell>
          <cell r="BR4">
            <v>3272758</v>
          </cell>
          <cell r="BS4">
            <v>3321536</v>
          </cell>
          <cell r="BT4">
            <v>3377073</v>
          </cell>
          <cell r="BU4">
            <v>3511528</v>
          </cell>
          <cell r="BV4">
            <v>3559024</v>
          </cell>
          <cell r="BW4">
            <v>3650554</v>
          </cell>
          <cell r="BX4">
            <v>3689588</v>
          </cell>
          <cell r="BY4">
            <v>3786554</v>
          </cell>
          <cell r="BZ4">
            <v>3817857</v>
          </cell>
          <cell r="CA4">
            <v>3930678</v>
          </cell>
          <cell r="CB4">
            <v>3883986</v>
          </cell>
        </row>
        <row r="5">
          <cell r="A5" t="str">
            <v>Белгородская область</v>
          </cell>
          <cell r="B5">
            <v>172</v>
          </cell>
          <cell r="C5">
            <v>236</v>
          </cell>
          <cell r="D5">
            <v>267</v>
          </cell>
          <cell r="E5">
            <v>57</v>
          </cell>
          <cell r="F5">
            <v>111</v>
          </cell>
          <cell r="G5">
            <v>194</v>
          </cell>
          <cell r="H5">
            <v>325</v>
          </cell>
          <cell r="I5">
            <v>274</v>
          </cell>
          <cell r="J5">
            <v>330</v>
          </cell>
          <cell r="K5">
            <v>399</v>
          </cell>
          <cell r="L5">
            <v>521</v>
          </cell>
          <cell r="M5">
            <v>702</v>
          </cell>
          <cell r="N5">
            <v>967</v>
          </cell>
          <cell r="O5">
            <v>1219</v>
          </cell>
          <cell r="P5">
            <v>1519</v>
          </cell>
          <cell r="Q5">
            <v>2187</v>
          </cell>
          <cell r="R5">
            <v>2754</v>
          </cell>
          <cell r="S5">
            <v>3568</v>
          </cell>
          <cell r="T5">
            <v>3567</v>
          </cell>
          <cell r="U5">
            <v>3957</v>
          </cell>
          <cell r="V5">
            <v>4468</v>
          </cell>
          <cell r="W5">
            <v>4934</v>
          </cell>
          <cell r="X5">
            <v>4839</v>
          </cell>
          <cell r="Y5">
            <v>5520</v>
          </cell>
          <cell r="Z5">
            <v>6633</v>
          </cell>
          <cell r="AA5">
            <v>7080</v>
          </cell>
          <cell r="AB5">
            <v>7469</v>
          </cell>
          <cell r="AC5">
            <v>8255</v>
          </cell>
          <cell r="AD5">
            <v>8885</v>
          </cell>
          <cell r="AE5">
            <v>8585</v>
          </cell>
          <cell r="AF5">
            <v>8870</v>
          </cell>
          <cell r="AG5">
            <v>9547</v>
          </cell>
          <cell r="AH5">
            <v>10803</v>
          </cell>
          <cell r="AI5">
            <v>11189</v>
          </cell>
          <cell r="AJ5">
            <v>11347</v>
          </cell>
          <cell r="AK5">
            <v>11398</v>
          </cell>
          <cell r="AL5">
            <v>11432</v>
          </cell>
          <cell r="AM5">
            <v>11928</v>
          </cell>
          <cell r="AN5">
            <v>10999</v>
          </cell>
          <cell r="AO5">
            <v>11713</v>
          </cell>
          <cell r="AP5">
            <v>12071</v>
          </cell>
          <cell r="AQ5">
            <v>12580</v>
          </cell>
          <cell r="AR5">
            <v>13482</v>
          </cell>
          <cell r="AS5">
            <v>13097</v>
          </cell>
          <cell r="AT5">
            <v>13458</v>
          </cell>
          <cell r="AU5">
            <v>13642</v>
          </cell>
          <cell r="AV5">
            <v>14159</v>
          </cell>
          <cell r="AW5">
            <v>14959</v>
          </cell>
          <cell r="AX5">
            <v>15662</v>
          </cell>
          <cell r="AY5">
            <v>16770</v>
          </cell>
          <cell r="AZ5">
            <v>18929</v>
          </cell>
          <cell r="BA5">
            <v>20569</v>
          </cell>
          <cell r="BB5">
            <v>20543</v>
          </cell>
          <cell r="BC5">
            <v>22931</v>
          </cell>
          <cell r="BD5">
            <v>22956</v>
          </cell>
          <cell r="BE5">
            <v>22789</v>
          </cell>
          <cell r="BF5">
            <v>22799</v>
          </cell>
          <cell r="BG5">
            <v>23307</v>
          </cell>
          <cell r="BH5">
            <v>23373</v>
          </cell>
          <cell r="BI5">
            <v>24313</v>
          </cell>
          <cell r="BJ5">
            <v>27097</v>
          </cell>
          <cell r="BK5">
            <v>28275</v>
          </cell>
          <cell r="BL5">
            <v>27836</v>
          </cell>
          <cell r="BM5">
            <v>28467</v>
          </cell>
          <cell r="BN5">
            <v>28727</v>
          </cell>
          <cell r="BO5">
            <v>29453</v>
          </cell>
          <cell r="BP5">
            <v>25164</v>
          </cell>
          <cell r="BQ5">
            <v>24876</v>
          </cell>
          <cell r="BR5">
            <v>25489</v>
          </cell>
          <cell r="BS5">
            <v>26453</v>
          </cell>
          <cell r="BT5">
            <v>26990</v>
          </cell>
          <cell r="BU5">
            <v>27889</v>
          </cell>
          <cell r="BV5">
            <v>27349</v>
          </cell>
          <cell r="BW5">
            <v>27648</v>
          </cell>
          <cell r="BX5">
            <v>28843</v>
          </cell>
          <cell r="BY5">
            <v>30814</v>
          </cell>
          <cell r="BZ5">
            <v>32440</v>
          </cell>
          <cell r="CA5">
            <v>34088</v>
          </cell>
          <cell r="CB5">
            <v>33821</v>
          </cell>
        </row>
        <row r="6">
          <cell r="A6" t="str">
            <v>Брянская область</v>
          </cell>
          <cell r="B6">
            <v>15</v>
          </cell>
          <cell r="C6">
            <v>24</v>
          </cell>
          <cell r="D6">
            <v>8</v>
          </cell>
          <cell r="E6">
            <v>26</v>
          </cell>
          <cell r="F6">
            <v>57</v>
          </cell>
          <cell r="G6">
            <v>74</v>
          </cell>
          <cell r="H6">
            <v>113</v>
          </cell>
          <cell r="I6">
            <v>139</v>
          </cell>
          <cell r="J6">
            <v>150</v>
          </cell>
          <cell r="K6">
            <v>245</v>
          </cell>
          <cell r="L6">
            <v>385</v>
          </cell>
          <cell r="M6">
            <v>528</v>
          </cell>
          <cell r="N6">
            <v>712</v>
          </cell>
          <cell r="O6">
            <v>974</v>
          </cell>
          <cell r="P6">
            <v>1435</v>
          </cell>
          <cell r="Q6">
            <v>2063</v>
          </cell>
          <cell r="R6">
            <v>2586</v>
          </cell>
          <cell r="S6">
            <v>2982</v>
          </cell>
          <cell r="T6">
            <v>3406</v>
          </cell>
          <cell r="U6">
            <v>3520</v>
          </cell>
          <cell r="V6">
            <v>4083</v>
          </cell>
          <cell r="W6">
            <v>4613</v>
          </cell>
          <cell r="X6">
            <v>5476</v>
          </cell>
          <cell r="Y6">
            <v>6197</v>
          </cell>
          <cell r="Z6">
            <v>7072</v>
          </cell>
          <cell r="AA6">
            <v>7824</v>
          </cell>
          <cell r="AB6">
            <v>7864</v>
          </cell>
          <cell r="AC6">
            <v>8449</v>
          </cell>
          <cell r="AD6">
            <v>8987</v>
          </cell>
          <cell r="AE6">
            <v>8976</v>
          </cell>
          <cell r="AF6">
            <v>9541</v>
          </cell>
          <cell r="AG6">
            <v>8015</v>
          </cell>
          <cell r="AH6">
            <v>8921</v>
          </cell>
          <cell r="AI6">
            <v>9991</v>
          </cell>
          <cell r="AJ6">
            <v>10196</v>
          </cell>
          <cell r="AK6">
            <v>10414</v>
          </cell>
          <cell r="AL6">
            <v>11013</v>
          </cell>
          <cell r="AM6">
            <v>10944</v>
          </cell>
          <cell r="AN6">
            <v>11266</v>
          </cell>
          <cell r="AO6">
            <v>11787</v>
          </cell>
          <cell r="AP6">
            <v>11378</v>
          </cell>
          <cell r="AQ6">
            <v>11063</v>
          </cell>
          <cell r="AR6">
            <v>10998</v>
          </cell>
          <cell r="AS6">
            <v>9593</v>
          </cell>
          <cell r="AT6">
            <v>9827</v>
          </cell>
          <cell r="AU6">
            <v>10699</v>
          </cell>
          <cell r="AV6">
            <v>11340</v>
          </cell>
          <cell r="AW6">
            <v>12211</v>
          </cell>
          <cell r="AX6">
            <v>13078</v>
          </cell>
          <cell r="AY6">
            <v>11313</v>
          </cell>
          <cell r="AZ6">
            <v>12686</v>
          </cell>
          <cell r="BA6">
            <v>14477</v>
          </cell>
          <cell r="BB6">
            <v>16291</v>
          </cell>
          <cell r="BC6">
            <v>16421</v>
          </cell>
          <cell r="BD6">
            <v>16231</v>
          </cell>
          <cell r="BE6">
            <v>15406</v>
          </cell>
          <cell r="BF6">
            <v>15140</v>
          </cell>
          <cell r="BG6">
            <v>15887</v>
          </cell>
          <cell r="BH6">
            <v>14750</v>
          </cell>
          <cell r="BI6">
            <v>15892</v>
          </cell>
          <cell r="BJ6">
            <v>17683</v>
          </cell>
          <cell r="BK6">
            <v>16584</v>
          </cell>
          <cell r="BL6">
            <v>17273</v>
          </cell>
          <cell r="BM6">
            <v>17915</v>
          </cell>
          <cell r="BN6">
            <v>18430</v>
          </cell>
          <cell r="BO6">
            <v>17013</v>
          </cell>
          <cell r="BP6">
            <v>16078</v>
          </cell>
          <cell r="BQ6">
            <v>15573</v>
          </cell>
          <cell r="BR6">
            <v>16285</v>
          </cell>
          <cell r="BS6">
            <v>17496</v>
          </cell>
          <cell r="BT6">
            <v>18211</v>
          </cell>
          <cell r="BU6">
            <v>18873</v>
          </cell>
          <cell r="BV6">
            <v>19136</v>
          </cell>
          <cell r="BW6">
            <v>19765</v>
          </cell>
          <cell r="BX6">
            <v>20048</v>
          </cell>
          <cell r="BY6">
            <v>20834</v>
          </cell>
          <cell r="BZ6">
            <v>20568</v>
          </cell>
          <cell r="CA6">
            <v>21272</v>
          </cell>
          <cell r="CB6">
            <v>18253</v>
          </cell>
        </row>
        <row r="7">
          <cell r="A7" t="str">
            <v>Владимирская область</v>
          </cell>
          <cell r="B7">
            <v>37</v>
          </cell>
          <cell r="C7">
            <v>43</v>
          </cell>
          <cell r="D7">
            <v>53</v>
          </cell>
          <cell r="E7">
            <v>128</v>
          </cell>
          <cell r="F7">
            <v>221</v>
          </cell>
          <cell r="G7">
            <v>279</v>
          </cell>
          <cell r="H7">
            <v>418</v>
          </cell>
          <cell r="I7">
            <v>447</v>
          </cell>
          <cell r="J7">
            <v>545</v>
          </cell>
          <cell r="K7">
            <v>648</v>
          </cell>
          <cell r="L7">
            <v>759</v>
          </cell>
          <cell r="M7">
            <v>805</v>
          </cell>
          <cell r="N7">
            <v>1035</v>
          </cell>
          <cell r="O7">
            <v>1248</v>
          </cell>
          <cell r="P7">
            <v>1521</v>
          </cell>
          <cell r="Q7">
            <v>1750</v>
          </cell>
          <cell r="R7">
            <v>2057</v>
          </cell>
          <cell r="S7">
            <v>2507</v>
          </cell>
          <cell r="T7">
            <v>2540</v>
          </cell>
          <cell r="U7">
            <v>2739</v>
          </cell>
          <cell r="V7">
            <v>3093</v>
          </cell>
          <cell r="W7">
            <v>3572</v>
          </cell>
          <cell r="X7">
            <v>4101</v>
          </cell>
          <cell r="Y7">
            <v>4606</v>
          </cell>
          <cell r="Z7">
            <v>5087</v>
          </cell>
          <cell r="AA7">
            <v>5603</v>
          </cell>
          <cell r="AB7">
            <v>6146</v>
          </cell>
          <cell r="AC7">
            <v>6702</v>
          </cell>
          <cell r="AD7">
            <v>7243</v>
          </cell>
          <cell r="AE7">
            <v>7783</v>
          </cell>
          <cell r="AF7">
            <v>8429</v>
          </cell>
          <cell r="AG7">
            <v>9024</v>
          </cell>
          <cell r="AH7">
            <v>9401</v>
          </cell>
          <cell r="AI7">
            <v>10169</v>
          </cell>
          <cell r="AJ7">
            <v>10149</v>
          </cell>
          <cell r="AK7">
            <v>10406</v>
          </cell>
          <cell r="AL7">
            <v>10878</v>
          </cell>
          <cell r="AM7">
            <v>11074</v>
          </cell>
          <cell r="AN7">
            <v>11231</v>
          </cell>
          <cell r="AO7">
            <v>11313</v>
          </cell>
          <cell r="AP7">
            <v>11789</v>
          </cell>
          <cell r="AQ7">
            <v>11304</v>
          </cell>
          <cell r="AR7">
            <v>11160</v>
          </cell>
          <cell r="AS7">
            <v>11180</v>
          </cell>
          <cell r="AT7">
            <v>11350</v>
          </cell>
          <cell r="AU7">
            <v>11970</v>
          </cell>
          <cell r="AV7">
            <v>12860</v>
          </cell>
          <cell r="AW7">
            <v>13974</v>
          </cell>
          <cell r="AX7">
            <v>14494</v>
          </cell>
          <cell r="AY7">
            <v>15284</v>
          </cell>
          <cell r="AZ7">
            <v>16471</v>
          </cell>
          <cell r="BA7">
            <v>17546</v>
          </cell>
          <cell r="BB7">
            <v>18339</v>
          </cell>
          <cell r="BC7">
            <v>19382</v>
          </cell>
          <cell r="BD7">
            <v>18783</v>
          </cell>
          <cell r="BE7">
            <v>18366</v>
          </cell>
          <cell r="BF7">
            <v>18351</v>
          </cell>
          <cell r="BG7">
            <v>18902</v>
          </cell>
          <cell r="BH7">
            <v>19683</v>
          </cell>
          <cell r="BI7">
            <v>20671</v>
          </cell>
          <cell r="BJ7">
            <v>22159</v>
          </cell>
          <cell r="BK7">
            <v>22914</v>
          </cell>
          <cell r="BL7">
            <v>23531</v>
          </cell>
          <cell r="BM7">
            <v>23021</v>
          </cell>
          <cell r="BN7">
            <v>23319</v>
          </cell>
          <cell r="BO7">
            <v>23723</v>
          </cell>
          <cell r="BP7">
            <v>21378</v>
          </cell>
          <cell r="BQ7">
            <v>20152</v>
          </cell>
          <cell r="BR7">
            <v>20812</v>
          </cell>
          <cell r="BS7">
            <v>22156</v>
          </cell>
          <cell r="BT7">
            <v>22474</v>
          </cell>
          <cell r="BU7">
            <v>23563</v>
          </cell>
          <cell r="BV7">
            <v>23209</v>
          </cell>
          <cell r="BW7">
            <v>24157</v>
          </cell>
          <cell r="BX7">
            <v>24490</v>
          </cell>
          <cell r="BY7">
            <v>23755</v>
          </cell>
          <cell r="BZ7">
            <v>24253</v>
          </cell>
          <cell r="CA7">
            <v>25835</v>
          </cell>
          <cell r="CB7">
            <v>25469</v>
          </cell>
        </row>
        <row r="8">
          <cell r="A8" t="str">
            <v>Воронежская область</v>
          </cell>
          <cell r="B8">
            <v>425</v>
          </cell>
          <cell r="C8">
            <v>357</v>
          </cell>
          <cell r="D8">
            <v>562</v>
          </cell>
          <cell r="E8">
            <v>545</v>
          </cell>
          <cell r="F8">
            <v>798</v>
          </cell>
          <cell r="G8">
            <v>1194</v>
          </cell>
          <cell r="H8">
            <v>1462</v>
          </cell>
          <cell r="I8">
            <v>1541</v>
          </cell>
          <cell r="J8">
            <v>1190</v>
          </cell>
          <cell r="K8">
            <v>1488</v>
          </cell>
          <cell r="L8">
            <v>1998</v>
          </cell>
          <cell r="M8">
            <v>2659</v>
          </cell>
          <cell r="N8">
            <v>3740</v>
          </cell>
          <cell r="O8">
            <v>4426</v>
          </cell>
          <cell r="P8">
            <v>5306</v>
          </cell>
          <cell r="Q8">
            <v>6346</v>
          </cell>
          <cell r="R8">
            <v>7834</v>
          </cell>
          <cell r="S8">
            <v>9664</v>
          </cell>
          <cell r="T8">
            <v>10366</v>
          </cell>
          <cell r="U8">
            <v>10811</v>
          </cell>
          <cell r="V8">
            <v>12665</v>
          </cell>
          <cell r="W8">
            <v>15042</v>
          </cell>
          <cell r="X8">
            <v>17538</v>
          </cell>
          <cell r="Y8">
            <v>19417</v>
          </cell>
          <cell r="Z8">
            <v>22537</v>
          </cell>
          <cell r="AA8">
            <v>23556</v>
          </cell>
          <cell r="AB8">
            <v>24229</v>
          </cell>
          <cell r="AC8">
            <v>25639</v>
          </cell>
          <cell r="AD8">
            <v>27802</v>
          </cell>
          <cell r="AE8">
            <v>29470</v>
          </cell>
          <cell r="AF8">
            <v>28366</v>
          </cell>
          <cell r="AG8">
            <v>29522</v>
          </cell>
          <cell r="AH8">
            <v>32397</v>
          </cell>
          <cell r="AI8">
            <v>36805</v>
          </cell>
          <cell r="AJ8">
            <v>37540</v>
          </cell>
          <cell r="AK8">
            <v>34812</v>
          </cell>
          <cell r="AL8">
            <v>34991</v>
          </cell>
          <cell r="AM8">
            <v>35438</v>
          </cell>
          <cell r="AN8">
            <v>35915</v>
          </cell>
          <cell r="AO8">
            <v>35201</v>
          </cell>
          <cell r="AP8">
            <v>34580</v>
          </cell>
          <cell r="AQ8">
            <v>34626</v>
          </cell>
          <cell r="AR8">
            <v>29156</v>
          </cell>
          <cell r="AS8">
            <v>29666</v>
          </cell>
          <cell r="AT8">
            <v>30154</v>
          </cell>
          <cell r="AU8">
            <v>33612</v>
          </cell>
          <cell r="AV8">
            <v>36216</v>
          </cell>
          <cell r="AW8">
            <v>36436</v>
          </cell>
          <cell r="AX8">
            <v>34860</v>
          </cell>
          <cell r="AY8">
            <v>36800</v>
          </cell>
          <cell r="AZ8">
            <v>37181</v>
          </cell>
          <cell r="BA8">
            <v>39931</v>
          </cell>
          <cell r="BB8">
            <v>42972</v>
          </cell>
          <cell r="BC8">
            <v>46033</v>
          </cell>
          <cell r="BD8">
            <v>44476</v>
          </cell>
          <cell r="BE8">
            <v>40117</v>
          </cell>
          <cell r="BF8">
            <v>41097</v>
          </cell>
          <cell r="BG8">
            <v>42464</v>
          </cell>
          <cell r="BH8">
            <v>45409</v>
          </cell>
          <cell r="BI8">
            <v>47901</v>
          </cell>
          <cell r="BJ8">
            <v>52373</v>
          </cell>
          <cell r="BK8">
            <v>51697</v>
          </cell>
          <cell r="BL8">
            <v>52990</v>
          </cell>
          <cell r="BM8">
            <v>53575</v>
          </cell>
          <cell r="BN8">
            <v>53198</v>
          </cell>
          <cell r="BO8">
            <v>52775</v>
          </cell>
          <cell r="BP8">
            <v>43339</v>
          </cell>
          <cell r="BQ8">
            <v>44366</v>
          </cell>
          <cell r="BR8">
            <v>47232</v>
          </cell>
          <cell r="BS8">
            <v>47193</v>
          </cell>
          <cell r="BT8">
            <v>45900</v>
          </cell>
          <cell r="BU8">
            <v>48306</v>
          </cell>
          <cell r="BV8">
            <v>47170</v>
          </cell>
          <cell r="BW8">
            <v>46838</v>
          </cell>
          <cell r="BX8">
            <v>49000</v>
          </cell>
          <cell r="BY8">
            <v>49944</v>
          </cell>
          <cell r="BZ8">
            <v>54108</v>
          </cell>
          <cell r="CA8">
            <v>55681</v>
          </cell>
          <cell r="CB8">
            <v>47441</v>
          </cell>
        </row>
        <row r="9">
          <cell r="A9" t="str">
            <v>Ивановская область</v>
          </cell>
          <cell r="B9">
            <v>40</v>
          </cell>
          <cell r="C9">
            <v>56</v>
          </cell>
          <cell r="D9">
            <v>83</v>
          </cell>
          <cell r="E9">
            <v>100</v>
          </cell>
          <cell r="F9">
            <v>145</v>
          </cell>
          <cell r="G9">
            <v>154</v>
          </cell>
          <cell r="H9">
            <v>138</v>
          </cell>
          <cell r="I9">
            <v>150</v>
          </cell>
          <cell r="J9">
            <v>178</v>
          </cell>
          <cell r="K9">
            <v>207</v>
          </cell>
          <cell r="L9">
            <v>223</v>
          </cell>
          <cell r="M9">
            <v>298</v>
          </cell>
          <cell r="N9">
            <v>358</v>
          </cell>
          <cell r="O9">
            <v>441</v>
          </cell>
          <cell r="P9">
            <v>570</v>
          </cell>
          <cell r="Q9">
            <v>818</v>
          </cell>
          <cell r="R9">
            <v>1052</v>
          </cell>
          <cell r="S9">
            <v>1307</v>
          </cell>
          <cell r="T9">
            <v>1576</v>
          </cell>
          <cell r="U9">
            <v>1638</v>
          </cell>
          <cell r="V9">
            <v>1909</v>
          </cell>
          <cell r="W9">
            <v>2240</v>
          </cell>
          <cell r="X9">
            <v>2618</v>
          </cell>
          <cell r="Y9">
            <v>2901</v>
          </cell>
          <cell r="Z9">
            <v>3375</v>
          </cell>
          <cell r="AA9">
            <v>3694</v>
          </cell>
          <cell r="AB9">
            <v>3701</v>
          </cell>
          <cell r="AC9">
            <v>4107</v>
          </cell>
          <cell r="AD9">
            <v>4446</v>
          </cell>
          <cell r="AE9">
            <v>4924</v>
          </cell>
          <cell r="AF9">
            <v>4682</v>
          </cell>
          <cell r="AG9">
            <v>4724</v>
          </cell>
          <cell r="AH9">
            <v>4906</v>
          </cell>
          <cell r="AI9">
            <v>5473</v>
          </cell>
          <cell r="AJ9">
            <v>5667</v>
          </cell>
          <cell r="AK9">
            <v>5917</v>
          </cell>
          <cell r="AL9">
            <v>5931</v>
          </cell>
          <cell r="AM9">
            <v>6132</v>
          </cell>
          <cell r="AN9">
            <v>6389</v>
          </cell>
          <cell r="AO9">
            <v>6869</v>
          </cell>
          <cell r="AP9">
            <v>6644</v>
          </cell>
          <cell r="AQ9">
            <v>7006</v>
          </cell>
          <cell r="AR9">
            <v>7396</v>
          </cell>
          <cell r="AS9">
            <v>7236</v>
          </cell>
          <cell r="AT9">
            <v>6817</v>
          </cell>
          <cell r="AU9">
            <v>7133</v>
          </cell>
          <cell r="AV9">
            <v>7569</v>
          </cell>
          <cell r="AW9">
            <v>7475</v>
          </cell>
          <cell r="AX9">
            <v>7388</v>
          </cell>
          <cell r="AY9">
            <v>7920</v>
          </cell>
          <cell r="AZ9">
            <v>8844</v>
          </cell>
          <cell r="BA9">
            <v>9609</v>
          </cell>
          <cell r="BB9">
            <v>9606</v>
          </cell>
          <cell r="BC9">
            <v>10021</v>
          </cell>
          <cell r="BD9">
            <v>10213</v>
          </cell>
          <cell r="BE9">
            <v>10258</v>
          </cell>
          <cell r="BF9">
            <v>10540</v>
          </cell>
          <cell r="BG9">
            <v>11091</v>
          </cell>
          <cell r="BH9">
            <v>11506</v>
          </cell>
          <cell r="BI9">
            <v>12257</v>
          </cell>
          <cell r="BJ9">
            <v>12773</v>
          </cell>
          <cell r="BK9">
            <v>12897</v>
          </cell>
          <cell r="BL9">
            <v>12761</v>
          </cell>
          <cell r="BM9">
            <v>12799</v>
          </cell>
          <cell r="BN9">
            <v>12151</v>
          </cell>
          <cell r="BO9">
            <v>12194</v>
          </cell>
          <cell r="BP9">
            <v>10176</v>
          </cell>
          <cell r="BQ9">
            <v>10076</v>
          </cell>
          <cell r="BR9">
            <v>10462</v>
          </cell>
          <cell r="BS9">
            <v>10904</v>
          </cell>
          <cell r="BT9">
            <v>11192</v>
          </cell>
          <cell r="BU9">
            <v>11797</v>
          </cell>
          <cell r="BV9">
            <v>12266</v>
          </cell>
          <cell r="BW9">
            <v>13036</v>
          </cell>
          <cell r="BX9">
            <v>12874</v>
          </cell>
          <cell r="BY9">
            <v>12745</v>
          </cell>
          <cell r="BZ9">
            <v>12495</v>
          </cell>
          <cell r="CA9">
            <v>12397</v>
          </cell>
          <cell r="CB9">
            <v>13028</v>
          </cell>
        </row>
        <row r="10">
          <cell r="A10" t="str">
            <v>Калужская область</v>
          </cell>
          <cell r="B10">
            <v>55</v>
          </cell>
          <cell r="C10">
            <v>84</v>
          </cell>
          <cell r="D10">
            <v>150</v>
          </cell>
          <cell r="E10">
            <v>276</v>
          </cell>
          <cell r="F10">
            <v>410</v>
          </cell>
          <cell r="G10">
            <v>527</v>
          </cell>
          <cell r="H10">
            <v>539</v>
          </cell>
          <cell r="I10">
            <v>705</v>
          </cell>
          <cell r="J10">
            <v>876</v>
          </cell>
          <cell r="K10">
            <v>1022</v>
          </cell>
          <cell r="L10">
            <v>1186</v>
          </cell>
          <cell r="M10">
            <v>1342</v>
          </cell>
          <cell r="N10">
            <v>1628</v>
          </cell>
          <cell r="O10">
            <v>2045</v>
          </cell>
          <cell r="P10">
            <v>2094</v>
          </cell>
          <cell r="Q10">
            <v>2370</v>
          </cell>
          <cell r="R10">
            <v>2409</v>
          </cell>
          <cell r="S10">
            <v>2391</v>
          </cell>
          <cell r="T10">
            <v>2874</v>
          </cell>
          <cell r="U10">
            <v>3111</v>
          </cell>
          <cell r="V10">
            <v>3453</v>
          </cell>
          <cell r="W10">
            <v>4089</v>
          </cell>
          <cell r="X10">
            <v>4817</v>
          </cell>
          <cell r="Y10">
            <v>5768</v>
          </cell>
          <cell r="Z10">
            <v>6626</v>
          </cell>
          <cell r="AA10">
            <v>6822</v>
          </cell>
          <cell r="AB10">
            <v>8103</v>
          </cell>
          <cell r="AC10">
            <v>8840</v>
          </cell>
          <cell r="AD10">
            <v>9476</v>
          </cell>
          <cell r="AE10">
            <v>10061</v>
          </cell>
          <cell r="AF10">
            <v>9182</v>
          </cell>
          <cell r="AG10">
            <v>9187</v>
          </cell>
          <cell r="AH10">
            <v>10010</v>
          </cell>
          <cell r="AI10">
            <v>11164</v>
          </cell>
          <cell r="AJ10">
            <v>11412</v>
          </cell>
          <cell r="AK10">
            <v>11930</v>
          </cell>
          <cell r="AL10">
            <v>10491</v>
          </cell>
          <cell r="AM10">
            <v>10929</v>
          </cell>
          <cell r="AN10">
            <v>11409</v>
          </cell>
          <cell r="AO10">
            <v>12110</v>
          </cell>
          <cell r="AP10">
            <v>11501</v>
          </cell>
          <cell r="AQ10">
            <v>11610</v>
          </cell>
          <cell r="AR10">
            <v>11167</v>
          </cell>
          <cell r="AS10">
            <v>9322</v>
          </cell>
          <cell r="AT10">
            <v>9656</v>
          </cell>
          <cell r="AU10">
            <v>9701</v>
          </cell>
          <cell r="AV10">
            <v>10504</v>
          </cell>
          <cell r="AW10">
            <v>11566</v>
          </cell>
          <cell r="AX10">
            <v>12321</v>
          </cell>
          <cell r="AY10">
            <v>11741</v>
          </cell>
          <cell r="AZ10">
            <v>11848</v>
          </cell>
          <cell r="BA10">
            <v>12606</v>
          </cell>
          <cell r="BB10">
            <v>12174</v>
          </cell>
          <cell r="BC10">
            <v>13539</v>
          </cell>
          <cell r="BD10">
            <v>14424</v>
          </cell>
          <cell r="BE10">
            <v>13877</v>
          </cell>
          <cell r="BF10">
            <v>14145</v>
          </cell>
          <cell r="BG10">
            <v>14872</v>
          </cell>
          <cell r="BH10">
            <v>13775</v>
          </cell>
          <cell r="BI10">
            <v>15120</v>
          </cell>
          <cell r="BJ10">
            <v>15093</v>
          </cell>
          <cell r="BK10">
            <v>15774</v>
          </cell>
          <cell r="BL10">
            <v>15227</v>
          </cell>
          <cell r="BM10">
            <v>15835</v>
          </cell>
          <cell r="BN10">
            <v>15642</v>
          </cell>
          <cell r="BO10">
            <v>16131</v>
          </cell>
          <cell r="BP10">
            <v>13802</v>
          </cell>
          <cell r="BQ10">
            <v>14015</v>
          </cell>
          <cell r="BR10">
            <v>14852</v>
          </cell>
          <cell r="BS10">
            <v>15791</v>
          </cell>
          <cell r="BT10">
            <v>16769</v>
          </cell>
          <cell r="BU10">
            <v>17744</v>
          </cell>
          <cell r="BV10">
            <v>18282</v>
          </cell>
          <cell r="BW10">
            <v>19431</v>
          </cell>
          <cell r="BX10">
            <v>19948</v>
          </cell>
          <cell r="BY10">
            <v>21176</v>
          </cell>
          <cell r="BZ10">
            <v>21353</v>
          </cell>
          <cell r="CA10">
            <v>22373</v>
          </cell>
          <cell r="CB10">
            <v>18710</v>
          </cell>
        </row>
        <row r="11">
          <cell r="A11" t="str">
            <v>Костромская область</v>
          </cell>
          <cell r="B11">
            <v>0</v>
          </cell>
          <cell r="C11">
            <v>0</v>
          </cell>
          <cell r="D11">
            <v>0</v>
          </cell>
          <cell r="E11">
            <v>11</v>
          </cell>
          <cell r="F11">
            <v>10</v>
          </cell>
          <cell r="G11">
            <v>14</v>
          </cell>
          <cell r="H11">
            <v>28</v>
          </cell>
          <cell r="I11">
            <v>30</v>
          </cell>
          <cell r="J11">
            <v>32</v>
          </cell>
          <cell r="K11">
            <v>34</v>
          </cell>
          <cell r="L11">
            <v>60</v>
          </cell>
          <cell r="M11">
            <v>81</v>
          </cell>
          <cell r="N11">
            <v>162</v>
          </cell>
          <cell r="O11">
            <v>290</v>
          </cell>
          <cell r="P11">
            <v>415</v>
          </cell>
          <cell r="Q11">
            <v>709</v>
          </cell>
          <cell r="R11">
            <v>1031</v>
          </cell>
          <cell r="S11">
            <v>1356</v>
          </cell>
          <cell r="T11">
            <v>1553</v>
          </cell>
          <cell r="U11">
            <v>1575</v>
          </cell>
          <cell r="V11">
            <v>1753</v>
          </cell>
          <cell r="W11">
            <v>1880</v>
          </cell>
          <cell r="X11">
            <v>1982</v>
          </cell>
          <cell r="Y11">
            <v>2350</v>
          </cell>
          <cell r="Z11">
            <v>2401</v>
          </cell>
          <cell r="AA11">
            <v>2331</v>
          </cell>
          <cell r="AB11">
            <v>2668</v>
          </cell>
          <cell r="AC11">
            <v>2930</v>
          </cell>
          <cell r="AD11">
            <v>3316</v>
          </cell>
          <cell r="AE11">
            <v>3530</v>
          </cell>
          <cell r="AF11">
            <v>3606</v>
          </cell>
          <cell r="AG11">
            <v>3644</v>
          </cell>
          <cell r="AH11">
            <v>3926</v>
          </cell>
          <cell r="AI11">
            <v>4611</v>
          </cell>
          <cell r="AJ11">
            <v>4881</v>
          </cell>
          <cell r="AK11">
            <v>5082</v>
          </cell>
          <cell r="AL11">
            <v>5321</v>
          </cell>
          <cell r="AM11">
            <v>5007</v>
          </cell>
          <cell r="AN11">
            <v>4350</v>
          </cell>
          <cell r="AO11">
            <v>4216</v>
          </cell>
          <cell r="AP11">
            <v>4039</v>
          </cell>
          <cell r="AQ11">
            <v>4190</v>
          </cell>
          <cell r="AR11">
            <v>4541</v>
          </cell>
          <cell r="AS11">
            <v>4764</v>
          </cell>
          <cell r="AT11">
            <v>4841</v>
          </cell>
          <cell r="AU11">
            <v>4468</v>
          </cell>
          <cell r="AV11">
            <v>4881</v>
          </cell>
          <cell r="AW11">
            <v>5227</v>
          </cell>
          <cell r="AX11">
            <v>5702</v>
          </cell>
          <cell r="AY11">
            <v>5097</v>
          </cell>
          <cell r="AZ11">
            <v>5864</v>
          </cell>
          <cell r="BA11">
            <v>5906</v>
          </cell>
          <cell r="BB11">
            <v>5785</v>
          </cell>
          <cell r="BC11">
            <v>6317</v>
          </cell>
          <cell r="BD11">
            <v>5888</v>
          </cell>
          <cell r="BE11">
            <v>5730</v>
          </cell>
          <cell r="BF11">
            <v>5801</v>
          </cell>
          <cell r="BG11">
            <v>5979</v>
          </cell>
          <cell r="BH11">
            <v>6484</v>
          </cell>
          <cell r="BI11">
            <v>7118</v>
          </cell>
          <cell r="BJ11">
            <v>7195</v>
          </cell>
          <cell r="BK11">
            <v>7621</v>
          </cell>
          <cell r="BL11">
            <v>6967</v>
          </cell>
          <cell r="BM11">
            <v>7191</v>
          </cell>
          <cell r="BN11">
            <v>7062</v>
          </cell>
          <cell r="BO11">
            <v>7302</v>
          </cell>
          <cell r="BP11">
            <v>6148</v>
          </cell>
          <cell r="BQ11">
            <v>6239</v>
          </cell>
          <cell r="BR11">
            <v>6279</v>
          </cell>
          <cell r="BS11">
            <v>6633</v>
          </cell>
          <cell r="BT11">
            <v>6747</v>
          </cell>
          <cell r="BU11">
            <v>6385</v>
          </cell>
          <cell r="BV11">
            <v>6125</v>
          </cell>
          <cell r="BW11">
            <v>6564</v>
          </cell>
          <cell r="BX11">
            <v>6228</v>
          </cell>
          <cell r="BY11">
            <v>6565</v>
          </cell>
          <cell r="BZ11">
            <v>6805</v>
          </cell>
          <cell r="CA11">
            <v>7067</v>
          </cell>
          <cell r="CB11">
            <v>7611</v>
          </cell>
        </row>
        <row r="12">
          <cell r="A12" t="str">
            <v>Курская область</v>
          </cell>
          <cell r="B12">
            <v>1</v>
          </cell>
          <cell r="C12">
            <v>1</v>
          </cell>
          <cell r="D12">
            <v>1</v>
          </cell>
          <cell r="E12">
            <v>8</v>
          </cell>
          <cell r="F12">
            <v>23</v>
          </cell>
          <cell r="G12">
            <v>41</v>
          </cell>
          <cell r="H12">
            <v>80</v>
          </cell>
          <cell r="I12">
            <v>103</v>
          </cell>
          <cell r="J12">
            <v>132</v>
          </cell>
          <cell r="K12">
            <v>169</v>
          </cell>
          <cell r="L12">
            <v>237</v>
          </cell>
          <cell r="M12">
            <v>296</v>
          </cell>
          <cell r="N12">
            <v>414</v>
          </cell>
          <cell r="O12">
            <v>582</v>
          </cell>
          <cell r="P12">
            <v>774</v>
          </cell>
          <cell r="Q12">
            <v>1033</v>
          </cell>
          <cell r="R12">
            <v>1463</v>
          </cell>
          <cell r="S12">
            <v>2010</v>
          </cell>
          <cell r="T12">
            <v>2501</v>
          </cell>
          <cell r="U12">
            <v>2046</v>
          </cell>
          <cell r="V12">
            <v>2380</v>
          </cell>
          <cell r="W12">
            <v>2789</v>
          </cell>
          <cell r="X12">
            <v>3391</v>
          </cell>
          <cell r="Y12">
            <v>3880</v>
          </cell>
          <cell r="Z12">
            <v>4452</v>
          </cell>
          <cell r="AA12">
            <v>4865</v>
          </cell>
          <cell r="AB12">
            <v>5277</v>
          </cell>
          <cell r="AC12">
            <v>5517</v>
          </cell>
          <cell r="AD12">
            <v>5572</v>
          </cell>
          <cell r="AE12">
            <v>6322</v>
          </cell>
          <cell r="AF12">
            <v>5235</v>
          </cell>
          <cell r="AG12">
            <v>4989</v>
          </cell>
          <cell r="AH12">
            <v>6277</v>
          </cell>
          <cell r="AI12">
            <v>7260</v>
          </cell>
          <cell r="AJ12">
            <v>8009</v>
          </cell>
          <cell r="AK12">
            <v>8267</v>
          </cell>
          <cell r="AL12">
            <v>8606</v>
          </cell>
          <cell r="AM12">
            <v>8668</v>
          </cell>
          <cell r="AN12">
            <v>8936</v>
          </cell>
          <cell r="AO12">
            <v>9203</v>
          </cell>
          <cell r="AP12">
            <v>9662</v>
          </cell>
          <cell r="AQ12">
            <v>10049</v>
          </cell>
          <cell r="AR12">
            <v>8331</v>
          </cell>
          <cell r="AS12">
            <v>7884</v>
          </cell>
          <cell r="AT12">
            <v>7265</v>
          </cell>
          <cell r="AU12">
            <v>8101</v>
          </cell>
          <cell r="AV12">
            <v>8711</v>
          </cell>
          <cell r="AW12">
            <v>9226</v>
          </cell>
          <cell r="AX12">
            <v>9646</v>
          </cell>
          <cell r="AY12">
            <v>9849</v>
          </cell>
          <cell r="AZ12">
            <v>10805</v>
          </cell>
          <cell r="BA12">
            <v>12645</v>
          </cell>
          <cell r="BB12">
            <v>14108</v>
          </cell>
          <cell r="BC12">
            <v>15432</v>
          </cell>
          <cell r="BD12">
            <v>14416</v>
          </cell>
          <cell r="BE12">
            <v>12410</v>
          </cell>
          <cell r="BF12">
            <v>12788</v>
          </cell>
          <cell r="BG12">
            <v>12757</v>
          </cell>
          <cell r="BH12">
            <v>13340</v>
          </cell>
          <cell r="BI12">
            <v>14405</v>
          </cell>
          <cell r="BJ12">
            <v>15955</v>
          </cell>
          <cell r="BK12">
            <v>16614</v>
          </cell>
          <cell r="BL12">
            <v>14719</v>
          </cell>
          <cell r="BM12">
            <v>15249</v>
          </cell>
          <cell r="BN12">
            <v>15441</v>
          </cell>
          <cell r="BO12">
            <v>15779</v>
          </cell>
          <cell r="BP12">
            <v>13550</v>
          </cell>
          <cell r="BQ12">
            <v>14574</v>
          </cell>
          <cell r="BR12">
            <v>15941</v>
          </cell>
          <cell r="BS12">
            <v>16901</v>
          </cell>
          <cell r="BT12">
            <v>18109</v>
          </cell>
          <cell r="BU12">
            <v>19707</v>
          </cell>
          <cell r="BV12">
            <v>20980</v>
          </cell>
          <cell r="BW12">
            <v>19909</v>
          </cell>
          <cell r="BX12">
            <v>21540</v>
          </cell>
          <cell r="BY12">
            <v>23573</v>
          </cell>
          <cell r="BZ12">
            <v>25269</v>
          </cell>
          <cell r="CA12">
            <v>27688</v>
          </cell>
          <cell r="CB12">
            <v>25531</v>
          </cell>
        </row>
        <row r="13">
          <cell r="A13" t="str">
            <v>Липецкая область</v>
          </cell>
          <cell r="B13">
            <v>0</v>
          </cell>
          <cell r="C13">
            <v>0</v>
          </cell>
          <cell r="D13">
            <v>0</v>
          </cell>
          <cell r="E13">
            <v>9</v>
          </cell>
          <cell r="F13">
            <v>33</v>
          </cell>
          <cell r="G13">
            <v>71</v>
          </cell>
          <cell r="H13">
            <v>91</v>
          </cell>
          <cell r="I13">
            <v>116</v>
          </cell>
          <cell r="J13">
            <v>169</v>
          </cell>
          <cell r="K13">
            <v>205</v>
          </cell>
          <cell r="L13">
            <v>302</v>
          </cell>
          <cell r="M13">
            <v>414</v>
          </cell>
          <cell r="N13">
            <v>576</v>
          </cell>
          <cell r="O13">
            <v>889</v>
          </cell>
          <cell r="P13">
            <v>1143</v>
          </cell>
          <cell r="Q13">
            <v>1502</v>
          </cell>
          <cell r="R13">
            <v>2183</v>
          </cell>
          <cell r="S13">
            <v>2669</v>
          </cell>
          <cell r="T13">
            <v>3189</v>
          </cell>
          <cell r="U13">
            <v>3066</v>
          </cell>
          <cell r="V13">
            <v>3543</v>
          </cell>
          <cell r="W13">
            <v>4069</v>
          </cell>
          <cell r="X13">
            <v>4594</v>
          </cell>
          <cell r="Y13">
            <v>5072</v>
          </cell>
          <cell r="Z13">
            <v>5548</v>
          </cell>
          <cell r="AA13">
            <v>4244</v>
          </cell>
          <cell r="AB13">
            <v>4868</v>
          </cell>
          <cell r="AC13">
            <v>5453</v>
          </cell>
          <cell r="AD13">
            <v>5224</v>
          </cell>
          <cell r="AE13">
            <v>5686</v>
          </cell>
          <cell r="AF13">
            <v>6275</v>
          </cell>
          <cell r="AG13">
            <v>6163</v>
          </cell>
          <cell r="AH13">
            <v>6682</v>
          </cell>
          <cell r="AI13">
            <v>7678</v>
          </cell>
          <cell r="AJ13">
            <v>8137</v>
          </cell>
          <cell r="AK13">
            <v>8277</v>
          </cell>
          <cell r="AL13">
            <v>8349</v>
          </cell>
          <cell r="AM13">
            <v>8550</v>
          </cell>
          <cell r="AN13">
            <v>8489</v>
          </cell>
          <cell r="AO13">
            <v>8993</v>
          </cell>
          <cell r="AP13">
            <v>8800</v>
          </cell>
          <cell r="AQ13">
            <v>8001</v>
          </cell>
          <cell r="AR13">
            <v>7080</v>
          </cell>
          <cell r="AS13">
            <v>6428</v>
          </cell>
          <cell r="AT13">
            <v>6651</v>
          </cell>
          <cell r="AU13">
            <v>7076</v>
          </cell>
          <cell r="AV13">
            <v>7565</v>
          </cell>
          <cell r="AW13">
            <v>8031</v>
          </cell>
          <cell r="AX13">
            <v>8669</v>
          </cell>
          <cell r="AY13">
            <v>9493</v>
          </cell>
          <cell r="AZ13">
            <v>10688</v>
          </cell>
          <cell r="BA13">
            <v>12243</v>
          </cell>
          <cell r="BB13">
            <v>13538</v>
          </cell>
          <cell r="BC13">
            <v>14494</v>
          </cell>
          <cell r="BD13">
            <v>15458</v>
          </cell>
          <cell r="BE13">
            <v>15877</v>
          </cell>
          <cell r="BF13">
            <v>16213</v>
          </cell>
          <cell r="BG13">
            <v>16777</v>
          </cell>
          <cell r="BH13">
            <v>17302</v>
          </cell>
          <cell r="BI13">
            <v>17703</v>
          </cell>
          <cell r="BJ13">
            <v>19635</v>
          </cell>
          <cell r="BK13">
            <v>20491</v>
          </cell>
          <cell r="BL13">
            <v>20853</v>
          </cell>
          <cell r="BM13">
            <v>21472</v>
          </cell>
          <cell r="BN13">
            <v>21841</v>
          </cell>
          <cell r="BO13">
            <v>22757</v>
          </cell>
          <cell r="BP13">
            <v>16051</v>
          </cell>
          <cell r="BQ13">
            <v>16661</v>
          </cell>
          <cell r="BR13">
            <v>17540</v>
          </cell>
          <cell r="BS13">
            <v>18906</v>
          </cell>
          <cell r="BT13">
            <v>19703</v>
          </cell>
          <cell r="BU13">
            <v>20634</v>
          </cell>
          <cell r="BV13">
            <v>21159</v>
          </cell>
          <cell r="BW13">
            <v>21208</v>
          </cell>
          <cell r="BX13">
            <v>22130</v>
          </cell>
          <cell r="BY13">
            <v>21824</v>
          </cell>
          <cell r="BZ13">
            <v>23405</v>
          </cell>
          <cell r="CA13">
            <v>24335</v>
          </cell>
          <cell r="CB13">
            <v>24443</v>
          </cell>
        </row>
        <row r="14">
          <cell r="A14" t="str">
            <v>Московская область</v>
          </cell>
          <cell r="B14">
            <v>79</v>
          </cell>
          <cell r="C14">
            <v>190</v>
          </cell>
          <cell r="D14">
            <v>785</v>
          </cell>
          <cell r="E14">
            <v>1414</v>
          </cell>
          <cell r="F14">
            <v>2794</v>
          </cell>
          <cell r="G14">
            <v>4524</v>
          </cell>
          <cell r="H14">
            <v>7081</v>
          </cell>
          <cell r="I14">
            <v>9007</v>
          </cell>
          <cell r="J14">
            <v>11425</v>
          </cell>
          <cell r="K14">
            <v>13953</v>
          </cell>
          <cell r="L14">
            <v>16327</v>
          </cell>
          <cell r="M14">
            <v>18162</v>
          </cell>
          <cell r="N14">
            <v>20931</v>
          </cell>
          <cell r="O14">
            <v>24305</v>
          </cell>
          <cell r="P14">
            <v>28786</v>
          </cell>
          <cell r="Q14">
            <v>34612</v>
          </cell>
          <cell r="R14">
            <v>42432</v>
          </cell>
          <cell r="S14">
            <v>52275</v>
          </cell>
          <cell r="T14">
            <v>60811</v>
          </cell>
          <cell r="U14">
            <v>64768</v>
          </cell>
          <cell r="V14">
            <v>73969</v>
          </cell>
          <cell r="W14">
            <v>83591</v>
          </cell>
          <cell r="X14">
            <v>95778</v>
          </cell>
          <cell r="Y14">
            <v>106387</v>
          </cell>
          <cell r="Z14">
            <v>116967</v>
          </cell>
          <cell r="AA14">
            <v>126835</v>
          </cell>
          <cell r="AB14">
            <v>133335</v>
          </cell>
          <cell r="AC14">
            <v>139973</v>
          </cell>
          <cell r="AD14">
            <v>149116</v>
          </cell>
          <cell r="AE14">
            <v>158377</v>
          </cell>
          <cell r="AF14">
            <v>163995</v>
          </cell>
          <cell r="AG14">
            <v>170272</v>
          </cell>
          <cell r="AH14">
            <v>182463</v>
          </cell>
          <cell r="AI14">
            <v>196742</v>
          </cell>
          <cell r="AJ14">
            <v>200121</v>
          </cell>
          <cell r="AK14">
            <v>199928</v>
          </cell>
          <cell r="AL14">
            <v>206089</v>
          </cell>
          <cell r="AM14">
            <v>206200</v>
          </cell>
          <cell r="AN14">
            <v>206317</v>
          </cell>
          <cell r="AO14">
            <v>213448</v>
          </cell>
          <cell r="AP14">
            <v>214864</v>
          </cell>
          <cell r="AQ14">
            <v>213781</v>
          </cell>
          <cell r="AR14">
            <v>216259</v>
          </cell>
          <cell r="AS14">
            <v>205393</v>
          </cell>
          <cell r="AT14">
            <v>205750</v>
          </cell>
          <cell r="AU14">
            <v>209964</v>
          </cell>
          <cell r="AV14">
            <v>209404</v>
          </cell>
          <cell r="AW14">
            <v>215312</v>
          </cell>
          <cell r="AX14">
            <v>218121</v>
          </cell>
          <cell r="AY14">
            <v>224963</v>
          </cell>
          <cell r="AZ14">
            <v>240240</v>
          </cell>
          <cell r="BA14">
            <v>253974</v>
          </cell>
          <cell r="BB14">
            <v>263484</v>
          </cell>
          <cell r="BC14">
            <v>271815</v>
          </cell>
          <cell r="BD14">
            <v>259932</v>
          </cell>
          <cell r="BE14">
            <v>260627</v>
          </cell>
          <cell r="BF14">
            <v>261973</v>
          </cell>
          <cell r="BG14">
            <v>267385</v>
          </cell>
          <cell r="BH14">
            <v>279188</v>
          </cell>
          <cell r="BI14">
            <v>295157</v>
          </cell>
          <cell r="BJ14">
            <v>312837</v>
          </cell>
          <cell r="BK14">
            <v>318226</v>
          </cell>
          <cell r="BL14">
            <v>325146</v>
          </cell>
          <cell r="BM14">
            <v>324732</v>
          </cell>
          <cell r="BN14">
            <v>316374</v>
          </cell>
          <cell r="BO14">
            <v>324552</v>
          </cell>
          <cell r="BP14">
            <v>297819</v>
          </cell>
          <cell r="BQ14">
            <v>301716</v>
          </cell>
          <cell r="BR14">
            <v>314282</v>
          </cell>
          <cell r="BS14">
            <v>328960</v>
          </cell>
          <cell r="BT14">
            <v>341761</v>
          </cell>
          <cell r="BU14">
            <v>356932</v>
          </cell>
          <cell r="BV14">
            <v>361954</v>
          </cell>
          <cell r="BW14">
            <v>369464</v>
          </cell>
          <cell r="BX14">
            <v>371761</v>
          </cell>
          <cell r="BY14">
            <v>385600</v>
          </cell>
          <cell r="BZ14">
            <v>405730</v>
          </cell>
          <cell r="CA14">
            <v>420516</v>
          </cell>
          <cell r="CB14">
            <v>420199</v>
          </cell>
        </row>
        <row r="15">
          <cell r="A15" t="str">
            <v>Орловская область</v>
          </cell>
          <cell r="B15">
            <v>0</v>
          </cell>
          <cell r="C15">
            <v>1</v>
          </cell>
          <cell r="D15">
            <v>79</v>
          </cell>
          <cell r="E15">
            <v>133</v>
          </cell>
          <cell r="F15">
            <v>226</v>
          </cell>
          <cell r="G15">
            <v>317</v>
          </cell>
          <cell r="H15">
            <v>448</v>
          </cell>
          <cell r="I15">
            <v>518</v>
          </cell>
          <cell r="J15">
            <v>678</v>
          </cell>
          <cell r="K15">
            <v>959</v>
          </cell>
          <cell r="L15">
            <v>1243</v>
          </cell>
          <cell r="M15">
            <v>1500</v>
          </cell>
          <cell r="N15">
            <v>1854</v>
          </cell>
          <cell r="O15">
            <v>2333</v>
          </cell>
          <cell r="P15">
            <v>2822</v>
          </cell>
          <cell r="Q15">
            <v>3411</v>
          </cell>
          <cell r="R15">
            <v>3744</v>
          </cell>
          <cell r="S15">
            <v>4395</v>
          </cell>
          <cell r="T15">
            <v>5408</v>
          </cell>
          <cell r="U15">
            <v>4429</v>
          </cell>
          <cell r="V15">
            <v>5241</v>
          </cell>
          <cell r="W15">
            <v>6022</v>
          </cell>
          <cell r="X15">
            <v>6806</v>
          </cell>
          <cell r="Y15">
            <v>7333</v>
          </cell>
          <cell r="Z15">
            <v>8349</v>
          </cell>
          <cell r="AA15">
            <v>8646</v>
          </cell>
          <cell r="AB15">
            <v>8265</v>
          </cell>
          <cell r="AC15">
            <v>8944</v>
          </cell>
          <cell r="AD15">
            <v>8661</v>
          </cell>
          <cell r="AE15">
            <v>9336</v>
          </cell>
          <cell r="AF15">
            <v>9402</v>
          </cell>
          <cell r="AG15">
            <v>8616</v>
          </cell>
          <cell r="AH15">
            <v>9558</v>
          </cell>
          <cell r="AI15">
            <v>10451</v>
          </cell>
          <cell r="AJ15">
            <v>10965</v>
          </cell>
          <cell r="AK15">
            <v>11213</v>
          </cell>
          <cell r="AL15">
            <v>11271</v>
          </cell>
          <cell r="AM15">
            <v>11124</v>
          </cell>
          <cell r="AN15">
            <v>10609</v>
          </cell>
          <cell r="AO15">
            <v>10068</v>
          </cell>
          <cell r="AP15">
            <v>9509</v>
          </cell>
          <cell r="AQ15">
            <v>9944</v>
          </cell>
          <cell r="AR15">
            <v>8879</v>
          </cell>
          <cell r="AS15">
            <v>9150</v>
          </cell>
          <cell r="AT15">
            <v>9051</v>
          </cell>
          <cell r="AU15">
            <v>8852</v>
          </cell>
          <cell r="AV15">
            <v>8326</v>
          </cell>
          <cell r="AW15">
            <v>8790</v>
          </cell>
          <cell r="AX15">
            <v>9417</v>
          </cell>
          <cell r="AY15">
            <v>10163</v>
          </cell>
          <cell r="AZ15">
            <v>10366</v>
          </cell>
          <cell r="BA15">
            <v>11694</v>
          </cell>
          <cell r="BB15">
            <v>11742</v>
          </cell>
          <cell r="BC15">
            <v>12604</v>
          </cell>
          <cell r="BD15">
            <v>10888</v>
          </cell>
          <cell r="BE15">
            <v>11193</v>
          </cell>
          <cell r="BF15">
            <v>11183</v>
          </cell>
          <cell r="BG15">
            <v>11533</v>
          </cell>
          <cell r="BH15">
            <v>10214</v>
          </cell>
          <cell r="BI15">
            <v>11208</v>
          </cell>
          <cell r="BJ15">
            <v>12652</v>
          </cell>
          <cell r="BK15">
            <v>13281</v>
          </cell>
          <cell r="BL15">
            <v>12950</v>
          </cell>
          <cell r="BM15">
            <v>13399</v>
          </cell>
          <cell r="BN15">
            <v>11558</v>
          </cell>
          <cell r="BO15">
            <v>11607</v>
          </cell>
          <cell r="BP15">
            <v>10134</v>
          </cell>
          <cell r="BQ15">
            <v>9342</v>
          </cell>
          <cell r="BR15">
            <v>9741</v>
          </cell>
          <cell r="BS15">
            <v>9804</v>
          </cell>
          <cell r="BT15">
            <v>9710</v>
          </cell>
          <cell r="BU15">
            <v>10174</v>
          </cell>
          <cell r="BV15">
            <v>10258</v>
          </cell>
          <cell r="BW15">
            <v>10091</v>
          </cell>
          <cell r="BX15">
            <v>10273</v>
          </cell>
          <cell r="BY15">
            <v>10776</v>
          </cell>
          <cell r="BZ15">
            <v>10860</v>
          </cell>
          <cell r="CA15">
            <v>10917</v>
          </cell>
          <cell r="CB15">
            <v>10199</v>
          </cell>
        </row>
        <row r="16">
          <cell r="A16" t="str">
            <v>Рязанская область</v>
          </cell>
          <cell r="B16">
            <v>0</v>
          </cell>
          <cell r="C16">
            <v>0</v>
          </cell>
          <cell r="D16">
            <v>14</v>
          </cell>
          <cell r="E16">
            <v>21</v>
          </cell>
          <cell r="F16">
            <v>35</v>
          </cell>
          <cell r="G16">
            <v>44</v>
          </cell>
          <cell r="H16">
            <v>73</v>
          </cell>
          <cell r="I16">
            <v>80</v>
          </cell>
          <cell r="J16">
            <v>99</v>
          </cell>
          <cell r="K16">
            <v>103</v>
          </cell>
          <cell r="L16">
            <v>112</v>
          </cell>
          <cell r="M16">
            <v>176</v>
          </cell>
          <cell r="N16">
            <v>252</v>
          </cell>
          <cell r="O16">
            <v>297</v>
          </cell>
          <cell r="P16">
            <v>445</v>
          </cell>
          <cell r="Q16">
            <v>710</v>
          </cell>
          <cell r="R16">
            <v>1028</v>
          </cell>
          <cell r="S16">
            <v>1280</v>
          </cell>
          <cell r="T16">
            <v>1620</v>
          </cell>
          <cell r="U16">
            <v>1864</v>
          </cell>
          <cell r="V16">
            <v>2206</v>
          </cell>
          <cell r="W16">
            <v>2552</v>
          </cell>
          <cell r="X16">
            <v>3129</v>
          </cell>
          <cell r="Y16">
            <v>3630</v>
          </cell>
          <cell r="Z16">
            <v>4632</v>
          </cell>
          <cell r="AA16">
            <v>5684</v>
          </cell>
          <cell r="AB16">
            <v>6439</v>
          </cell>
          <cell r="AC16">
            <v>7188</v>
          </cell>
          <cell r="AD16">
            <v>8112</v>
          </cell>
          <cell r="AE16">
            <v>8874</v>
          </cell>
          <cell r="AF16">
            <v>9823</v>
          </cell>
          <cell r="AG16">
            <v>10831</v>
          </cell>
          <cell r="AH16">
            <v>11976</v>
          </cell>
          <cell r="AI16">
            <v>13606</v>
          </cell>
          <cell r="AJ16">
            <v>14557</v>
          </cell>
          <cell r="AK16">
            <v>14890</v>
          </cell>
          <cell r="AL16">
            <v>15227</v>
          </cell>
          <cell r="AM16">
            <v>15687</v>
          </cell>
          <cell r="AN16">
            <v>15428</v>
          </cell>
          <cell r="AO16">
            <v>15348</v>
          </cell>
          <cell r="AP16">
            <v>15298</v>
          </cell>
          <cell r="AQ16">
            <v>14888</v>
          </cell>
          <cell r="AR16">
            <v>15657</v>
          </cell>
          <cell r="AS16">
            <v>15483</v>
          </cell>
          <cell r="AT16">
            <v>16183</v>
          </cell>
          <cell r="AU16">
            <v>17704</v>
          </cell>
          <cell r="AV16">
            <v>17858</v>
          </cell>
          <cell r="AW16">
            <v>19105</v>
          </cell>
          <cell r="AX16">
            <v>20450</v>
          </cell>
          <cell r="AY16">
            <v>20482</v>
          </cell>
          <cell r="AZ16">
            <v>22733</v>
          </cell>
          <cell r="BA16">
            <v>25621</v>
          </cell>
          <cell r="BB16">
            <v>25663</v>
          </cell>
          <cell r="BC16">
            <v>28130</v>
          </cell>
          <cell r="BD16">
            <v>29609</v>
          </cell>
          <cell r="BE16">
            <v>29639</v>
          </cell>
          <cell r="BF16">
            <v>30556</v>
          </cell>
          <cell r="BG16">
            <v>32188</v>
          </cell>
          <cell r="BH16">
            <v>32720</v>
          </cell>
          <cell r="BI16">
            <v>34939</v>
          </cell>
          <cell r="BJ16">
            <v>37003</v>
          </cell>
          <cell r="BK16">
            <v>37983</v>
          </cell>
          <cell r="BL16">
            <v>39000</v>
          </cell>
          <cell r="BM16">
            <v>39003</v>
          </cell>
          <cell r="BN16">
            <v>38251</v>
          </cell>
          <cell r="BO16">
            <v>39202</v>
          </cell>
          <cell r="BP16">
            <v>38154</v>
          </cell>
          <cell r="BQ16">
            <v>36549</v>
          </cell>
          <cell r="BR16">
            <v>35838</v>
          </cell>
          <cell r="BS16">
            <v>37752</v>
          </cell>
          <cell r="BT16">
            <v>38373</v>
          </cell>
          <cell r="BU16">
            <v>38824</v>
          </cell>
          <cell r="BV16">
            <v>39484</v>
          </cell>
          <cell r="BW16">
            <v>40760</v>
          </cell>
          <cell r="BX16">
            <v>42985</v>
          </cell>
          <cell r="BY16">
            <v>44920</v>
          </cell>
          <cell r="BZ16">
            <v>47646</v>
          </cell>
          <cell r="CA16">
            <v>44572</v>
          </cell>
          <cell r="CB16">
            <v>46468</v>
          </cell>
        </row>
        <row r="17">
          <cell r="A17" t="str">
            <v>Смоленская область</v>
          </cell>
          <cell r="B17">
            <v>0</v>
          </cell>
          <cell r="C17">
            <v>0</v>
          </cell>
          <cell r="D17">
            <v>0</v>
          </cell>
          <cell r="E17">
            <v>9</v>
          </cell>
          <cell r="F17">
            <v>25</v>
          </cell>
          <cell r="G17">
            <v>27</v>
          </cell>
          <cell r="H17">
            <v>88</v>
          </cell>
          <cell r="I17">
            <v>99</v>
          </cell>
          <cell r="J17">
            <v>207</v>
          </cell>
          <cell r="K17">
            <v>328</v>
          </cell>
          <cell r="L17">
            <v>459</v>
          </cell>
          <cell r="M17">
            <v>644</v>
          </cell>
          <cell r="N17">
            <v>810</v>
          </cell>
          <cell r="O17">
            <v>911</v>
          </cell>
          <cell r="P17">
            <v>1243</v>
          </cell>
          <cell r="Q17">
            <v>1674</v>
          </cell>
          <cell r="R17">
            <v>2031</v>
          </cell>
          <cell r="S17">
            <v>2445</v>
          </cell>
          <cell r="T17">
            <v>2972</v>
          </cell>
          <cell r="U17">
            <v>3320</v>
          </cell>
          <cell r="V17">
            <v>3825</v>
          </cell>
          <cell r="W17">
            <v>4356</v>
          </cell>
          <cell r="X17">
            <v>4306</v>
          </cell>
          <cell r="Y17">
            <v>4691</v>
          </cell>
          <cell r="Z17">
            <v>4857</v>
          </cell>
          <cell r="AA17">
            <v>5489</v>
          </cell>
          <cell r="AB17">
            <v>5820</v>
          </cell>
          <cell r="AC17">
            <v>6102</v>
          </cell>
          <cell r="AD17">
            <v>5787</v>
          </cell>
          <cell r="AE17">
            <v>6278</v>
          </cell>
          <cell r="AF17">
            <v>6978</v>
          </cell>
          <cell r="AG17">
            <v>7409</v>
          </cell>
          <cell r="AH17">
            <v>7166</v>
          </cell>
          <cell r="AI17">
            <v>8243</v>
          </cell>
          <cell r="AJ17">
            <v>8015</v>
          </cell>
          <cell r="AK17">
            <v>8242</v>
          </cell>
          <cell r="AL17">
            <v>8204</v>
          </cell>
          <cell r="AM17">
            <v>8108</v>
          </cell>
          <cell r="AN17">
            <v>7525</v>
          </cell>
          <cell r="AO17">
            <v>7473</v>
          </cell>
          <cell r="AP17">
            <v>6966</v>
          </cell>
          <cell r="AQ17">
            <v>7012</v>
          </cell>
          <cell r="AR17">
            <v>7358</v>
          </cell>
          <cell r="AS17">
            <v>7092</v>
          </cell>
          <cell r="AT17">
            <v>7514</v>
          </cell>
          <cell r="AU17">
            <v>7570</v>
          </cell>
          <cell r="AV17">
            <v>7701</v>
          </cell>
          <cell r="AW17">
            <v>8305</v>
          </cell>
          <cell r="AX17">
            <v>8730</v>
          </cell>
          <cell r="AY17">
            <v>9010</v>
          </cell>
          <cell r="AZ17">
            <v>10049</v>
          </cell>
          <cell r="BA17">
            <v>11410</v>
          </cell>
          <cell r="BB17">
            <v>11085</v>
          </cell>
          <cell r="BC17">
            <v>11918</v>
          </cell>
          <cell r="BD17">
            <v>12081</v>
          </cell>
          <cell r="BE17">
            <v>11761</v>
          </cell>
          <cell r="BF17">
            <v>11879</v>
          </cell>
          <cell r="BG17">
            <v>12145</v>
          </cell>
          <cell r="BH17">
            <v>12469</v>
          </cell>
          <cell r="BI17">
            <v>13487</v>
          </cell>
          <cell r="BJ17">
            <v>14383</v>
          </cell>
          <cell r="BK17">
            <v>15006</v>
          </cell>
          <cell r="BL17">
            <v>14874</v>
          </cell>
          <cell r="BM17">
            <v>14841</v>
          </cell>
          <cell r="BN17">
            <v>12750</v>
          </cell>
          <cell r="BO17">
            <v>11988</v>
          </cell>
          <cell r="BP17">
            <v>11676</v>
          </cell>
          <cell r="BQ17">
            <v>12003</v>
          </cell>
          <cell r="BR17">
            <v>12501</v>
          </cell>
          <cell r="BS17">
            <v>12947</v>
          </cell>
          <cell r="BT17">
            <v>12779</v>
          </cell>
          <cell r="BU17">
            <v>13128</v>
          </cell>
          <cell r="BV17">
            <v>13203</v>
          </cell>
          <cell r="BW17">
            <v>13023</v>
          </cell>
          <cell r="BX17">
            <v>13008</v>
          </cell>
          <cell r="BY17">
            <v>13819</v>
          </cell>
          <cell r="BZ17">
            <v>13732</v>
          </cell>
          <cell r="CA17">
            <v>13389</v>
          </cell>
          <cell r="CB17">
            <v>13729</v>
          </cell>
        </row>
        <row r="18">
          <cell r="A18" t="str">
            <v>Тамбовская область</v>
          </cell>
          <cell r="B18">
            <v>1</v>
          </cell>
          <cell r="C18">
            <v>7</v>
          </cell>
          <cell r="D18">
            <v>14</v>
          </cell>
          <cell r="E18">
            <v>47</v>
          </cell>
          <cell r="F18">
            <v>55</v>
          </cell>
          <cell r="G18">
            <v>84</v>
          </cell>
          <cell r="H18">
            <v>122</v>
          </cell>
          <cell r="I18">
            <v>149</v>
          </cell>
          <cell r="J18">
            <v>195</v>
          </cell>
          <cell r="K18">
            <v>294</v>
          </cell>
          <cell r="L18">
            <v>462</v>
          </cell>
          <cell r="M18">
            <v>521</v>
          </cell>
          <cell r="N18">
            <v>580</v>
          </cell>
          <cell r="O18">
            <v>605</v>
          </cell>
          <cell r="P18">
            <v>823</v>
          </cell>
          <cell r="Q18">
            <v>1083</v>
          </cell>
          <cell r="R18">
            <v>1527</v>
          </cell>
          <cell r="S18">
            <v>1912</v>
          </cell>
          <cell r="T18">
            <v>2128</v>
          </cell>
          <cell r="U18">
            <v>2437</v>
          </cell>
          <cell r="V18">
            <v>2909</v>
          </cell>
          <cell r="W18">
            <v>3348</v>
          </cell>
          <cell r="X18">
            <v>3784</v>
          </cell>
          <cell r="Y18">
            <v>4086</v>
          </cell>
          <cell r="Z18">
            <v>4496</v>
          </cell>
          <cell r="AA18">
            <v>4416</v>
          </cell>
          <cell r="AB18">
            <v>4541</v>
          </cell>
          <cell r="AC18">
            <v>4784</v>
          </cell>
          <cell r="AD18">
            <v>5073</v>
          </cell>
          <cell r="AE18">
            <v>4882</v>
          </cell>
          <cell r="AF18">
            <v>4326</v>
          </cell>
          <cell r="AG18">
            <v>4563</v>
          </cell>
          <cell r="AH18">
            <v>5016</v>
          </cell>
          <cell r="AI18">
            <v>5501</v>
          </cell>
          <cell r="AJ18">
            <v>5719</v>
          </cell>
          <cell r="AK18">
            <v>5300</v>
          </cell>
          <cell r="AL18">
            <v>5366</v>
          </cell>
          <cell r="AM18">
            <v>5414</v>
          </cell>
          <cell r="AN18">
            <v>5705</v>
          </cell>
          <cell r="AO18">
            <v>5834</v>
          </cell>
          <cell r="AP18">
            <v>5730</v>
          </cell>
          <cell r="AQ18">
            <v>5782</v>
          </cell>
          <cell r="AR18">
            <v>6069</v>
          </cell>
          <cell r="AS18">
            <v>5995</v>
          </cell>
          <cell r="AT18">
            <v>6331</v>
          </cell>
          <cell r="AU18">
            <v>6916</v>
          </cell>
          <cell r="AV18">
            <v>7366</v>
          </cell>
          <cell r="AW18">
            <v>7808</v>
          </cell>
          <cell r="AX18">
            <v>7660</v>
          </cell>
          <cell r="AY18">
            <v>7472</v>
          </cell>
          <cell r="AZ18">
            <v>6623</v>
          </cell>
          <cell r="BA18">
            <v>7402</v>
          </cell>
          <cell r="BB18">
            <v>8205</v>
          </cell>
          <cell r="BC18">
            <v>8798</v>
          </cell>
          <cell r="BD18">
            <v>8347</v>
          </cell>
          <cell r="BE18">
            <v>8286</v>
          </cell>
          <cell r="BF18">
            <v>8361</v>
          </cell>
          <cell r="BG18">
            <v>8484</v>
          </cell>
          <cell r="BH18">
            <v>9211</v>
          </cell>
          <cell r="BI18">
            <v>10119</v>
          </cell>
          <cell r="BJ18">
            <v>11189</v>
          </cell>
          <cell r="BK18">
            <v>11663</v>
          </cell>
          <cell r="BL18">
            <v>11677</v>
          </cell>
          <cell r="BM18">
            <v>12142</v>
          </cell>
          <cell r="BN18">
            <v>11758</v>
          </cell>
          <cell r="BO18">
            <v>11538</v>
          </cell>
          <cell r="BP18">
            <v>9350</v>
          </cell>
          <cell r="BQ18">
            <v>9627</v>
          </cell>
          <cell r="BR18">
            <v>10190</v>
          </cell>
          <cell r="BS18">
            <v>10411</v>
          </cell>
          <cell r="BT18">
            <v>10687</v>
          </cell>
          <cell r="BU18">
            <v>11470</v>
          </cell>
          <cell r="BV18">
            <v>11887</v>
          </cell>
          <cell r="BW18">
            <v>12839</v>
          </cell>
          <cell r="BX18">
            <v>13025</v>
          </cell>
          <cell r="BY18">
            <v>12989</v>
          </cell>
          <cell r="BZ18">
            <v>13272</v>
          </cell>
          <cell r="CA18">
            <v>14173</v>
          </cell>
          <cell r="CB18">
            <v>12949</v>
          </cell>
        </row>
        <row r="19">
          <cell r="A19" t="str">
            <v>Тверская область</v>
          </cell>
          <cell r="B19">
            <v>5</v>
          </cell>
          <cell r="C19">
            <v>5</v>
          </cell>
          <cell r="D19">
            <v>81</v>
          </cell>
          <cell r="E19">
            <v>172</v>
          </cell>
          <cell r="F19">
            <v>234</v>
          </cell>
          <cell r="G19">
            <v>304</v>
          </cell>
          <cell r="H19">
            <v>418</v>
          </cell>
          <cell r="I19">
            <v>427</v>
          </cell>
          <cell r="J19">
            <v>533</v>
          </cell>
          <cell r="K19">
            <v>706</v>
          </cell>
          <cell r="L19">
            <v>841</v>
          </cell>
          <cell r="M19">
            <v>1067</v>
          </cell>
          <cell r="N19">
            <v>1513</v>
          </cell>
          <cell r="O19">
            <v>1891</v>
          </cell>
          <cell r="P19">
            <v>2483</v>
          </cell>
          <cell r="Q19">
            <v>3007</v>
          </cell>
          <cell r="R19">
            <v>3631</v>
          </cell>
          <cell r="S19">
            <v>4533</v>
          </cell>
          <cell r="T19">
            <v>5088</v>
          </cell>
          <cell r="U19">
            <v>4660</v>
          </cell>
          <cell r="V19">
            <v>5402</v>
          </cell>
          <cell r="W19">
            <v>5805</v>
          </cell>
          <cell r="X19">
            <v>6013</v>
          </cell>
          <cell r="Y19">
            <v>6611</v>
          </cell>
          <cell r="Z19">
            <v>7386</v>
          </cell>
          <cell r="AA19">
            <v>8144</v>
          </cell>
          <cell r="AB19">
            <v>7720</v>
          </cell>
          <cell r="AC19">
            <v>8463</v>
          </cell>
          <cell r="AD19">
            <v>8238</v>
          </cell>
          <cell r="AE19">
            <v>9310</v>
          </cell>
          <cell r="AF19">
            <v>9129</v>
          </cell>
          <cell r="AG19">
            <v>9212</v>
          </cell>
          <cell r="AH19">
            <v>9937</v>
          </cell>
          <cell r="AI19">
            <v>11240</v>
          </cell>
          <cell r="AJ19">
            <v>11413</v>
          </cell>
          <cell r="AK19">
            <v>11488</v>
          </cell>
          <cell r="AL19">
            <v>11740</v>
          </cell>
          <cell r="AM19">
            <v>11878</v>
          </cell>
          <cell r="AN19">
            <v>11394</v>
          </cell>
          <cell r="AO19">
            <v>11024</v>
          </cell>
          <cell r="AP19">
            <v>10432</v>
          </cell>
          <cell r="AQ19">
            <v>10869</v>
          </cell>
          <cell r="AR19">
            <v>12037</v>
          </cell>
          <cell r="AS19">
            <v>12119</v>
          </cell>
          <cell r="AT19">
            <v>12444</v>
          </cell>
          <cell r="AU19">
            <v>11243</v>
          </cell>
          <cell r="AV19">
            <v>12079</v>
          </cell>
          <cell r="AW19">
            <v>12072</v>
          </cell>
          <cell r="AX19">
            <v>12071</v>
          </cell>
          <cell r="AY19">
            <v>12864</v>
          </cell>
          <cell r="AZ19">
            <v>13566</v>
          </cell>
          <cell r="BA19">
            <v>14948</v>
          </cell>
          <cell r="BB19">
            <v>14785</v>
          </cell>
          <cell r="BC19">
            <v>14946</v>
          </cell>
          <cell r="BD19">
            <v>16196</v>
          </cell>
          <cell r="BE19">
            <v>16316</v>
          </cell>
          <cell r="BF19">
            <v>14757</v>
          </cell>
          <cell r="BG19">
            <v>15114</v>
          </cell>
          <cell r="BH19">
            <v>16006</v>
          </cell>
          <cell r="BI19">
            <v>16288</v>
          </cell>
          <cell r="BJ19">
            <v>17273</v>
          </cell>
          <cell r="BK19">
            <v>14675</v>
          </cell>
          <cell r="BL19">
            <v>14250</v>
          </cell>
          <cell r="BM19">
            <v>14244</v>
          </cell>
          <cell r="BN19">
            <v>13672</v>
          </cell>
          <cell r="BO19">
            <v>13950</v>
          </cell>
          <cell r="BP19">
            <v>13607</v>
          </cell>
          <cell r="BQ19">
            <v>12925</v>
          </cell>
          <cell r="BR19">
            <v>13352</v>
          </cell>
          <cell r="BS19">
            <v>13961</v>
          </cell>
          <cell r="BT19">
            <v>14628</v>
          </cell>
          <cell r="BU19">
            <v>15488</v>
          </cell>
          <cell r="BV19">
            <v>15985</v>
          </cell>
          <cell r="BW19">
            <v>16691</v>
          </cell>
          <cell r="BX19">
            <v>15476</v>
          </cell>
          <cell r="BY19">
            <v>16365</v>
          </cell>
          <cell r="BZ19">
            <v>16378</v>
          </cell>
          <cell r="CA19">
            <v>17871</v>
          </cell>
          <cell r="CB19">
            <v>16482</v>
          </cell>
        </row>
        <row r="20">
          <cell r="A20" t="str">
            <v>Тульская область</v>
          </cell>
          <cell r="B20">
            <v>80</v>
          </cell>
          <cell r="C20">
            <v>98</v>
          </cell>
          <cell r="D20">
            <v>106</v>
          </cell>
          <cell r="E20">
            <v>131</v>
          </cell>
          <cell r="F20">
            <v>150</v>
          </cell>
          <cell r="G20">
            <v>182</v>
          </cell>
          <cell r="H20">
            <v>217</v>
          </cell>
          <cell r="I20">
            <v>278</v>
          </cell>
          <cell r="J20">
            <v>390</v>
          </cell>
          <cell r="K20">
            <v>452</v>
          </cell>
          <cell r="L20">
            <v>565</v>
          </cell>
          <cell r="M20">
            <v>763</v>
          </cell>
          <cell r="N20">
            <v>1012</v>
          </cell>
          <cell r="O20">
            <v>1385</v>
          </cell>
          <cell r="P20">
            <v>1896</v>
          </cell>
          <cell r="Q20">
            <v>2426</v>
          </cell>
          <cell r="R20">
            <v>3334</v>
          </cell>
          <cell r="S20">
            <v>4561</v>
          </cell>
          <cell r="T20">
            <v>5593</v>
          </cell>
          <cell r="U20">
            <v>6305</v>
          </cell>
          <cell r="V20">
            <v>7395</v>
          </cell>
          <cell r="W20">
            <v>8233</v>
          </cell>
          <cell r="X20">
            <v>9693</v>
          </cell>
          <cell r="Y20">
            <v>10688</v>
          </cell>
          <cell r="Z20">
            <v>11802</v>
          </cell>
          <cell r="AA20">
            <v>12980</v>
          </cell>
          <cell r="AB20">
            <v>13695</v>
          </cell>
          <cell r="AC20">
            <v>14828</v>
          </cell>
          <cell r="AD20">
            <v>16065</v>
          </cell>
          <cell r="AE20">
            <v>17053</v>
          </cell>
          <cell r="AF20">
            <v>17437</v>
          </cell>
          <cell r="AG20">
            <v>17435</v>
          </cell>
          <cell r="AH20">
            <v>17287</v>
          </cell>
          <cell r="AI20">
            <v>18811</v>
          </cell>
          <cell r="AJ20">
            <v>20177</v>
          </cell>
          <cell r="AK20">
            <v>20755</v>
          </cell>
          <cell r="AL20">
            <v>21186</v>
          </cell>
          <cell r="AM20">
            <v>21119</v>
          </cell>
          <cell r="AN20">
            <v>21349</v>
          </cell>
          <cell r="AO20">
            <v>22004</v>
          </cell>
          <cell r="AP20">
            <v>22971</v>
          </cell>
          <cell r="AQ20">
            <v>22911</v>
          </cell>
          <cell r="AR20">
            <v>22982</v>
          </cell>
          <cell r="AS20">
            <v>22843</v>
          </cell>
          <cell r="AT20">
            <v>20852</v>
          </cell>
          <cell r="AU20">
            <v>21175</v>
          </cell>
          <cell r="AV20">
            <v>19323</v>
          </cell>
          <cell r="AW20">
            <v>20821</v>
          </cell>
          <cell r="AX20">
            <v>22095</v>
          </cell>
          <cell r="AY20">
            <v>23721</v>
          </cell>
          <cell r="AZ20">
            <v>26004</v>
          </cell>
          <cell r="BA20">
            <v>28521</v>
          </cell>
          <cell r="BB20">
            <v>27620</v>
          </cell>
          <cell r="BC20">
            <v>31462</v>
          </cell>
          <cell r="BD20">
            <v>30242</v>
          </cell>
          <cell r="BE20">
            <v>31195</v>
          </cell>
          <cell r="BF20">
            <v>29822</v>
          </cell>
          <cell r="BG20">
            <v>32107</v>
          </cell>
          <cell r="BH20">
            <v>32629</v>
          </cell>
          <cell r="BI20">
            <v>35728</v>
          </cell>
          <cell r="BJ20">
            <v>36152</v>
          </cell>
          <cell r="BK20">
            <v>38466</v>
          </cell>
          <cell r="BL20">
            <v>39948</v>
          </cell>
          <cell r="BM20">
            <v>40844</v>
          </cell>
          <cell r="BN20">
            <v>42525</v>
          </cell>
          <cell r="BO20">
            <v>44255</v>
          </cell>
          <cell r="BP20">
            <v>41336</v>
          </cell>
          <cell r="BQ20">
            <v>40943</v>
          </cell>
          <cell r="BR20">
            <v>42749</v>
          </cell>
          <cell r="BS20">
            <v>44548</v>
          </cell>
          <cell r="BT20">
            <v>46542</v>
          </cell>
          <cell r="BU20">
            <v>48657</v>
          </cell>
          <cell r="BV20">
            <v>49552</v>
          </cell>
          <cell r="BW20">
            <v>52328</v>
          </cell>
          <cell r="BX20">
            <v>52084</v>
          </cell>
          <cell r="BY20">
            <v>55045</v>
          </cell>
          <cell r="BZ20">
            <v>58054</v>
          </cell>
          <cell r="CA20">
            <v>61268</v>
          </cell>
          <cell r="CB20">
            <v>51127</v>
          </cell>
        </row>
        <row r="21">
          <cell r="A21" t="str">
            <v>Ярославская область</v>
          </cell>
          <cell r="B21">
            <v>6</v>
          </cell>
          <cell r="C21">
            <v>7</v>
          </cell>
          <cell r="D21">
            <v>23</v>
          </cell>
          <cell r="E21">
            <v>39</v>
          </cell>
          <cell r="F21">
            <v>91</v>
          </cell>
          <cell r="G21">
            <v>135</v>
          </cell>
          <cell r="H21">
            <v>228</v>
          </cell>
          <cell r="I21">
            <v>249</v>
          </cell>
          <cell r="J21">
            <v>297</v>
          </cell>
          <cell r="K21">
            <v>426</v>
          </cell>
          <cell r="L21">
            <v>502</v>
          </cell>
          <cell r="M21">
            <v>617</v>
          </cell>
          <cell r="N21">
            <v>755</v>
          </cell>
          <cell r="O21">
            <v>1126</v>
          </cell>
          <cell r="P21">
            <v>1518</v>
          </cell>
          <cell r="Q21">
            <v>2243</v>
          </cell>
          <cell r="R21">
            <v>2642</v>
          </cell>
          <cell r="S21">
            <v>3419</v>
          </cell>
          <cell r="T21">
            <v>3451</v>
          </cell>
          <cell r="U21">
            <v>3680</v>
          </cell>
          <cell r="V21">
            <v>3671</v>
          </cell>
          <cell r="W21">
            <v>4400</v>
          </cell>
          <cell r="X21">
            <v>5485</v>
          </cell>
          <cell r="Y21">
            <v>6528</v>
          </cell>
          <cell r="Z21">
            <v>7257</v>
          </cell>
          <cell r="AA21">
            <v>7739</v>
          </cell>
          <cell r="AB21">
            <v>8610</v>
          </cell>
          <cell r="AC21">
            <v>9380</v>
          </cell>
          <cell r="AD21">
            <v>9452</v>
          </cell>
          <cell r="AE21">
            <v>10568</v>
          </cell>
          <cell r="AF21">
            <v>10361</v>
          </cell>
          <cell r="AG21">
            <v>11511</v>
          </cell>
          <cell r="AH21">
            <v>12407</v>
          </cell>
          <cell r="AI21">
            <v>13968</v>
          </cell>
          <cell r="AJ21">
            <v>14277</v>
          </cell>
          <cell r="AK21">
            <v>14589</v>
          </cell>
          <cell r="AL21">
            <v>14501</v>
          </cell>
          <cell r="AM21">
            <v>14868</v>
          </cell>
          <cell r="AN21">
            <v>15694</v>
          </cell>
          <cell r="AO21">
            <v>15743</v>
          </cell>
          <cell r="AP21">
            <v>15739</v>
          </cell>
          <cell r="AQ21">
            <v>16137</v>
          </cell>
          <cell r="AR21">
            <v>16709</v>
          </cell>
          <cell r="AS21">
            <v>16010</v>
          </cell>
          <cell r="AT21">
            <v>15595</v>
          </cell>
          <cell r="AU21">
            <v>14738</v>
          </cell>
          <cell r="AV21">
            <v>15928</v>
          </cell>
          <cell r="AW21">
            <v>15224</v>
          </cell>
          <cell r="AX21">
            <v>14039</v>
          </cell>
          <cell r="AY21">
            <v>15290</v>
          </cell>
          <cell r="AZ21">
            <v>17166</v>
          </cell>
          <cell r="BA21">
            <v>18953</v>
          </cell>
          <cell r="BB21">
            <v>18841</v>
          </cell>
          <cell r="BC21">
            <v>19816</v>
          </cell>
          <cell r="BD21">
            <v>20919</v>
          </cell>
          <cell r="BE21">
            <v>21215</v>
          </cell>
          <cell r="BF21">
            <v>18919</v>
          </cell>
          <cell r="BG21">
            <v>18852</v>
          </cell>
          <cell r="BH21">
            <v>19960</v>
          </cell>
          <cell r="BI21">
            <v>21407</v>
          </cell>
          <cell r="BJ21">
            <v>23244</v>
          </cell>
          <cell r="BK21">
            <v>23013</v>
          </cell>
          <cell r="BL21">
            <v>21929</v>
          </cell>
          <cell r="BM21">
            <v>22407</v>
          </cell>
          <cell r="BN21">
            <v>22760</v>
          </cell>
          <cell r="BO21">
            <v>23029</v>
          </cell>
          <cell r="BP21">
            <v>20738</v>
          </cell>
          <cell r="BQ21">
            <v>19853</v>
          </cell>
          <cell r="BR21">
            <v>20288</v>
          </cell>
          <cell r="BS21">
            <v>21229</v>
          </cell>
          <cell r="BT21">
            <v>21323</v>
          </cell>
          <cell r="BU21">
            <v>22279</v>
          </cell>
          <cell r="BV21">
            <v>23983</v>
          </cell>
          <cell r="BW21">
            <v>24909</v>
          </cell>
          <cell r="BX21">
            <v>25368</v>
          </cell>
          <cell r="BY21">
            <v>25093</v>
          </cell>
          <cell r="BZ21">
            <v>26420</v>
          </cell>
          <cell r="CA21">
            <v>28080</v>
          </cell>
          <cell r="CB21">
            <v>27101</v>
          </cell>
        </row>
        <row r="22">
          <cell r="A22" t="str">
            <v>г. Москва</v>
          </cell>
          <cell r="B22">
            <v>4314</v>
          </cell>
          <cell r="C22">
            <v>8414</v>
          </cell>
          <cell r="D22">
            <v>15157</v>
          </cell>
          <cell r="E22">
            <v>24063</v>
          </cell>
          <cell r="F22">
            <v>35189</v>
          </cell>
          <cell r="G22">
            <v>47831</v>
          </cell>
          <cell r="H22">
            <v>63337</v>
          </cell>
          <cell r="I22">
            <v>77074</v>
          </cell>
          <cell r="J22">
            <v>96491</v>
          </cell>
          <cell r="K22">
            <v>119866</v>
          </cell>
          <cell r="L22">
            <v>137577</v>
          </cell>
          <cell r="M22">
            <v>149082</v>
          </cell>
          <cell r="N22">
            <v>166961</v>
          </cell>
          <cell r="O22">
            <v>195223</v>
          </cell>
          <cell r="P22">
            <v>234596</v>
          </cell>
          <cell r="Q22">
            <v>281954</v>
          </cell>
          <cell r="R22">
            <v>351530</v>
          </cell>
          <cell r="S22">
            <v>419246</v>
          </cell>
          <cell r="T22">
            <v>496573</v>
          </cell>
          <cell r="U22">
            <v>535438</v>
          </cell>
          <cell r="V22">
            <v>597841</v>
          </cell>
          <cell r="W22">
            <v>685501</v>
          </cell>
          <cell r="X22">
            <v>773800</v>
          </cell>
          <cell r="Y22">
            <v>846341</v>
          </cell>
          <cell r="Z22">
            <v>930557</v>
          </cell>
          <cell r="AA22">
            <v>1020146</v>
          </cell>
          <cell r="AB22">
            <v>1090912</v>
          </cell>
          <cell r="AC22">
            <v>1146187</v>
          </cell>
          <cell r="AD22">
            <v>1232155</v>
          </cell>
          <cell r="AE22">
            <v>1301785</v>
          </cell>
          <cell r="AF22">
            <v>1354173</v>
          </cell>
          <cell r="AG22">
            <v>1383203</v>
          </cell>
          <cell r="AH22">
            <v>1487141</v>
          </cell>
          <cell r="AI22">
            <v>1625323</v>
          </cell>
          <cell r="AJ22">
            <v>1664803</v>
          </cell>
          <cell r="AK22">
            <v>1711571</v>
          </cell>
          <cell r="AL22">
            <v>1731698</v>
          </cell>
          <cell r="AM22">
            <v>1762813</v>
          </cell>
          <cell r="AN22">
            <v>1804867</v>
          </cell>
          <cell r="AO22">
            <v>1851803</v>
          </cell>
          <cell r="AP22">
            <v>1894181</v>
          </cell>
          <cell r="AQ22">
            <v>1879339</v>
          </cell>
          <cell r="AR22">
            <v>1921623</v>
          </cell>
          <cell r="AS22">
            <v>1838618</v>
          </cell>
          <cell r="AT22">
            <v>1866493</v>
          </cell>
          <cell r="AU22">
            <v>1927450</v>
          </cell>
          <cell r="AV22">
            <v>1949292</v>
          </cell>
          <cell r="AW22">
            <v>1997018</v>
          </cell>
          <cell r="AX22">
            <v>2033635</v>
          </cell>
          <cell r="AY22">
            <v>2066683</v>
          </cell>
          <cell r="AZ22">
            <v>2182880</v>
          </cell>
          <cell r="BA22">
            <v>2323552</v>
          </cell>
          <cell r="BB22">
            <v>2359475</v>
          </cell>
          <cell r="BC22">
            <v>2442090</v>
          </cell>
          <cell r="BD22">
            <v>2361138</v>
          </cell>
          <cell r="BE22">
            <v>2353057</v>
          </cell>
          <cell r="BF22">
            <v>2367595</v>
          </cell>
          <cell r="BG22">
            <v>2392765</v>
          </cell>
          <cell r="BH22">
            <v>2454179</v>
          </cell>
          <cell r="BI22">
            <v>2599490</v>
          </cell>
          <cell r="BJ22">
            <v>2760836</v>
          </cell>
          <cell r="BK22">
            <v>2806369</v>
          </cell>
          <cell r="BL22">
            <v>2830972</v>
          </cell>
          <cell r="BM22">
            <v>2858479</v>
          </cell>
          <cell r="BN22">
            <v>2826537</v>
          </cell>
          <cell r="BO22">
            <v>2863515</v>
          </cell>
          <cell r="BP22">
            <v>2689063</v>
          </cell>
          <cell r="BQ22">
            <v>2571880</v>
          </cell>
          <cell r="BR22">
            <v>2638925</v>
          </cell>
          <cell r="BS22">
            <v>2659491</v>
          </cell>
          <cell r="BT22">
            <v>2695176</v>
          </cell>
          <cell r="BU22">
            <v>2799678</v>
          </cell>
          <cell r="BV22">
            <v>2837042</v>
          </cell>
          <cell r="BW22">
            <v>2911894</v>
          </cell>
          <cell r="BX22">
            <v>2940507</v>
          </cell>
          <cell r="BY22">
            <v>3010717</v>
          </cell>
          <cell r="BZ22">
            <v>3005068</v>
          </cell>
          <cell r="CA22">
            <v>3089156</v>
          </cell>
          <cell r="CB22">
            <v>3071423</v>
          </cell>
        </row>
        <row r="23">
          <cell r="A23" t="str">
            <v>СЕВЕРО-ЗАПАДНЫЙ ФЕДЕРАЛЬНЫЙ ОКРУГ</v>
          </cell>
          <cell r="B23">
            <v>2155</v>
          </cell>
          <cell r="C23">
            <v>2489</v>
          </cell>
          <cell r="D23">
            <v>3323</v>
          </cell>
          <cell r="E23">
            <v>4094</v>
          </cell>
          <cell r="F23">
            <v>4994</v>
          </cell>
          <cell r="G23">
            <v>6648</v>
          </cell>
          <cell r="H23">
            <v>9692</v>
          </cell>
          <cell r="I23">
            <v>11369</v>
          </cell>
          <cell r="J23">
            <v>14160</v>
          </cell>
          <cell r="K23">
            <v>17184</v>
          </cell>
          <cell r="L23">
            <v>19997</v>
          </cell>
          <cell r="M23">
            <v>23760</v>
          </cell>
          <cell r="N23">
            <v>29033</v>
          </cell>
          <cell r="O23">
            <v>34309</v>
          </cell>
          <cell r="P23">
            <v>39653</v>
          </cell>
          <cell r="Q23">
            <v>48806</v>
          </cell>
          <cell r="R23">
            <v>59440</v>
          </cell>
          <cell r="S23">
            <v>75910</v>
          </cell>
          <cell r="T23">
            <v>94752</v>
          </cell>
          <cell r="U23">
            <v>100679</v>
          </cell>
          <cell r="V23">
            <v>116072</v>
          </cell>
          <cell r="W23">
            <v>132895</v>
          </cell>
          <cell r="X23">
            <v>154961</v>
          </cell>
          <cell r="Y23">
            <v>175090</v>
          </cell>
          <cell r="Z23">
            <v>198817</v>
          </cell>
          <cell r="AA23">
            <v>222433</v>
          </cell>
          <cell r="AB23">
            <v>240764</v>
          </cell>
          <cell r="AC23">
            <v>262595</v>
          </cell>
          <cell r="AD23">
            <v>280961</v>
          </cell>
          <cell r="AE23">
            <v>308485</v>
          </cell>
          <cell r="AF23">
            <v>336177</v>
          </cell>
          <cell r="AG23">
            <v>338561</v>
          </cell>
          <cell r="AH23">
            <v>366140</v>
          </cell>
          <cell r="AI23">
            <v>401779</v>
          </cell>
          <cell r="AJ23">
            <v>419107</v>
          </cell>
          <cell r="AK23">
            <v>426815</v>
          </cell>
          <cell r="AL23">
            <v>418574</v>
          </cell>
          <cell r="AM23">
            <v>430117</v>
          </cell>
          <cell r="AN23">
            <v>447346</v>
          </cell>
          <cell r="AO23">
            <v>466141</v>
          </cell>
          <cell r="AP23">
            <v>485930</v>
          </cell>
          <cell r="AQ23">
            <v>478859</v>
          </cell>
          <cell r="AR23">
            <v>445097</v>
          </cell>
          <cell r="AS23">
            <v>420083</v>
          </cell>
          <cell r="AT23">
            <v>411246</v>
          </cell>
          <cell r="AU23">
            <v>432090</v>
          </cell>
          <cell r="AV23">
            <v>446703</v>
          </cell>
          <cell r="AW23">
            <v>454111</v>
          </cell>
          <cell r="AX23">
            <v>458307</v>
          </cell>
          <cell r="AY23">
            <v>474886</v>
          </cell>
          <cell r="AZ23">
            <v>511196</v>
          </cell>
          <cell r="BA23">
            <v>544164</v>
          </cell>
          <cell r="BB23">
            <v>572885</v>
          </cell>
          <cell r="BC23">
            <v>585949</v>
          </cell>
          <cell r="BD23">
            <v>559381</v>
          </cell>
          <cell r="BE23">
            <v>533494</v>
          </cell>
          <cell r="BF23">
            <v>512363</v>
          </cell>
          <cell r="BG23">
            <v>512609</v>
          </cell>
          <cell r="BH23">
            <v>517825</v>
          </cell>
          <cell r="BI23">
            <v>549523</v>
          </cell>
          <cell r="BJ23">
            <v>582703</v>
          </cell>
          <cell r="BK23">
            <v>584250</v>
          </cell>
          <cell r="BL23">
            <v>585651</v>
          </cell>
          <cell r="BM23">
            <v>580352</v>
          </cell>
          <cell r="BN23">
            <v>582527</v>
          </cell>
          <cell r="BO23">
            <v>593327</v>
          </cell>
          <cell r="BP23">
            <v>492056</v>
          </cell>
          <cell r="BQ23">
            <v>533953</v>
          </cell>
          <cell r="BR23">
            <v>556463</v>
          </cell>
          <cell r="BS23">
            <v>557368</v>
          </cell>
          <cell r="BT23">
            <v>557575</v>
          </cell>
          <cell r="BU23">
            <v>580053</v>
          </cell>
          <cell r="BV23">
            <v>596780</v>
          </cell>
          <cell r="BW23">
            <v>614431</v>
          </cell>
          <cell r="BX23">
            <v>636187</v>
          </cell>
          <cell r="BY23">
            <v>663684</v>
          </cell>
          <cell r="BZ23">
            <v>679558</v>
          </cell>
          <cell r="CA23">
            <v>705710</v>
          </cell>
          <cell r="CB23">
            <v>670248</v>
          </cell>
        </row>
        <row r="24">
          <cell r="A24" t="str">
            <v>Республика Карелия</v>
          </cell>
          <cell r="B24">
            <v>23</v>
          </cell>
          <cell r="C24">
            <v>34</v>
          </cell>
          <cell r="D24">
            <v>82</v>
          </cell>
          <cell r="E24">
            <v>132</v>
          </cell>
          <cell r="F24">
            <v>72</v>
          </cell>
          <cell r="G24">
            <v>103</v>
          </cell>
          <cell r="H24">
            <v>196</v>
          </cell>
          <cell r="I24">
            <v>236</v>
          </cell>
          <cell r="J24">
            <v>298</v>
          </cell>
          <cell r="K24">
            <v>367</v>
          </cell>
          <cell r="L24">
            <v>491</v>
          </cell>
          <cell r="M24">
            <v>679</v>
          </cell>
          <cell r="N24">
            <v>931</v>
          </cell>
          <cell r="O24">
            <v>1140</v>
          </cell>
          <cell r="P24">
            <v>678</v>
          </cell>
          <cell r="Q24">
            <v>988</v>
          </cell>
          <cell r="R24">
            <v>1387</v>
          </cell>
          <cell r="S24">
            <v>1943</v>
          </cell>
          <cell r="T24">
            <v>1612</v>
          </cell>
          <cell r="U24">
            <v>1452</v>
          </cell>
          <cell r="V24">
            <v>1646</v>
          </cell>
          <cell r="W24">
            <v>1990</v>
          </cell>
          <cell r="X24">
            <v>2481</v>
          </cell>
          <cell r="Y24">
            <v>2891</v>
          </cell>
          <cell r="Z24">
            <v>3626</v>
          </cell>
          <cell r="AA24">
            <v>3594</v>
          </cell>
          <cell r="AB24">
            <v>4041</v>
          </cell>
          <cell r="AC24">
            <v>4597</v>
          </cell>
          <cell r="AD24">
            <v>4922</v>
          </cell>
          <cell r="AE24">
            <v>5582</v>
          </cell>
          <cell r="AF24">
            <v>5911</v>
          </cell>
          <cell r="AG24">
            <v>6443</v>
          </cell>
          <cell r="AH24">
            <v>6810</v>
          </cell>
          <cell r="AI24">
            <v>7712</v>
          </cell>
          <cell r="AJ24">
            <v>8064</v>
          </cell>
          <cell r="AK24">
            <v>8225</v>
          </cell>
          <cell r="AL24">
            <v>8368</v>
          </cell>
          <cell r="AM24">
            <v>7684</v>
          </cell>
          <cell r="AN24">
            <v>7700</v>
          </cell>
          <cell r="AO24">
            <v>7855</v>
          </cell>
          <cell r="AP24">
            <v>7555</v>
          </cell>
          <cell r="AQ24">
            <v>7880</v>
          </cell>
          <cell r="AR24">
            <v>7635</v>
          </cell>
          <cell r="AS24">
            <v>7550</v>
          </cell>
          <cell r="AT24">
            <v>6513</v>
          </cell>
          <cell r="AU24">
            <v>7199</v>
          </cell>
          <cell r="AV24">
            <v>6977</v>
          </cell>
          <cell r="AW24">
            <v>7720</v>
          </cell>
          <cell r="AX24">
            <v>8402</v>
          </cell>
          <cell r="AY24">
            <v>8536</v>
          </cell>
          <cell r="AZ24">
            <v>8684</v>
          </cell>
          <cell r="BA24">
            <v>9770</v>
          </cell>
          <cell r="BB24">
            <v>10705</v>
          </cell>
          <cell r="BC24">
            <v>11746</v>
          </cell>
          <cell r="BD24">
            <v>12540</v>
          </cell>
          <cell r="BE24">
            <v>10368</v>
          </cell>
          <cell r="BF24">
            <v>9476</v>
          </cell>
          <cell r="BG24">
            <v>10072</v>
          </cell>
          <cell r="BH24">
            <v>10650</v>
          </cell>
          <cell r="BI24">
            <v>11655</v>
          </cell>
          <cell r="BJ24">
            <v>13097</v>
          </cell>
          <cell r="BK24">
            <v>13330</v>
          </cell>
          <cell r="BL24">
            <v>14062</v>
          </cell>
          <cell r="BM24">
            <v>14776</v>
          </cell>
          <cell r="BN24">
            <v>15292</v>
          </cell>
          <cell r="BO24">
            <v>14798</v>
          </cell>
          <cell r="BP24">
            <v>9813</v>
          </cell>
          <cell r="BQ24">
            <v>9860</v>
          </cell>
          <cell r="BR24">
            <v>9887</v>
          </cell>
          <cell r="BS24">
            <v>10505</v>
          </cell>
          <cell r="BT24">
            <v>10034</v>
          </cell>
          <cell r="BU24">
            <v>9972</v>
          </cell>
          <cell r="BV24">
            <v>9678</v>
          </cell>
          <cell r="BW24">
            <v>9505</v>
          </cell>
          <cell r="BX24">
            <v>10291</v>
          </cell>
          <cell r="BY24">
            <v>10401</v>
          </cell>
          <cell r="BZ24">
            <v>9227</v>
          </cell>
          <cell r="CA24">
            <v>9026</v>
          </cell>
          <cell r="CB24">
            <v>7698</v>
          </cell>
        </row>
        <row r="25">
          <cell r="A25" t="str">
            <v>Республика Коми</v>
          </cell>
          <cell r="B25">
            <v>1</v>
          </cell>
          <cell r="C25">
            <v>4</v>
          </cell>
          <cell r="D25">
            <v>26</v>
          </cell>
          <cell r="E25">
            <v>59</v>
          </cell>
          <cell r="F25">
            <v>71</v>
          </cell>
          <cell r="G25">
            <v>118</v>
          </cell>
          <cell r="H25">
            <v>140</v>
          </cell>
          <cell r="I25">
            <v>153</v>
          </cell>
          <cell r="J25">
            <v>168</v>
          </cell>
          <cell r="K25">
            <v>196</v>
          </cell>
          <cell r="L25">
            <v>234</v>
          </cell>
          <cell r="M25">
            <v>264</v>
          </cell>
          <cell r="N25">
            <v>328</v>
          </cell>
          <cell r="O25">
            <v>637</v>
          </cell>
          <cell r="P25">
            <v>858</v>
          </cell>
          <cell r="Q25">
            <v>1326</v>
          </cell>
          <cell r="R25">
            <v>2069</v>
          </cell>
          <cell r="S25">
            <v>2749</v>
          </cell>
          <cell r="T25">
            <v>3271</v>
          </cell>
          <cell r="U25">
            <v>3117</v>
          </cell>
          <cell r="V25">
            <v>3659</v>
          </cell>
          <cell r="W25">
            <v>4171</v>
          </cell>
          <cell r="X25">
            <v>4765</v>
          </cell>
          <cell r="Y25">
            <v>5219</v>
          </cell>
          <cell r="Z25">
            <v>6007</v>
          </cell>
          <cell r="AA25">
            <v>6769</v>
          </cell>
          <cell r="AB25">
            <v>7278</v>
          </cell>
          <cell r="AC25">
            <v>7455</v>
          </cell>
          <cell r="AD25">
            <v>7112</v>
          </cell>
          <cell r="AE25">
            <v>7842</v>
          </cell>
          <cell r="AF25">
            <v>7514</v>
          </cell>
          <cell r="AG25">
            <v>7822</v>
          </cell>
          <cell r="AH25">
            <v>8352</v>
          </cell>
          <cell r="AI25">
            <v>8495</v>
          </cell>
          <cell r="AJ25">
            <v>8526</v>
          </cell>
          <cell r="AK25">
            <v>8680</v>
          </cell>
          <cell r="AL25">
            <v>8747</v>
          </cell>
          <cell r="AM25">
            <v>8331</v>
          </cell>
          <cell r="AN25">
            <v>8651</v>
          </cell>
          <cell r="AO25">
            <v>8424</v>
          </cell>
          <cell r="AP25">
            <v>8797</v>
          </cell>
          <cell r="AQ25">
            <v>9153</v>
          </cell>
          <cell r="AR25">
            <v>8438</v>
          </cell>
          <cell r="AS25">
            <v>8641</v>
          </cell>
          <cell r="AT25">
            <v>8853</v>
          </cell>
          <cell r="AU25">
            <v>8955</v>
          </cell>
          <cell r="AV25">
            <v>9154</v>
          </cell>
          <cell r="AW25">
            <v>8999</v>
          </cell>
          <cell r="AX25">
            <v>9465</v>
          </cell>
          <cell r="AY25">
            <v>10473</v>
          </cell>
          <cell r="AZ25">
            <v>11852</v>
          </cell>
          <cell r="BA25">
            <v>13058</v>
          </cell>
          <cell r="BB25">
            <v>12791</v>
          </cell>
          <cell r="BC25">
            <v>13225</v>
          </cell>
          <cell r="BD25">
            <v>12127</v>
          </cell>
          <cell r="BE25">
            <v>12098</v>
          </cell>
          <cell r="BF25">
            <v>11949</v>
          </cell>
          <cell r="BG25">
            <v>12378</v>
          </cell>
          <cell r="BH25">
            <v>11445</v>
          </cell>
          <cell r="BI25">
            <v>12290</v>
          </cell>
          <cell r="BJ25">
            <v>13415</v>
          </cell>
          <cell r="BK25">
            <v>13657</v>
          </cell>
          <cell r="BL25">
            <v>13157</v>
          </cell>
          <cell r="BM25">
            <v>13157</v>
          </cell>
          <cell r="BN25">
            <v>13232</v>
          </cell>
          <cell r="BO25">
            <v>13096</v>
          </cell>
          <cell r="BP25">
            <v>11599</v>
          </cell>
          <cell r="BQ25">
            <v>11648</v>
          </cell>
          <cell r="BR25">
            <v>11619</v>
          </cell>
          <cell r="BS25">
            <v>11701</v>
          </cell>
          <cell r="BT25">
            <v>12158</v>
          </cell>
          <cell r="BU25">
            <v>11792</v>
          </cell>
          <cell r="BV25">
            <v>12181</v>
          </cell>
          <cell r="BW25">
            <v>12768</v>
          </cell>
          <cell r="BX25">
            <v>13232</v>
          </cell>
          <cell r="BY25">
            <v>13782</v>
          </cell>
          <cell r="BZ25">
            <v>14209</v>
          </cell>
          <cell r="CA25">
            <v>14221</v>
          </cell>
          <cell r="CB25">
            <v>12375</v>
          </cell>
        </row>
        <row r="26">
          <cell r="A26" t="str">
            <v>Архангельская область</v>
          </cell>
          <cell r="B26">
            <v>6</v>
          </cell>
          <cell r="C26">
            <v>9</v>
          </cell>
          <cell r="D26">
            <v>8</v>
          </cell>
          <cell r="E26">
            <v>6</v>
          </cell>
          <cell r="F26">
            <v>25</v>
          </cell>
          <cell r="G26">
            <v>69</v>
          </cell>
          <cell r="H26">
            <v>122</v>
          </cell>
          <cell r="I26">
            <v>193</v>
          </cell>
          <cell r="J26">
            <v>287</v>
          </cell>
          <cell r="K26">
            <v>387</v>
          </cell>
          <cell r="L26">
            <v>443</v>
          </cell>
          <cell r="M26">
            <v>540</v>
          </cell>
          <cell r="N26">
            <v>783</v>
          </cell>
          <cell r="O26">
            <v>901</v>
          </cell>
          <cell r="P26">
            <v>1243</v>
          </cell>
          <cell r="Q26">
            <v>1643</v>
          </cell>
          <cell r="R26">
            <v>2157</v>
          </cell>
          <cell r="S26">
            <v>2840</v>
          </cell>
          <cell r="T26">
            <v>3645</v>
          </cell>
          <cell r="U26">
            <v>4046</v>
          </cell>
          <cell r="V26">
            <v>4518</v>
          </cell>
          <cell r="W26">
            <v>5361</v>
          </cell>
          <cell r="X26">
            <v>6337</v>
          </cell>
          <cell r="Y26">
            <v>7217</v>
          </cell>
          <cell r="Z26">
            <v>8142</v>
          </cell>
          <cell r="AA26">
            <v>9056</v>
          </cell>
          <cell r="AB26">
            <v>9744</v>
          </cell>
          <cell r="AC26">
            <v>10570</v>
          </cell>
          <cell r="AD26">
            <v>11003</v>
          </cell>
          <cell r="AE26">
            <v>12002</v>
          </cell>
          <cell r="AF26">
            <v>13257</v>
          </cell>
          <cell r="AG26">
            <v>13620</v>
          </cell>
          <cell r="AH26">
            <v>14895</v>
          </cell>
          <cell r="AI26">
            <v>16937</v>
          </cell>
          <cell r="AJ26">
            <v>18014</v>
          </cell>
          <cell r="AK26">
            <v>18544</v>
          </cell>
          <cell r="AL26">
            <v>18880</v>
          </cell>
          <cell r="AM26">
            <v>19488</v>
          </cell>
          <cell r="AN26">
            <v>20209</v>
          </cell>
          <cell r="AO26">
            <v>21404</v>
          </cell>
          <cell r="AP26">
            <v>21692</v>
          </cell>
          <cell r="AQ26">
            <v>22556</v>
          </cell>
          <cell r="AR26">
            <v>23128</v>
          </cell>
          <cell r="AS26">
            <v>19970</v>
          </cell>
          <cell r="AT26">
            <v>20700</v>
          </cell>
          <cell r="AU26">
            <v>22487</v>
          </cell>
          <cell r="AV26">
            <v>23665</v>
          </cell>
          <cell r="AW26">
            <v>24363</v>
          </cell>
          <cell r="AX26">
            <v>24055</v>
          </cell>
          <cell r="AY26">
            <v>24741</v>
          </cell>
          <cell r="AZ26">
            <v>27035</v>
          </cell>
          <cell r="BA26">
            <v>29515</v>
          </cell>
          <cell r="BB26">
            <v>28694</v>
          </cell>
          <cell r="BC26">
            <v>28743</v>
          </cell>
          <cell r="BD26">
            <v>29082</v>
          </cell>
          <cell r="BE26">
            <v>29591</v>
          </cell>
          <cell r="BF26">
            <v>28730</v>
          </cell>
          <cell r="BG26">
            <v>29316</v>
          </cell>
          <cell r="BH26">
            <v>30411</v>
          </cell>
          <cell r="BI26">
            <v>29744</v>
          </cell>
          <cell r="BJ26">
            <v>32541</v>
          </cell>
          <cell r="BK26">
            <v>32147</v>
          </cell>
          <cell r="BL26">
            <v>33571</v>
          </cell>
          <cell r="BM26">
            <v>35174</v>
          </cell>
          <cell r="BN26">
            <v>33974</v>
          </cell>
          <cell r="BO26">
            <v>35905</v>
          </cell>
          <cell r="BP26">
            <v>31560</v>
          </cell>
          <cell r="BQ26">
            <v>32472</v>
          </cell>
          <cell r="BR26">
            <v>34018</v>
          </cell>
          <cell r="BS26">
            <v>33832</v>
          </cell>
          <cell r="BT26">
            <v>34477</v>
          </cell>
          <cell r="BU26">
            <v>35452</v>
          </cell>
          <cell r="BV26">
            <v>36234</v>
          </cell>
          <cell r="BW26">
            <v>37361</v>
          </cell>
          <cell r="BX26">
            <v>37107</v>
          </cell>
          <cell r="BY26">
            <v>38660</v>
          </cell>
          <cell r="BZ26">
            <v>40973</v>
          </cell>
          <cell r="CA26">
            <v>43130</v>
          </cell>
          <cell r="CB26">
            <v>35996</v>
          </cell>
        </row>
        <row r="27">
          <cell r="A27" t="str">
            <v>в том числе Ненецкий автономный округ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3</v>
          </cell>
          <cell r="H27">
            <v>8</v>
          </cell>
          <cell r="I27">
            <v>8</v>
          </cell>
          <cell r="J27">
            <v>8</v>
          </cell>
          <cell r="K27">
            <v>18</v>
          </cell>
          <cell r="L27">
            <v>18</v>
          </cell>
          <cell r="M27">
            <v>22</v>
          </cell>
          <cell r="N27">
            <v>30</v>
          </cell>
          <cell r="O27">
            <v>31</v>
          </cell>
          <cell r="P27">
            <v>41</v>
          </cell>
          <cell r="Q27">
            <v>46</v>
          </cell>
          <cell r="R27">
            <v>48</v>
          </cell>
          <cell r="S27">
            <v>69</v>
          </cell>
          <cell r="T27">
            <v>120</v>
          </cell>
          <cell r="U27">
            <v>190</v>
          </cell>
          <cell r="V27">
            <v>282</v>
          </cell>
          <cell r="W27">
            <v>403</v>
          </cell>
          <cell r="X27">
            <v>553</v>
          </cell>
          <cell r="Y27">
            <v>705</v>
          </cell>
          <cell r="Z27">
            <v>885</v>
          </cell>
          <cell r="AA27">
            <v>1098</v>
          </cell>
          <cell r="AB27">
            <v>1342</v>
          </cell>
          <cell r="AC27">
            <v>1541</v>
          </cell>
          <cell r="AD27">
            <v>1797</v>
          </cell>
          <cell r="AE27">
            <v>2054</v>
          </cell>
          <cell r="AF27">
            <v>2347</v>
          </cell>
          <cell r="AG27">
            <v>2472</v>
          </cell>
          <cell r="AH27">
            <v>2817</v>
          </cell>
          <cell r="AI27">
            <v>3320</v>
          </cell>
          <cell r="AJ27">
            <v>3602</v>
          </cell>
          <cell r="AK27">
            <v>3668</v>
          </cell>
          <cell r="AL27">
            <v>3732</v>
          </cell>
          <cell r="AM27">
            <v>3854</v>
          </cell>
          <cell r="AN27">
            <v>3985</v>
          </cell>
          <cell r="AO27">
            <v>4267</v>
          </cell>
          <cell r="AP27">
            <v>4341</v>
          </cell>
          <cell r="AQ27">
            <v>4425</v>
          </cell>
          <cell r="AR27">
            <v>4567</v>
          </cell>
          <cell r="AS27">
            <v>4005</v>
          </cell>
          <cell r="AT27">
            <v>4083</v>
          </cell>
          <cell r="AU27">
            <v>4541</v>
          </cell>
          <cell r="AV27">
            <v>4771</v>
          </cell>
          <cell r="AW27">
            <v>4856</v>
          </cell>
          <cell r="AX27">
            <v>4901</v>
          </cell>
          <cell r="AY27">
            <v>5181</v>
          </cell>
          <cell r="AZ27">
            <v>5251</v>
          </cell>
          <cell r="BA27">
            <v>5718</v>
          </cell>
          <cell r="BB27">
            <v>5824</v>
          </cell>
          <cell r="BC27">
            <v>5647</v>
          </cell>
          <cell r="BD27">
            <v>5099</v>
          </cell>
          <cell r="BE27">
            <v>5268</v>
          </cell>
          <cell r="BF27">
            <v>4916</v>
          </cell>
          <cell r="BG27">
            <v>5012</v>
          </cell>
          <cell r="BH27">
            <v>5291</v>
          </cell>
          <cell r="BI27">
            <v>5502</v>
          </cell>
          <cell r="BJ27">
            <v>6240</v>
          </cell>
          <cell r="BK27">
            <v>6129</v>
          </cell>
          <cell r="BL27">
            <v>6408</v>
          </cell>
          <cell r="BM27">
            <v>6822</v>
          </cell>
          <cell r="BN27">
            <v>7100</v>
          </cell>
          <cell r="BO27">
            <v>7465</v>
          </cell>
          <cell r="BP27">
            <v>6207</v>
          </cell>
          <cell r="BQ27">
            <v>6304</v>
          </cell>
          <cell r="BR27">
            <v>6585</v>
          </cell>
          <cell r="BS27">
            <v>6579</v>
          </cell>
          <cell r="BT27">
            <v>6659</v>
          </cell>
          <cell r="BU27">
            <v>6919</v>
          </cell>
          <cell r="BV27">
            <v>7168</v>
          </cell>
          <cell r="BW27">
            <v>7346</v>
          </cell>
          <cell r="BX27">
            <v>7419</v>
          </cell>
          <cell r="BY27">
            <v>7892</v>
          </cell>
          <cell r="BZ27">
            <v>8397</v>
          </cell>
          <cell r="CA27">
            <v>9044</v>
          </cell>
          <cell r="CB27">
            <v>8457</v>
          </cell>
        </row>
        <row r="28">
          <cell r="A28" t="str">
            <v>Архангельская область без данных по Ненецкому автономному округу</v>
          </cell>
          <cell r="B28">
            <v>6</v>
          </cell>
          <cell r="C28">
            <v>9</v>
          </cell>
          <cell r="D28">
            <v>8</v>
          </cell>
          <cell r="E28">
            <v>6</v>
          </cell>
          <cell r="F28">
            <v>25</v>
          </cell>
          <cell r="G28">
            <v>66</v>
          </cell>
          <cell r="H28">
            <v>113</v>
          </cell>
          <cell r="I28">
            <v>185</v>
          </cell>
          <cell r="J28">
            <v>278</v>
          </cell>
          <cell r="K28">
            <v>369</v>
          </cell>
          <cell r="L28">
            <v>425</v>
          </cell>
          <cell r="M28">
            <v>518</v>
          </cell>
          <cell r="N28">
            <v>754</v>
          </cell>
          <cell r="O28">
            <v>870</v>
          </cell>
          <cell r="P28">
            <v>1202</v>
          </cell>
          <cell r="Q28">
            <v>1596</v>
          </cell>
          <cell r="R28">
            <v>2108</v>
          </cell>
          <cell r="S28">
            <v>2771</v>
          </cell>
          <cell r="T28">
            <v>3524</v>
          </cell>
          <cell r="U28">
            <v>3856</v>
          </cell>
          <cell r="V28">
            <v>4236</v>
          </cell>
          <cell r="W28">
            <v>4958</v>
          </cell>
          <cell r="X28">
            <v>5784</v>
          </cell>
          <cell r="Y28">
            <v>6513</v>
          </cell>
          <cell r="Z28">
            <v>7257</v>
          </cell>
          <cell r="AA28">
            <v>7958</v>
          </cell>
          <cell r="AB28">
            <v>8402</v>
          </cell>
          <cell r="AC28">
            <v>9028</v>
          </cell>
          <cell r="AD28">
            <v>9207</v>
          </cell>
          <cell r="AE28">
            <v>9947</v>
          </cell>
          <cell r="AF28">
            <v>10910</v>
          </cell>
          <cell r="AG28">
            <v>11148</v>
          </cell>
          <cell r="AH28">
            <v>12078</v>
          </cell>
          <cell r="AI28">
            <v>13617</v>
          </cell>
          <cell r="AJ28">
            <v>14412</v>
          </cell>
          <cell r="AK28">
            <v>14875</v>
          </cell>
          <cell r="AL28">
            <v>15148</v>
          </cell>
          <cell r="AM28">
            <v>15634</v>
          </cell>
          <cell r="AN28">
            <v>16224</v>
          </cell>
          <cell r="AO28">
            <v>17138</v>
          </cell>
          <cell r="AP28">
            <v>17350</v>
          </cell>
          <cell r="AQ28">
            <v>18132</v>
          </cell>
          <cell r="AR28">
            <v>18561</v>
          </cell>
          <cell r="AS28">
            <v>15965</v>
          </cell>
          <cell r="AT28">
            <v>16616</v>
          </cell>
          <cell r="AU28">
            <v>17947</v>
          </cell>
          <cell r="AV28">
            <v>18894</v>
          </cell>
          <cell r="AW28">
            <v>19507</v>
          </cell>
          <cell r="AX28">
            <v>19154</v>
          </cell>
          <cell r="AY28">
            <v>19560</v>
          </cell>
          <cell r="AZ28">
            <v>21785</v>
          </cell>
          <cell r="BA28">
            <v>23797</v>
          </cell>
          <cell r="BB28">
            <v>22870</v>
          </cell>
          <cell r="BC28">
            <v>23096</v>
          </cell>
          <cell r="BD28">
            <v>23983</v>
          </cell>
          <cell r="BE28">
            <v>24323</v>
          </cell>
          <cell r="BF28">
            <v>23813</v>
          </cell>
          <cell r="BG28">
            <v>24305</v>
          </cell>
          <cell r="BH28">
            <v>25121</v>
          </cell>
          <cell r="BI28">
            <v>24242</v>
          </cell>
          <cell r="BJ28">
            <v>26301</v>
          </cell>
          <cell r="BK28">
            <v>26019</v>
          </cell>
          <cell r="BL28">
            <v>27163</v>
          </cell>
          <cell r="BM28">
            <v>28352</v>
          </cell>
          <cell r="BN28">
            <v>26875</v>
          </cell>
          <cell r="BO28">
            <v>28439</v>
          </cell>
          <cell r="BP28">
            <v>25353</v>
          </cell>
          <cell r="BQ28">
            <v>26168</v>
          </cell>
          <cell r="BR28">
            <v>27433</v>
          </cell>
          <cell r="BS28">
            <v>27253</v>
          </cell>
          <cell r="BT28">
            <v>27818</v>
          </cell>
          <cell r="BU28">
            <v>28533</v>
          </cell>
          <cell r="BV28">
            <v>29066</v>
          </cell>
          <cell r="BW28">
            <v>30014</v>
          </cell>
          <cell r="BX28">
            <v>29689</v>
          </cell>
          <cell r="BY28">
            <v>30767</v>
          </cell>
          <cell r="BZ28">
            <v>32575</v>
          </cell>
          <cell r="CA28">
            <v>34086</v>
          </cell>
          <cell r="CB28">
            <v>27539</v>
          </cell>
        </row>
        <row r="29">
          <cell r="A29" t="str">
            <v>Вологодская область</v>
          </cell>
          <cell r="B29">
            <v>4</v>
          </cell>
          <cell r="C29">
            <v>3</v>
          </cell>
          <cell r="D29">
            <v>12</v>
          </cell>
          <cell r="E29">
            <v>20</v>
          </cell>
          <cell r="F29">
            <v>61</v>
          </cell>
          <cell r="G29">
            <v>137</v>
          </cell>
          <cell r="H29">
            <v>347</v>
          </cell>
          <cell r="I29">
            <v>467</v>
          </cell>
          <cell r="J29">
            <v>655</v>
          </cell>
          <cell r="K29">
            <v>826</v>
          </cell>
          <cell r="L29">
            <v>781</v>
          </cell>
          <cell r="M29">
            <v>955</v>
          </cell>
          <cell r="N29">
            <v>1189</v>
          </cell>
          <cell r="O29">
            <v>1656</v>
          </cell>
          <cell r="P29">
            <v>1878</v>
          </cell>
          <cell r="Q29">
            <v>2531</v>
          </cell>
          <cell r="R29">
            <v>3141</v>
          </cell>
          <cell r="S29">
            <v>3809</v>
          </cell>
          <cell r="T29">
            <v>4547</v>
          </cell>
          <cell r="U29">
            <v>4476</v>
          </cell>
          <cell r="V29">
            <v>4987</v>
          </cell>
          <cell r="W29">
            <v>5718</v>
          </cell>
          <cell r="X29">
            <v>6399</v>
          </cell>
          <cell r="Y29">
            <v>7366</v>
          </cell>
          <cell r="Z29">
            <v>8241</v>
          </cell>
          <cell r="AA29">
            <v>8874</v>
          </cell>
          <cell r="AB29">
            <v>8956</v>
          </cell>
          <cell r="AC29">
            <v>8485</v>
          </cell>
          <cell r="AD29">
            <v>9285</v>
          </cell>
          <cell r="AE29">
            <v>10313</v>
          </cell>
          <cell r="AF29">
            <v>10337</v>
          </cell>
          <cell r="AG29">
            <v>10270</v>
          </cell>
          <cell r="AH29">
            <v>10273</v>
          </cell>
          <cell r="AI29">
            <v>11294</v>
          </cell>
          <cell r="AJ29">
            <v>11672</v>
          </cell>
          <cell r="AK29">
            <v>11881</v>
          </cell>
          <cell r="AL29">
            <v>12507</v>
          </cell>
          <cell r="AM29">
            <v>12489</v>
          </cell>
          <cell r="AN29">
            <v>12464</v>
          </cell>
          <cell r="AO29">
            <v>12627</v>
          </cell>
          <cell r="AP29">
            <v>12135</v>
          </cell>
          <cell r="AQ29">
            <v>11089</v>
          </cell>
          <cell r="AR29">
            <v>10555</v>
          </cell>
          <cell r="AS29">
            <v>9029</v>
          </cell>
          <cell r="AT29">
            <v>9035</v>
          </cell>
          <cell r="AU29">
            <v>10078</v>
          </cell>
          <cell r="AV29">
            <v>10653</v>
          </cell>
          <cell r="AW29">
            <v>11147</v>
          </cell>
          <cell r="AX29">
            <v>11951</v>
          </cell>
          <cell r="AY29">
            <v>12518</v>
          </cell>
          <cell r="AZ29">
            <v>13094</v>
          </cell>
          <cell r="BA29">
            <v>14802</v>
          </cell>
          <cell r="BB29">
            <v>15486</v>
          </cell>
          <cell r="BC29">
            <v>16139</v>
          </cell>
          <cell r="BD29">
            <v>15222</v>
          </cell>
          <cell r="BE29">
            <v>13584</v>
          </cell>
          <cell r="BF29">
            <v>13669</v>
          </cell>
          <cell r="BG29">
            <v>13414</v>
          </cell>
          <cell r="BH29">
            <v>14606</v>
          </cell>
          <cell r="BI29">
            <v>15421</v>
          </cell>
          <cell r="BJ29">
            <v>17257</v>
          </cell>
          <cell r="BK29">
            <v>16635</v>
          </cell>
          <cell r="BL29">
            <v>17206</v>
          </cell>
          <cell r="BM29">
            <v>17926</v>
          </cell>
          <cell r="BN29">
            <v>18628</v>
          </cell>
          <cell r="BO29">
            <v>17703</v>
          </cell>
          <cell r="BP29">
            <v>14776</v>
          </cell>
          <cell r="BQ29">
            <v>15244</v>
          </cell>
          <cell r="BR29">
            <v>15628</v>
          </cell>
          <cell r="BS29">
            <v>14809</v>
          </cell>
          <cell r="BT29">
            <v>15413</v>
          </cell>
          <cell r="BU29">
            <v>16162</v>
          </cell>
          <cell r="BV29">
            <v>16791</v>
          </cell>
          <cell r="BW29">
            <v>16491</v>
          </cell>
          <cell r="BX29">
            <v>17507</v>
          </cell>
          <cell r="BY29">
            <v>18794</v>
          </cell>
          <cell r="BZ29">
            <v>19399</v>
          </cell>
          <cell r="CA29">
            <v>20208</v>
          </cell>
          <cell r="CB29">
            <v>19745</v>
          </cell>
        </row>
        <row r="30">
          <cell r="A30" t="str">
            <v>Калининградская область</v>
          </cell>
          <cell r="B30">
            <v>23</v>
          </cell>
          <cell r="C30">
            <v>32</v>
          </cell>
          <cell r="D30">
            <v>38</v>
          </cell>
          <cell r="E30">
            <v>40</v>
          </cell>
          <cell r="F30">
            <v>66</v>
          </cell>
          <cell r="G30">
            <v>146</v>
          </cell>
          <cell r="H30">
            <v>218</v>
          </cell>
          <cell r="I30">
            <v>127</v>
          </cell>
          <cell r="J30">
            <v>247</v>
          </cell>
          <cell r="K30">
            <v>266</v>
          </cell>
          <cell r="L30">
            <v>417</v>
          </cell>
          <cell r="M30">
            <v>505</v>
          </cell>
          <cell r="N30">
            <v>797</v>
          </cell>
          <cell r="O30">
            <v>1124</v>
          </cell>
          <cell r="P30">
            <v>1438</v>
          </cell>
          <cell r="Q30">
            <v>2331</v>
          </cell>
          <cell r="R30">
            <v>3255</v>
          </cell>
          <cell r="S30">
            <v>4261</v>
          </cell>
          <cell r="T30">
            <v>5150</v>
          </cell>
          <cell r="U30">
            <v>5697</v>
          </cell>
          <cell r="V30">
            <v>7000</v>
          </cell>
          <cell r="W30">
            <v>8723</v>
          </cell>
          <cell r="X30">
            <v>10662</v>
          </cell>
          <cell r="Y30">
            <v>12623</v>
          </cell>
          <cell r="Z30">
            <v>14262</v>
          </cell>
          <cell r="AA30">
            <v>15000</v>
          </cell>
          <cell r="AB30">
            <v>16307</v>
          </cell>
          <cell r="AC30">
            <v>17283</v>
          </cell>
          <cell r="AD30">
            <v>17493</v>
          </cell>
          <cell r="AE30">
            <v>18684</v>
          </cell>
          <cell r="AF30">
            <v>18489</v>
          </cell>
          <cell r="AG30">
            <v>18903</v>
          </cell>
          <cell r="AH30">
            <v>19749</v>
          </cell>
          <cell r="AI30">
            <v>21494</v>
          </cell>
          <cell r="AJ30">
            <v>21679</v>
          </cell>
          <cell r="AK30">
            <v>21260</v>
          </cell>
          <cell r="AL30">
            <v>19051</v>
          </cell>
          <cell r="AM30">
            <v>19427</v>
          </cell>
          <cell r="AN30">
            <v>19184</v>
          </cell>
          <cell r="AO30">
            <v>19902</v>
          </cell>
          <cell r="AP30">
            <v>19871</v>
          </cell>
          <cell r="AQ30">
            <v>19883</v>
          </cell>
          <cell r="AR30">
            <v>16777</v>
          </cell>
          <cell r="AS30">
            <v>17168</v>
          </cell>
          <cell r="AT30">
            <v>17505</v>
          </cell>
          <cell r="AU30">
            <v>18565</v>
          </cell>
          <cell r="AV30">
            <v>18940</v>
          </cell>
          <cell r="AW30">
            <v>20058</v>
          </cell>
          <cell r="AX30">
            <v>20545</v>
          </cell>
          <cell r="AY30">
            <v>20209</v>
          </cell>
          <cell r="AZ30">
            <v>18305</v>
          </cell>
          <cell r="BA30">
            <v>20224</v>
          </cell>
          <cell r="BB30">
            <v>20555</v>
          </cell>
          <cell r="BC30">
            <v>22552</v>
          </cell>
          <cell r="BD30">
            <v>23690</v>
          </cell>
          <cell r="BE30">
            <v>20832</v>
          </cell>
          <cell r="BF30">
            <v>20949</v>
          </cell>
          <cell r="BG30">
            <v>20297</v>
          </cell>
          <cell r="BH30">
            <v>20460</v>
          </cell>
          <cell r="BI30">
            <v>22292</v>
          </cell>
          <cell r="BJ30">
            <v>24130</v>
          </cell>
          <cell r="BK30">
            <v>26229</v>
          </cell>
          <cell r="BL30">
            <v>27782</v>
          </cell>
          <cell r="BM30">
            <v>28689</v>
          </cell>
          <cell r="BN30">
            <v>29159</v>
          </cell>
          <cell r="BO30">
            <v>29937</v>
          </cell>
          <cell r="BP30">
            <v>24450</v>
          </cell>
          <cell r="BQ30">
            <v>25385</v>
          </cell>
          <cell r="BR30">
            <v>25649</v>
          </cell>
          <cell r="BS30">
            <v>26692</v>
          </cell>
          <cell r="BT30">
            <v>28310</v>
          </cell>
          <cell r="BU30">
            <v>30229</v>
          </cell>
          <cell r="BV30">
            <v>30717</v>
          </cell>
          <cell r="BW30">
            <v>31997</v>
          </cell>
          <cell r="BX30">
            <v>34067</v>
          </cell>
          <cell r="BY30">
            <v>32530</v>
          </cell>
          <cell r="BZ30">
            <v>35195</v>
          </cell>
          <cell r="CA30">
            <v>33687</v>
          </cell>
          <cell r="CB30">
            <v>34146</v>
          </cell>
        </row>
        <row r="31">
          <cell r="A31" t="str">
            <v>Ленинградская область</v>
          </cell>
          <cell r="B31">
            <v>2</v>
          </cell>
          <cell r="C31">
            <v>10</v>
          </cell>
          <cell r="D31">
            <v>12</v>
          </cell>
          <cell r="E31">
            <v>19</v>
          </cell>
          <cell r="F31">
            <v>25</v>
          </cell>
          <cell r="G31">
            <v>35</v>
          </cell>
          <cell r="H31">
            <v>39</v>
          </cell>
          <cell r="I31">
            <v>51</v>
          </cell>
          <cell r="J31">
            <v>56</v>
          </cell>
          <cell r="K31">
            <v>68</v>
          </cell>
          <cell r="L31">
            <v>79</v>
          </cell>
          <cell r="M31">
            <v>105</v>
          </cell>
          <cell r="N31">
            <v>249</v>
          </cell>
          <cell r="O31">
            <v>434</v>
          </cell>
          <cell r="P31">
            <v>595</v>
          </cell>
          <cell r="Q31">
            <v>816</v>
          </cell>
          <cell r="R31">
            <v>1069</v>
          </cell>
          <cell r="S31">
            <v>1542</v>
          </cell>
          <cell r="T31">
            <v>2065</v>
          </cell>
          <cell r="U31">
            <v>2264</v>
          </cell>
          <cell r="V31">
            <v>2741</v>
          </cell>
          <cell r="W31">
            <v>3431</v>
          </cell>
          <cell r="X31">
            <v>4120</v>
          </cell>
          <cell r="Y31">
            <v>4765</v>
          </cell>
          <cell r="Z31">
            <v>5630</v>
          </cell>
          <cell r="AA31">
            <v>6276</v>
          </cell>
          <cell r="AB31">
            <v>6606</v>
          </cell>
          <cell r="AC31">
            <v>6025</v>
          </cell>
          <cell r="AD31">
            <v>6779</v>
          </cell>
          <cell r="AE31">
            <v>7571</v>
          </cell>
          <cell r="AF31">
            <v>8503</v>
          </cell>
          <cell r="AG31">
            <v>9065</v>
          </cell>
          <cell r="AH31">
            <v>9642</v>
          </cell>
          <cell r="AI31">
            <v>9714</v>
          </cell>
          <cell r="AJ31">
            <v>10135</v>
          </cell>
          <cell r="AK31">
            <v>10114</v>
          </cell>
          <cell r="AL31">
            <v>10205</v>
          </cell>
          <cell r="AM31">
            <v>10768</v>
          </cell>
          <cell r="AN31">
            <v>11416</v>
          </cell>
          <cell r="AO31">
            <v>12134</v>
          </cell>
          <cell r="AP31">
            <v>12518</v>
          </cell>
          <cell r="AQ31">
            <v>12834</v>
          </cell>
          <cell r="AR31">
            <v>11880</v>
          </cell>
          <cell r="AS31">
            <v>12510</v>
          </cell>
          <cell r="AT31">
            <v>12060</v>
          </cell>
          <cell r="AU31">
            <v>12528</v>
          </cell>
          <cell r="AV31">
            <v>13265</v>
          </cell>
          <cell r="AW31">
            <v>13165</v>
          </cell>
          <cell r="AX31">
            <v>13172</v>
          </cell>
          <cell r="AY31">
            <v>14048</v>
          </cell>
          <cell r="AZ31">
            <v>15557</v>
          </cell>
          <cell r="BA31">
            <v>16795</v>
          </cell>
          <cell r="BB31">
            <v>17056</v>
          </cell>
          <cell r="BC31">
            <v>17002</v>
          </cell>
          <cell r="BD31">
            <v>16247</v>
          </cell>
          <cell r="BE31">
            <v>16947</v>
          </cell>
          <cell r="BF31">
            <v>16195</v>
          </cell>
          <cell r="BG31">
            <v>16175</v>
          </cell>
          <cell r="BH31">
            <v>17129</v>
          </cell>
          <cell r="BI31">
            <v>18273</v>
          </cell>
          <cell r="BJ31">
            <v>19600</v>
          </cell>
          <cell r="BK31">
            <v>19584</v>
          </cell>
          <cell r="BL31">
            <v>20163</v>
          </cell>
          <cell r="BM31">
            <v>20386</v>
          </cell>
          <cell r="BN31">
            <v>20690</v>
          </cell>
          <cell r="BO31">
            <v>21476</v>
          </cell>
          <cell r="BP31">
            <v>18742</v>
          </cell>
          <cell r="BQ31">
            <v>19573</v>
          </cell>
          <cell r="BR31">
            <v>20372</v>
          </cell>
          <cell r="BS31">
            <v>20552</v>
          </cell>
          <cell r="BT31">
            <v>21055</v>
          </cell>
          <cell r="BU31">
            <v>21836</v>
          </cell>
          <cell r="BV31">
            <v>23136</v>
          </cell>
          <cell r="BW31">
            <v>24310</v>
          </cell>
          <cell r="BX31">
            <v>24847</v>
          </cell>
          <cell r="BY31">
            <v>24338</v>
          </cell>
          <cell r="BZ31">
            <v>25248</v>
          </cell>
          <cell r="CA31">
            <v>26848</v>
          </cell>
          <cell r="CB31">
            <v>25931</v>
          </cell>
        </row>
        <row r="32">
          <cell r="A32" t="str">
            <v>Мурманская область</v>
          </cell>
          <cell r="B32">
            <v>8</v>
          </cell>
          <cell r="C32">
            <v>9</v>
          </cell>
          <cell r="D32">
            <v>22</v>
          </cell>
          <cell r="E32">
            <v>50</v>
          </cell>
          <cell r="F32">
            <v>89</v>
          </cell>
          <cell r="G32">
            <v>113</v>
          </cell>
          <cell r="H32">
            <v>171</v>
          </cell>
          <cell r="I32">
            <v>227</v>
          </cell>
          <cell r="J32">
            <v>268</v>
          </cell>
          <cell r="K32">
            <v>303</v>
          </cell>
          <cell r="L32">
            <v>400</v>
          </cell>
          <cell r="M32">
            <v>526</v>
          </cell>
          <cell r="N32">
            <v>679</v>
          </cell>
          <cell r="O32">
            <v>838</v>
          </cell>
          <cell r="P32">
            <v>1008</v>
          </cell>
          <cell r="Q32">
            <v>1248</v>
          </cell>
          <cell r="R32">
            <v>1628</v>
          </cell>
          <cell r="S32">
            <v>2259</v>
          </cell>
          <cell r="T32">
            <v>2832</v>
          </cell>
          <cell r="U32">
            <v>3036</v>
          </cell>
          <cell r="V32">
            <v>3579</v>
          </cell>
          <cell r="W32">
            <v>4148</v>
          </cell>
          <cell r="X32">
            <v>4652</v>
          </cell>
          <cell r="Y32">
            <v>5262</v>
          </cell>
          <cell r="Z32">
            <v>5889</v>
          </cell>
          <cell r="AA32">
            <v>6409</v>
          </cell>
          <cell r="AB32">
            <v>6905</v>
          </cell>
          <cell r="AC32">
            <v>7329</v>
          </cell>
          <cell r="AD32">
            <v>7647</v>
          </cell>
          <cell r="AE32">
            <v>8193</v>
          </cell>
          <cell r="AF32">
            <v>8680</v>
          </cell>
          <cell r="AG32">
            <v>9076</v>
          </cell>
          <cell r="AH32">
            <v>9600</v>
          </cell>
          <cell r="AI32">
            <v>10216</v>
          </cell>
          <cell r="AJ32">
            <v>10640</v>
          </cell>
          <cell r="AK32">
            <v>10759</v>
          </cell>
          <cell r="AL32">
            <v>10106</v>
          </cell>
          <cell r="AM32">
            <v>10418</v>
          </cell>
          <cell r="AN32">
            <v>10712</v>
          </cell>
          <cell r="AO32">
            <v>11144</v>
          </cell>
          <cell r="AP32">
            <v>11670</v>
          </cell>
          <cell r="AQ32">
            <v>11719</v>
          </cell>
          <cell r="AR32">
            <v>11356</v>
          </cell>
          <cell r="AS32">
            <v>10956</v>
          </cell>
          <cell r="AT32">
            <v>10751</v>
          </cell>
          <cell r="AU32">
            <v>11088</v>
          </cell>
          <cell r="AV32">
            <v>11414</v>
          </cell>
          <cell r="AW32">
            <v>11740</v>
          </cell>
          <cell r="AX32">
            <v>12204</v>
          </cell>
          <cell r="AY32">
            <v>12725</v>
          </cell>
          <cell r="AZ32">
            <v>13644</v>
          </cell>
          <cell r="BA32">
            <v>13832</v>
          </cell>
          <cell r="BB32">
            <v>14503</v>
          </cell>
          <cell r="BC32">
            <v>14547</v>
          </cell>
          <cell r="BD32">
            <v>14355</v>
          </cell>
          <cell r="BE32">
            <v>14156</v>
          </cell>
          <cell r="BF32">
            <v>13797</v>
          </cell>
          <cell r="BG32">
            <v>13952</v>
          </cell>
          <cell r="BH32">
            <v>14870</v>
          </cell>
          <cell r="BI32">
            <v>15902</v>
          </cell>
          <cell r="BJ32">
            <v>17068</v>
          </cell>
          <cell r="BK32">
            <v>17027</v>
          </cell>
          <cell r="BL32">
            <v>17496</v>
          </cell>
          <cell r="BM32">
            <v>17310</v>
          </cell>
          <cell r="BN32">
            <v>17472</v>
          </cell>
          <cell r="BO32">
            <v>17905</v>
          </cell>
          <cell r="BP32">
            <v>15432</v>
          </cell>
          <cell r="BQ32">
            <v>15968</v>
          </cell>
          <cell r="BR32">
            <v>16486</v>
          </cell>
          <cell r="BS32">
            <v>17090</v>
          </cell>
          <cell r="BT32">
            <v>17011</v>
          </cell>
          <cell r="BU32">
            <v>17585</v>
          </cell>
          <cell r="BV32">
            <v>18310</v>
          </cell>
          <cell r="BW32">
            <v>19182</v>
          </cell>
          <cell r="BX32">
            <v>19816</v>
          </cell>
          <cell r="BY32">
            <v>20449</v>
          </cell>
          <cell r="BZ32">
            <v>20837</v>
          </cell>
          <cell r="CA32">
            <v>21494</v>
          </cell>
          <cell r="CB32">
            <v>20721</v>
          </cell>
        </row>
        <row r="33">
          <cell r="A33" t="str">
            <v>Новгородская область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6</v>
          </cell>
          <cell r="G33">
            <v>6</v>
          </cell>
          <cell r="H33">
            <v>8</v>
          </cell>
          <cell r="I33">
            <v>10</v>
          </cell>
          <cell r="J33">
            <v>17</v>
          </cell>
          <cell r="K33">
            <v>21</v>
          </cell>
          <cell r="L33">
            <v>49</v>
          </cell>
          <cell r="M33">
            <v>110</v>
          </cell>
          <cell r="N33">
            <v>181</v>
          </cell>
          <cell r="O33">
            <v>246</v>
          </cell>
          <cell r="P33">
            <v>357</v>
          </cell>
          <cell r="Q33">
            <v>598</v>
          </cell>
          <cell r="R33">
            <v>832</v>
          </cell>
          <cell r="S33">
            <v>1090</v>
          </cell>
          <cell r="T33">
            <v>1337</v>
          </cell>
          <cell r="U33">
            <v>1068</v>
          </cell>
          <cell r="V33">
            <v>1325</v>
          </cell>
          <cell r="W33">
            <v>1632</v>
          </cell>
          <cell r="X33">
            <v>1794</v>
          </cell>
          <cell r="Y33">
            <v>2073</v>
          </cell>
          <cell r="Z33">
            <v>2152</v>
          </cell>
          <cell r="AA33">
            <v>1626</v>
          </cell>
          <cell r="AB33">
            <v>1769</v>
          </cell>
          <cell r="AC33">
            <v>1662</v>
          </cell>
          <cell r="AD33">
            <v>1985</v>
          </cell>
          <cell r="AE33">
            <v>2185</v>
          </cell>
          <cell r="AF33">
            <v>2415</v>
          </cell>
          <cell r="AG33">
            <v>2372</v>
          </cell>
          <cell r="AH33">
            <v>2744</v>
          </cell>
          <cell r="AI33">
            <v>3151</v>
          </cell>
          <cell r="AJ33">
            <v>3416</v>
          </cell>
          <cell r="AK33">
            <v>3322</v>
          </cell>
          <cell r="AL33">
            <v>3441</v>
          </cell>
          <cell r="AM33">
            <v>3010</v>
          </cell>
          <cell r="AN33">
            <v>2669</v>
          </cell>
          <cell r="AO33">
            <v>2798</v>
          </cell>
          <cell r="AP33">
            <v>2961</v>
          </cell>
          <cell r="AQ33">
            <v>3258</v>
          </cell>
          <cell r="AR33">
            <v>3058</v>
          </cell>
          <cell r="AS33">
            <v>3162</v>
          </cell>
          <cell r="AT33">
            <v>3180</v>
          </cell>
          <cell r="AU33">
            <v>3585</v>
          </cell>
          <cell r="AV33">
            <v>3408</v>
          </cell>
          <cell r="AW33">
            <v>3663</v>
          </cell>
          <cell r="AX33">
            <v>3719</v>
          </cell>
          <cell r="AY33">
            <v>3709</v>
          </cell>
          <cell r="AZ33">
            <v>3657</v>
          </cell>
          <cell r="BA33">
            <v>3881</v>
          </cell>
          <cell r="BB33">
            <v>4363</v>
          </cell>
          <cell r="BC33">
            <v>5044</v>
          </cell>
          <cell r="BD33">
            <v>5424</v>
          </cell>
          <cell r="BE33">
            <v>5643</v>
          </cell>
          <cell r="BF33">
            <v>4753</v>
          </cell>
          <cell r="BG33">
            <v>5180</v>
          </cell>
          <cell r="BH33">
            <v>5667</v>
          </cell>
          <cell r="BI33">
            <v>5851</v>
          </cell>
          <cell r="BJ33">
            <v>6434</v>
          </cell>
          <cell r="BK33">
            <v>6388</v>
          </cell>
          <cell r="BL33">
            <v>6298</v>
          </cell>
          <cell r="BM33">
            <v>5863</v>
          </cell>
          <cell r="BN33">
            <v>6337</v>
          </cell>
          <cell r="BO33">
            <v>6832</v>
          </cell>
          <cell r="BP33">
            <v>6194</v>
          </cell>
          <cell r="BQ33">
            <v>5672</v>
          </cell>
          <cell r="BR33">
            <v>6083</v>
          </cell>
          <cell r="BS33">
            <v>5653</v>
          </cell>
          <cell r="BT33">
            <v>5863</v>
          </cell>
          <cell r="BU33">
            <v>5716</v>
          </cell>
          <cell r="BV33">
            <v>5978</v>
          </cell>
          <cell r="BW33">
            <v>6555</v>
          </cell>
          <cell r="BX33">
            <v>6613</v>
          </cell>
          <cell r="BY33">
            <v>7237</v>
          </cell>
          <cell r="BZ33">
            <v>7412</v>
          </cell>
          <cell r="CA33">
            <v>8426</v>
          </cell>
          <cell r="CB33">
            <v>8618</v>
          </cell>
        </row>
        <row r="34">
          <cell r="A34" t="str">
            <v>Псковская область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6</v>
          </cell>
          <cell r="G34">
            <v>13</v>
          </cell>
          <cell r="H34">
            <v>13</v>
          </cell>
          <cell r="I34">
            <v>15</v>
          </cell>
          <cell r="J34">
            <v>17</v>
          </cell>
          <cell r="K34">
            <v>24</v>
          </cell>
          <cell r="L34">
            <v>39</v>
          </cell>
          <cell r="M34">
            <v>39</v>
          </cell>
          <cell r="N34">
            <v>53</v>
          </cell>
          <cell r="O34">
            <v>81</v>
          </cell>
          <cell r="P34">
            <v>117</v>
          </cell>
          <cell r="Q34">
            <v>150</v>
          </cell>
          <cell r="R34">
            <v>246</v>
          </cell>
          <cell r="S34">
            <v>352</v>
          </cell>
          <cell r="T34">
            <v>545</v>
          </cell>
          <cell r="U34">
            <v>660</v>
          </cell>
          <cell r="V34">
            <v>863</v>
          </cell>
          <cell r="W34">
            <v>1182</v>
          </cell>
          <cell r="X34">
            <v>1375</v>
          </cell>
          <cell r="Y34">
            <v>1632</v>
          </cell>
          <cell r="Z34">
            <v>1980</v>
          </cell>
          <cell r="AA34">
            <v>2085</v>
          </cell>
          <cell r="AB34">
            <v>2298</v>
          </cell>
          <cell r="AC34">
            <v>2486</v>
          </cell>
          <cell r="AD34">
            <v>2835</v>
          </cell>
          <cell r="AE34">
            <v>3080</v>
          </cell>
          <cell r="AF34">
            <v>3681</v>
          </cell>
          <cell r="AG34">
            <v>3999</v>
          </cell>
          <cell r="AH34">
            <v>4121</v>
          </cell>
          <cell r="AI34">
            <v>4542</v>
          </cell>
          <cell r="AJ34">
            <v>4898</v>
          </cell>
          <cell r="AK34">
            <v>4945</v>
          </cell>
          <cell r="AL34">
            <v>4893</v>
          </cell>
          <cell r="AM34">
            <v>4640</v>
          </cell>
          <cell r="AN34">
            <v>4493</v>
          </cell>
          <cell r="AO34">
            <v>4661</v>
          </cell>
          <cell r="AP34">
            <v>5055</v>
          </cell>
          <cell r="AQ34">
            <v>4796</v>
          </cell>
          <cell r="AR34">
            <v>4831</v>
          </cell>
          <cell r="AS34">
            <v>4182</v>
          </cell>
          <cell r="AT34">
            <v>4571</v>
          </cell>
          <cell r="AU34">
            <v>5086</v>
          </cell>
          <cell r="AV34">
            <v>5435</v>
          </cell>
          <cell r="AW34">
            <v>6075</v>
          </cell>
          <cell r="AX34">
            <v>6357</v>
          </cell>
          <cell r="AY34">
            <v>6529</v>
          </cell>
          <cell r="AZ34">
            <v>6783</v>
          </cell>
          <cell r="BA34">
            <v>7146</v>
          </cell>
          <cell r="BB34">
            <v>7718</v>
          </cell>
          <cell r="BC34">
            <v>8576</v>
          </cell>
          <cell r="BD34">
            <v>8079</v>
          </cell>
          <cell r="BE34">
            <v>7867</v>
          </cell>
          <cell r="BF34">
            <v>7501</v>
          </cell>
          <cell r="BG34">
            <v>7923</v>
          </cell>
          <cell r="BH34">
            <v>8691</v>
          </cell>
          <cell r="BI34">
            <v>9374</v>
          </cell>
          <cell r="BJ34">
            <v>9680</v>
          </cell>
          <cell r="BK34">
            <v>9997</v>
          </cell>
          <cell r="BL34">
            <v>10594</v>
          </cell>
          <cell r="BM34">
            <v>10016</v>
          </cell>
          <cell r="BN34">
            <v>9165</v>
          </cell>
          <cell r="BO34">
            <v>9263</v>
          </cell>
          <cell r="BP34">
            <v>7969</v>
          </cell>
          <cell r="BQ34">
            <v>7778</v>
          </cell>
          <cell r="BR34">
            <v>8243</v>
          </cell>
          <cell r="BS34">
            <v>8386</v>
          </cell>
          <cell r="BT34">
            <v>8201</v>
          </cell>
          <cell r="BU34">
            <v>8699</v>
          </cell>
          <cell r="BV34">
            <v>8314</v>
          </cell>
          <cell r="BW34">
            <v>8531</v>
          </cell>
          <cell r="BX34">
            <v>8559</v>
          </cell>
          <cell r="BY34">
            <v>8731</v>
          </cell>
          <cell r="BZ34">
            <v>9261</v>
          </cell>
          <cell r="CA34">
            <v>9294</v>
          </cell>
          <cell r="CB34">
            <v>8536</v>
          </cell>
        </row>
        <row r="35">
          <cell r="A35" t="str">
            <v>г. Санкт-Петербург</v>
          </cell>
          <cell r="B35">
            <v>2087</v>
          </cell>
          <cell r="C35">
            <v>2388</v>
          </cell>
          <cell r="D35">
            <v>3124</v>
          </cell>
          <cell r="E35">
            <v>3766</v>
          </cell>
          <cell r="F35">
            <v>4574</v>
          </cell>
          <cell r="G35">
            <v>5909</v>
          </cell>
          <cell r="H35">
            <v>8438</v>
          </cell>
          <cell r="I35">
            <v>9890</v>
          </cell>
          <cell r="J35">
            <v>12148</v>
          </cell>
          <cell r="K35">
            <v>14727</v>
          </cell>
          <cell r="L35">
            <v>17065</v>
          </cell>
          <cell r="M35">
            <v>20037</v>
          </cell>
          <cell r="N35">
            <v>23843</v>
          </cell>
          <cell r="O35">
            <v>27252</v>
          </cell>
          <cell r="P35">
            <v>31482</v>
          </cell>
          <cell r="Q35">
            <v>37175</v>
          </cell>
          <cell r="R35">
            <v>43656</v>
          </cell>
          <cell r="S35">
            <v>55066</v>
          </cell>
          <cell r="T35">
            <v>69749</v>
          </cell>
          <cell r="U35">
            <v>74863</v>
          </cell>
          <cell r="V35">
            <v>85753</v>
          </cell>
          <cell r="W35">
            <v>96539</v>
          </cell>
          <cell r="X35">
            <v>112376</v>
          </cell>
          <cell r="Y35">
            <v>126041</v>
          </cell>
          <cell r="Z35">
            <v>142889</v>
          </cell>
          <cell r="AA35">
            <v>162745</v>
          </cell>
          <cell r="AB35">
            <v>176859</v>
          </cell>
          <cell r="AC35">
            <v>196702</v>
          </cell>
          <cell r="AD35">
            <v>211900</v>
          </cell>
          <cell r="AE35">
            <v>233035</v>
          </cell>
          <cell r="AF35">
            <v>257390</v>
          </cell>
          <cell r="AG35">
            <v>256991</v>
          </cell>
          <cell r="AH35">
            <v>279953</v>
          </cell>
          <cell r="AI35">
            <v>308224</v>
          </cell>
          <cell r="AJ35">
            <v>322063</v>
          </cell>
          <cell r="AK35">
            <v>329084</v>
          </cell>
          <cell r="AL35">
            <v>322375</v>
          </cell>
          <cell r="AM35">
            <v>333862</v>
          </cell>
          <cell r="AN35">
            <v>349847</v>
          </cell>
          <cell r="AO35">
            <v>365190</v>
          </cell>
          <cell r="AP35">
            <v>383676</v>
          </cell>
          <cell r="AQ35">
            <v>375692</v>
          </cell>
          <cell r="AR35">
            <v>347438</v>
          </cell>
          <cell r="AS35">
            <v>326915</v>
          </cell>
          <cell r="AT35">
            <v>318080</v>
          </cell>
          <cell r="AU35">
            <v>332518</v>
          </cell>
          <cell r="AV35">
            <v>343792</v>
          </cell>
          <cell r="AW35">
            <v>347180</v>
          </cell>
          <cell r="AX35">
            <v>348438</v>
          </cell>
          <cell r="AY35">
            <v>361398</v>
          </cell>
          <cell r="AZ35">
            <v>392585</v>
          </cell>
          <cell r="BA35">
            <v>415141</v>
          </cell>
          <cell r="BB35">
            <v>441014</v>
          </cell>
          <cell r="BC35">
            <v>448375</v>
          </cell>
          <cell r="BD35">
            <v>422616</v>
          </cell>
          <cell r="BE35">
            <v>402407</v>
          </cell>
          <cell r="BF35">
            <v>385345</v>
          </cell>
          <cell r="BG35">
            <v>383903</v>
          </cell>
          <cell r="BH35">
            <v>383896</v>
          </cell>
          <cell r="BI35">
            <v>408720</v>
          </cell>
          <cell r="BJ35">
            <v>429480</v>
          </cell>
          <cell r="BK35">
            <v>429254</v>
          </cell>
          <cell r="BL35">
            <v>425320</v>
          </cell>
          <cell r="BM35">
            <v>417054</v>
          </cell>
          <cell r="BN35">
            <v>418577</v>
          </cell>
          <cell r="BO35">
            <v>426413</v>
          </cell>
          <cell r="BP35">
            <v>351521</v>
          </cell>
          <cell r="BQ35">
            <v>390354</v>
          </cell>
          <cell r="BR35">
            <v>408477</v>
          </cell>
          <cell r="BS35">
            <v>408149</v>
          </cell>
          <cell r="BT35">
            <v>405052</v>
          </cell>
          <cell r="BU35">
            <v>422612</v>
          </cell>
          <cell r="BV35">
            <v>435441</v>
          </cell>
          <cell r="BW35">
            <v>447732</v>
          </cell>
          <cell r="BX35">
            <v>464149</v>
          </cell>
          <cell r="BY35">
            <v>488763</v>
          </cell>
          <cell r="BZ35">
            <v>497797</v>
          </cell>
          <cell r="CA35">
            <v>519376</v>
          </cell>
          <cell r="CB35">
            <v>496484</v>
          </cell>
        </row>
        <row r="36">
          <cell r="A36" t="str">
            <v>ЮЖНЫЙ ФЕДЕРАЛЬНЫЙ ОКРУГ</v>
          </cell>
          <cell r="B36">
            <v>247</v>
          </cell>
          <cell r="C36">
            <v>548</v>
          </cell>
          <cell r="D36">
            <v>1033</v>
          </cell>
          <cell r="E36">
            <v>1880</v>
          </cell>
          <cell r="F36">
            <v>3251</v>
          </cell>
          <cell r="G36">
            <v>4812</v>
          </cell>
          <cell r="H36">
            <v>6500</v>
          </cell>
          <cell r="I36">
            <v>8066</v>
          </cell>
          <cell r="J36">
            <v>10401</v>
          </cell>
          <cell r="K36">
            <v>13635</v>
          </cell>
          <cell r="L36">
            <v>17210</v>
          </cell>
          <cell r="M36">
            <v>19342</v>
          </cell>
          <cell r="N36">
            <v>24072</v>
          </cell>
          <cell r="O36">
            <v>29043</v>
          </cell>
          <cell r="P36">
            <v>33071</v>
          </cell>
          <cell r="Q36">
            <v>41887</v>
          </cell>
          <cell r="R36">
            <v>49749</v>
          </cell>
          <cell r="S36">
            <v>61035</v>
          </cell>
          <cell r="T36">
            <v>71481</v>
          </cell>
          <cell r="U36">
            <v>76269</v>
          </cell>
          <cell r="V36">
            <v>85216</v>
          </cell>
          <cell r="W36">
            <v>97247</v>
          </cell>
          <cell r="X36">
            <v>109447</v>
          </cell>
          <cell r="Y36">
            <v>119527</v>
          </cell>
          <cell r="Z36">
            <v>128006</v>
          </cell>
          <cell r="AA36">
            <v>130370</v>
          </cell>
          <cell r="AB36">
            <v>137290</v>
          </cell>
          <cell r="AC36">
            <v>143037</v>
          </cell>
          <cell r="AD36">
            <v>143833</v>
          </cell>
          <cell r="AE36">
            <v>152291</v>
          </cell>
          <cell r="AF36">
            <v>152686</v>
          </cell>
          <cell r="AG36">
            <v>156259</v>
          </cell>
          <cell r="AH36">
            <v>165733</v>
          </cell>
          <cell r="AI36">
            <v>175891</v>
          </cell>
          <cell r="AJ36">
            <v>178279</v>
          </cell>
          <cell r="AK36">
            <v>174587</v>
          </cell>
          <cell r="AL36">
            <v>177037</v>
          </cell>
          <cell r="AM36">
            <v>182575</v>
          </cell>
          <cell r="AN36">
            <v>180865</v>
          </cell>
          <cell r="AO36">
            <v>186369</v>
          </cell>
          <cell r="AP36">
            <v>184495</v>
          </cell>
          <cell r="AQ36">
            <v>186652</v>
          </cell>
          <cell r="AR36">
            <v>186262</v>
          </cell>
          <cell r="AS36">
            <v>185708</v>
          </cell>
          <cell r="AT36">
            <v>193372</v>
          </cell>
          <cell r="AU36">
            <v>209471</v>
          </cell>
          <cell r="AV36">
            <v>218345</v>
          </cell>
          <cell r="AW36">
            <v>237533</v>
          </cell>
          <cell r="AX36">
            <v>251877</v>
          </cell>
          <cell r="AY36">
            <v>258609</v>
          </cell>
          <cell r="AZ36">
            <v>284948</v>
          </cell>
          <cell r="BA36">
            <v>322046</v>
          </cell>
          <cell r="BB36">
            <v>341542</v>
          </cell>
          <cell r="BC36">
            <v>376756</v>
          </cell>
          <cell r="BD36">
            <v>388579</v>
          </cell>
          <cell r="BE36">
            <v>398918</v>
          </cell>
          <cell r="BF36">
            <v>412647</v>
          </cell>
          <cell r="BG36">
            <v>431757</v>
          </cell>
          <cell r="BH36">
            <v>438920</v>
          </cell>
          <cell r="BI36">
            <v>465963</v>
          </cell>
          <cell r="BJ36">
            <v>503419</v>
          </cell>
          <cell r="BK36">
            <v>508099</v>
          </cell>
          <cell r="BL36">
            <v>505565</v>
          </cell>
          <cell r="BM36">
            <v>508810</v>
          </cell>
          <cell r="BN36">
            <v>493754</v>
          </cell>
          <cell r="BO36">
            <v>499759</v>
          </cell>
          <cell r="BP36">
            <v>475171</v>
          </cell>
          <cell r="BQ36">
            <v>457523</v>
          </cell>
          <cell r="BR36">
            <v>463375</v>
          </cell>
          <cell r="BS36">
            <v>477863</v>
          </cell>
          <cell r="BT36">
            <v>480271</v>
          </cell>
          <cell r="BU36">
            <v>485287</v>
          </cell>
          <cell r="BV36">
            <v>448883</v>
          </cell>
          <cell r="BW36">
            <v>450134</v>
          </cell>
          <cell r="BX36">
            <v>458739</v>
          </cell>
          <cell r="BY36">
            <v>474334</v>
          </cell>
          <cell r="BZ36">
            <v>481551</v>
          </cell>
          <cell r="CA36">
            <v>505416</v>
          </cell>
          <cell r="CB36">
            <v>512699</v>
          </cell>
        </row>
        <row r="37">
          <cell r="A37" t="str">
            <v>Республика Адыгея (Адыгея)</v>
          </cell>
          <cell r="B37">
            <v>0</v>
          </cell>
          <cell r="C37">
            <v>0</v>
          </cell>
          <cell r="D37">
            <v>1</v>
          </cell>
          <cell r="E37">
            <v>1</v>
          </cell>
          <cell r="F37">
            <v>4</v>
          </cell>
          <cell r="G37">
            <v>8</v>
          </cell>
          <cell r="H37">
            <v>14</v>
          </cell>
          <cell r="I37">
            <v>18</v>
          </cell>
          <cell r="J37">
            <v>29</v>
          </cell>
          <cell r="K37">
            <v>39</v>
          </cell>
          <cell r="L37">
            <v>52</v>
          </cell>
          <cell r="M37">
            <v>65</v>
          </cell>
          <cell r="N37">
            <v>94</v>
          </cell>
          <cell r="O37">
            <v>114</v>
          </cell>
          <cell r="P37">
            <v>118</v>
          </cell>
          <cell r="Q37">
            <v>135</v>
          </cell>
          <cell r="R37">
            <v>152</v>
          </cell>
          <cell r="S37">
            <v>245</v>
          </cell>
          <cell r="T37">
            <v>335</v>
          </cell>
          <cell r="U37">
            <v>363</v>
          </cell>
          <cell r="V37">
            <v>420</v>
          </cell>
          <cell r="W37">
            <v>506</v>
          </cell>
          <cell r="X37">
            <v>653</v>
          </cell>
          <cell r="Y37">
            <v>718</v>
          </cell>
          <cell r="Z37">
            <v>837</v>
          </cell>
          <cell r="AA37">
            <v>856</v>
          </cell>
          <cell r="AB37">
            <v>905</v>
          </cell>
          <cell r="AC37">
            <v>948</v>
          </cell>
          <cell r="AD37">
            <v>946</v>
          </cell>
          <cell r="AE37">
            <v>1043</v>
          </cell>
          <cell r="AF37">
            <v>1231</v>
          </cell>
          <cell r="AG37">
            <v>1355</v>
          </cell>
          <cell r="AH37">
            <v>1423</v>
          </cell>
          <cell r="AI37">
            <v>1699</v>
          </cell>
          <cell r="AJ37">
            <v>1757</v>
          </cell>
          <cell r="AK37">
            <v>1780</v>
          </cell>
          <cell r="AL37">
            <v>1844</v>
          </cell>
          <cell r="AM37">
            <v>1881</v>
          </cell>
          <cell r="AN37">
            <v>1894</v>
          </cell>
          <cell r="AO37">
            <v>1974</v>
          </cell>
          <cell r="AP37">
            <v>2129</v>
          </cell>
          <cell r="AQ37">
            <v>2480</v>
          </cell>
          <cell r="AR37">
            <v>2851</v>
          </cell>
          <cell r="AS37">
            <v>3119</v>
          </cell>
          <cell r="AT37">
            <v>3269</v>
          </cell>
          <cell r="AU37">
            <v>3846</v>
          </cell>
          <cell r="AV37">
            <v>4035</v>
          </cell>
          <cell r="AW37">
            <v>4634</v>
          </cell>
          <cell r="AX37">
            <v>5077</v>
          </cell>
          <cell r="AY37">
            <v>5518</v>
          </cell>
          <cell r="AZ37">
            <v>5749</v>
          </cell>
          <cell r="BA37">
            <v>5893</v>
          </cell>
          <cell r="BB37">
            <v>6812</v>
          </cell>
          <cell r="BC37">
            <v>7592</v>
          </cell>
          <cell r="BD37">
            <v>7737</v>
          </cell>
          <cell r="BE37">
            <v>8407</v>
          </cell>
          <cell r="BF37">
            <v>8853</v>
          </cell>
          <cell r="BG37">
            <v>8770</v>
          </cell>
          <cell r="BH37">
            <v>9208</v>
          </cell>
          <cell r="BI37">
            <v>9830</v>
          </cell>
          <cell r="BJ37">
            <v>10809</v>
          </cell>
          <cell r="BK37">
            <v>10234</v>
          </cell>
          <cell r="BL37">
            <v>9463</v>
          </cell>
          <cell r="BM37">
            <v>9098</v>
          </cell>
          <cell r="BN37">
            <v>9062</v>
          </cell>
          <cell r="BO37">
            <v>9203</v>
          </cell>
          <cell r="BP37">
            <v>8520</v>
          </cell>
          <cell r="BQ37">
            <v>7949</v>
          </cell>
          <cell r="BR37">
            <v>8205</v>
          </cell>
          <cell r="BS37">
            <v>8495</v>
          </cell>
          <cell r="BT37">
            <v>8880</v>
          </cell>
          <cell r="BU37">
            <v>7791</v>
          </cell>
          <cell r="BV37">
            <v>7405</v>
          </cell>
          <cell r="BW37">
            <v>8228</v>
          </cell>
          <cell r="BX37">
            <v>8959</v>
          </cell>
          <cell r="BY37">
            <v>8784</v>
          </cell>
          <cell r="BZ37">
            <v>9019</v>
          </cell>
          <cell r="CA37">
            <v>9414</v>
          </cell>
          <cell r="CB37">
            <v>11256</v>
          </cell>
        </row>
        <row r="38">
          <cell r="A38" t="str">
            <v>Республика Калмыкия</v>
          </cell>
          <cell r="B38">
            <v>11</v>
          </cell>
          <cell r="C38">
            <v>20</v>
          </cell>
          <cell r="D38">
            <v>27</v>
          </cell>
          <cell r="E38">
            <v>33</v>
          </cell>
          <cell r="F38">
            <v>77</v>
          </cell>
          <cell r="G38">
            <v>95</v>
          </cell>
          <cell r="H38">
            <v>110</v>
          </cell>
          <cell r="I38">
            <v>108</v>
          </cell>
          <cell r="J38">
            <v>147</v>
          </cell>
          <cell r="K38">
            <v>180</v>
          </cell>
          <cell r="L38">
            <v>194</v>
          </cell>
          <cell r="M38">
            <v>254</v>
          </cell>
          <cell r="N38">
            <v>330</v>
          </cell>
          <cell r="O38">
            <v>393</v>
          </cell>
          <cell r="P38">
            <v>500</v>
          </cell>
          <cell r="Q38">
            <v>575</v>
          </cell>
          <cell r="R38">
            <v>665</v>
          </cell>
          <cell r="S38">
            <v>755</v>
          </cell>
          <cell r="T38">
            <v>806</v>
          </cell>
          <cell r="U38">
            <v>479</v>
          </cell>
          <cell r="V38">
            <v>577</v>
          </cell>
          <cell r="W38">
            <v>502</v>
          </cell>
          <cell r="X38">
            <v>636</v>
          </cell>
          <cell r="Y38">
            <v>735</v>
          </cell>
          <cell r="Z38">
            <v>818</v>
          </cell>
          <cell r="AA38">
            <v>950</v>
          </cell>
          <cell r="AB38">
            <v>1066</v>
          </cell>
          <cell r="AC38">
            <v>1166</v>
          </cell>
          <cell r="AD38">
            <v>1244</v>
          </cell>
          <cell r="AE38">
            <v>1342</v>
          </cell>
          <cell r="AF38">
            <v>1461</v>
          </cell>
          <cell r="AG38">
            <v>1582</v>
          </cell>
          <cell r="AH38">
            <v>1732</v>
          </cell>
          <cell r="AI38">
            <v>1597</v>
          </cell>
          <cell r="AJ38">
            <v>1709</v>
          </cell>
          <cell r="AK38">
            <v>1796</v>
          </cell>
          <cell r="AL38">
            <v>1882</v>
          </cell>
          <cell r="AM38">
            <v>1920</v>
          </cell>
          <cell r="AN38">
            <v>1930</v>
          </cell>
          <cell r="AO38">
            <v>2056</v>
          </cell>
          <cell r="AP38">
            <v>2109</v>
          </cell>
          <cell r="AQ38">
            <v>1957</v>
          </cell>
          <cell r="AR38">
            <v>2106</v>
          </cell>
          <cell r="AS38">
            <v>2030</v>
          </cell>
          <cell r="AT38">
            <v>2054</v>
          </cell>
          <cell r="AU38">
            <v>2208</v>
          </cell>
          <cell r="AV38">
            <v>2278</v>
          </cell>
          <cell r="AW38">
            <v>2405</v>
          </cell>
          <cell r="AX38">
            <v>2444</v>
          </cell>
          <cell r="AY38">
            <v>2677</v>
          </cell>
          <cell r="AZ38">
            <v>2789</v>
          </cell>
          <cell r="BA38">
            <v>2927</v>
          </cell>
          <cell r="BB38">
            <v>3265</v>
          </cell>
          <cell r="BC38">
            <v>3637</v>
          </cell>
          <cell r="BD38">
            <v>4135</v>
          </cell>
          <cell r="BE38">
            <v>4230</v>
          </cell>
          <cell r="BF38">
            <v>4219</v>
          </cell>
          <cell r="BG38">
            <v>4125</v>
          </cell>
          <cell r="BH38">
            <v>4199</v>
          </cell>
          <cell r="BI38">
            <v>4456</v>
          </cell>
          <cell r="BJ38">
            <v>4878</v>
          </cell>
          <cell r="BK38">
            <v>5182</v>
          </cell>
          <cell r="BL38">
            <v>5257</v>
          </cell>
          <cell r="BM38">
            <v>5525</v>
          </cell>
          <cell r="BN38">
            <v>5529</v>
          </cell>
          <cell r="BO38">
            <v>5629</v>
          </cell>
          <cell r="BP38">
            <v>5177</v>
          </cell>
          <cell r="BQ38">
            <v>5045</v>
          </cell>
          <cell r="BR38">
            <v>5164</v>
          </cell>
          <cell r="BS38">
            <v>5290</v>
          </cell>
          <cell r="BT38">
            <v>5430</v>
          </cell>
          <cell r="BU38">
            <v>5739</v>
          </cell>
          <cell r="BV38">
            <v>5861</v>
          </cell>
          <cell r="BW38">
            <v>6095</v>
          </cell>
          <cell r="BX38">
            <v>6054</v>
          </cell>
          <cell r="BY38">
            <v>6463</v>
          </cell>
          <cell r="BZ38">
            <v>7026</v>
          </cell>
          <cell r="CA38">
            <v>7557</v>
          </cell>
          <cell r="CB38">
            <v>7466</v>
          </cell>
        </row>
        <row r="39">
          <cell r="A39" t="str">
            <v>Республика Крым</v>
          </cell>
          <cell r="B39">
            <v>25</v>
          </cell>
          <cell r="C39">
            <v>30</v>
          </cell>
          <cell r="D39">
            <v>40</v>
          </cell>
          <cell r="E39">
            <v>19</v>
          </cell>
          <cell r="F39">
            <v>119</v>
          </cell>
          <cell r="G39">
            <v>443</v>
          </cell>
          <cell r="H39">
            <v>628</v>
          </cell>
          <cell r="I39">
            <v>784</v>
          </cell>
          <cell r="J39">
            <v>1034</v>
          </cell>
          <cell r="K39">
            <v>1265</v>
          </cell>
          <cell r="L39">
            <v>1392</v>
          </cell>
          <cell r="M39">
            <v>1603</v>
          </cell>
          <cell r="N39">
            <v>2080</v>
          </cell>
          <cell r="O39">
            <v>2649</v>
          </cell>
          <cell r="P39">
            <v>3550</v>
          </cell>
          <cell r="Q39">
            <v>4705</v>
          </cell>
          <cell r="R39">
            <v>5910</v>
          </cell>
          <cell r="S39">
            <v>7208</v>
          </cell>
          <cell r="T39">
            <v>7681</v>
          </cell>
          <cell r="U39">
            <v>8246</v>
          </cell>
          <cell r="V39">
            <v>9210</v>
          </cell>
          <cell r="W39">
            <v>10278</v>
          </cell>
          <cell r="X39">
            <v>11463</v>
          </cell>
          <cell r="Y39">
            <v>12115</v>
          </cell>
          <cell r="Z39">
            <v>12960</v>
          </cell>
          <cell r="AA39">
            <v>12974</v>
          </cell>
          <cell r="AB39">
            <v>13519</v>
          </cell>
          <cell r="AC39">
            <v>14140</v>
          </cell>
          <cell r="AD39">
            <v>12977</v>
          </cell>
          <cell r="AE39">
            <v>13834</v>
          </cell>
          <cell r="AF39">
            <v>14487</v>
          </cell>
          <cell r="AG39">
            <v>15296</v>
          </cell>
          <cell r="AH39">
            <v>16260</v>
          </cell>
          <cell r="AI39">
            <v>17122</v>
          </cell>
          <cell r="AJ39">
            <v>17606</v>
          </cell>
          <cell r="AK39">
            <v>17382</v>
          </cell>
          <cell r="AL39">
            <v>17851</v>
          </cell>
          <cell r="AM39">
            <v>18033</v>
          </cell>
          <cell r="AN39">
            <v>17713</v>
          </cell>
          <cell r="AO39">
            <v>17639</v>
          </cell>
          <cell r="AP39">
            <v>16254</v>
          </cell>
          <cell r="AQ39">
            <v>15658</v>
          </cell>
          <cell r="AR39">
            <v>15883</v>
          </cell>
          <cell r="AS39">
            <v>12611</v>
          </cell>
          <cell r="AT39">
            <v>12056</v>
          </cell>
          <cell r="AU39">
            <v>12741</v>
          </cell>
          <cell r="AV39">
            <v>13262</v>
          </cell>
          <cell r="AW39">
            <v>13203</v>
          </cell>
          <cell r="AX39">
            <v>14407</v>
          </cell>
          <cell r="AY39">
            <v>14160</v>
          </cell>
          <cell r="AZ39">
            <v>15993</v>
          </cell>
          <cell r="BA39">
            <v>19075</v>
          </cell>
          <cell r="BB39">
            <v>18656</v>
          </cell>
          <cell r="BC39">
            <v>20966</v>
          </cell>
          <cell r="BD39">
            <v>21201</v>
          </cell>
          <cell r="BE39">
            <v>23512</v>
          </cell>
          <cell r="BF39">
            <v>25286</v>
          </cell>
          <cell r="BG39">
            <v>26750</v>
          </cell>
          <cell r="BH39">
            <v>27806</v>
          </cell>
          <cell r="BI39">
            <v>28566</v>
          </cell>
          <cell r="BJ39">
            <v>30444</v>
          </cell>
          <cell r="BK39">
            <v>33496</v>
          </cell>
          <cell r="BL39">
            <v>35785</v>
          </cell>
          <cell r="BM39">
            <v>36567</v>
          </cell>
          <cell r="BN39">
            <v>38753</v>
          </cell>
          <cell r="BO39">
            <v>41147</v>
          </cell>
          <cell r="BP39">
            <v>42008</v>
          </cell>
          <cell r="BQ39">
            <v>38750</v>
          </cell>
          <cell r="BR39">
            <v>39726</v>
          </cell>
          <cell r="BS39">
            <v>41178</v>
          </cell>
          <cell r="BT39">
            <v>40408</v>
          </cell>
          <cell r="BU39">
            <v>41049</v>
          </cell>
          <cell r="BV39">
            <v>17297</v>
          </cell>
          <cell r="BW39">
            <v>19084</v>
          </cell>
          <cell r="BX39">
            <v>21350</v>
          </cell>
          <cell r="BY39">
            <v>23276</v>
          </cell>
          <cell r="BZ39">
            <v>23692</v>
          </cell>
          <cell r="CA39">
            <v>26301</v>
          </cell>
          <cell r="CB39">
            <v>28372</v>
          </cell>
        </row>
        <row r="40">
          <cell r="A40" t="str">
            <v>Краснодарский край</v>
          </cell>
          <cell r="B40">
            <v>58</v>
          </cell>
          <cell r="C40">
            <v>110</v>
          </cell>
          <cell r="D40">
            <v>216</v>
          </cell>
          <cell r="E40">
            <v>427</v>
          </cell>
          <cell r="F40">
            <v>735</v>
          </cell>
          <cell r="G40">
            <v>1092</v>
          </cell>
          <cell r="H40">
            <v>1578</v>
          </cell>
          <cell r="I40">
            <v>1978</v>
          </cell>
          <cell r="J40">
            <v>2810</v>
          </cell>
          <cell r="K40">
            <v>4076</v>
          </cell>
          <cell r="L40">
            <v>5510</v>
          </cell>
          <cell r="M40">
            <v>5989</v>
          </cell>
          <cell r="N40">
            <v>7524</v>
          </cell>
          <cell r="O40">
            <v>9691</v>
          </cell>
          <cell r="P40">
            <v>11439</v>
          </cell>
          <cell r="Q40">
            <v>15354</v>
          </cell>
          <cell r="R40">
            <v>18272</v>
          </cell>
          <cell r="S40">
            <v>23863</v>
          </cell>
          <cell r="T40">
            <v>28949</v>
          </cell>
          <cell r="U40">
            <v>31514</v>
          </cell>
          <cell r="V40">
            <v>36132</v>
          </cell>
          <cell r="W40">
            <v>41879</v>
          </cell>
          <cell r="X40">
            <v>47605</v>
          </cell>
          <cell r="Y40">
            <v>52140</v>
          </cell>
          <cell r="Z40">
            <v>56132</v>
          </cell>
          <cell r="AA40">
            <v>55324</v>
          </cell>
          <cell r="AB40">
            <v>59551</v>
          </cell>
          <cell r="AC40">
            <v>59831</v>
          </cell>
          <cell r="AD40">
            <v>60487</v>
          </cell>
          <cell r="AE40">
            <v>63231</v>
          </cell>
          <cell r="AF40">
            <v>63314</v>
          </cell>
          <cell r="AG40">
            <v>66892</v>
          </cell>
          <cell r="AH40">
            <v>70201</v>
          </cell>
          <cell r="AI40">
            <v>74668</v>
          </cell>
          <cell r="AJ40">
            <v>75052</v>
          </cell>
          <cell r="AK40">
            <v>74641</v>
          </cell>
          <cell r="AL40">
            <v>74897</v>
          </cell>
          <cell r="AM40">
            <v>76694</v>
          </cell>
          <cell r="AN40">
            <v>75552</v>
          </cell>
          <cell r="AO40">
            <v>78033</v>
          </cell>
          <cell r="AP40">
            <v>79207</v>
          </cell>
          <cell r="AQ40">
            <v>83843</v>
          </cell>
          <cell r="AR40">
            <v>88192</v>
          </cell>
          <cell r="AS40">
            <v>88957</v>
          </cell>
          <cell r="AT40">
            <v>93057</v>
          </cell>
          <cell r="AU40">
            <v>106043</v>
          </cell>
          <cell r="AV40">
            <v>108870</v>
          </cell>
          <cell r="AW40">
            <v>118614</v>
          </cell>
          <cell r="AX40">
            <v>125317</v>
          </cell>
          <cell r="AY40">
            <v>129326</v>
          </cell>
          <cell r="AZ40">
            <v>142742</v>
          </cell>
          <cell r="BA40">
            <v>158130</v>
          </cell>
          <cell r="BB40">
            <v>171865</v>
          </cell>
          <cell r="BC40">
            <v>188627</v>
          </cell>
          <cell r="BD40">
            <v>197658</v>
          </cell>
          <cell r="BE40">
            <v>199042</v>
          </cell>
          <cell r="BF40">
            <v>204319</v>
          </cell>
          <cell r="BG40">
            <v>214139</v>
          </cell>
          <cell r="BH40">
            <v>212314</v>
          </cell>
          <cell r="BI40">
            <v>224584</v>
          </cell>
          <cell r="BJ40">
            <v>244854</v>
          </cell>
          <cell r="BK40">
            <v>237819</v>
          </cell>
          <cell r="BL40">
            <v>238412</v>
          </cell>
          <cell r="BM40">
            <v>238636</v>
          </cell>
          <cell r="BN40">
            <v>219111</v>
          </cell>
          <cell r="BO40">
            <v>226145</v>
          </cell>
          <cell r="BP40">
            <v>213192</v>
          </cell>
          <cell r="BQ40">
            <v>196738</v>
          </cell>
          <cell r="BR40">
            <v>197643</v>
          </cell>
          <cell r="BS40">
            <v>200579</v>
          </cell>
          <cell r="BT40">
            <v>202354</v>
          </cell>
          <cell r="BU40">
            <v>203245</v>
          </cell>
          <cell r="BV40">
            <v>195180</v>
          </cell>
          <cell r="BW40">
            <v>201599</v>
          </cell>
          <cell r="BX40">
            <v>205408</v>
          </cell>
          <cell r="BY40">
            <v>213556</v>
          </cell>
          <cell r="BZ40">
            <v>215947</v>
          </cell>
          <cell r="CA40">
            <v>221873</v>
          </cell>
          <cell r="CB40">
            <v>229767</v>
          </cell>
        </row>
        <row r="41">
          <cell r="A41" t="str">
            <v>Астраханская область</v>
          </cell>
          <cell r="B41">
            <v>4</v>
          </cell>
          <cell r="C41">
            <v>0</v>
          </cell>
          <cell r="D41">
            <v>0</v>
          </cell>
          <cell r="E41">
            <v>5</v>
          </cell>
          <cell r="F41">
            <v>14</v>
          </cell>
          <cell r="G41">
            <v>21</v>
          </cell>
          <cell r="H41">
            <v>74</v>
          </cell>
          <cell r="I41">
            <v>124</v>
          </cell>
          <cell r="J41">
            <v>136</v>
          </cell>
          <cell r="K41">
            <v>186</v>
          </cell>
          <cell r="L41">
            <v>272</v>
          </cell>
          <cell r="M41">
            <v>331</v>
          </cell>
          <cell r="N41">
            <v>476</v>
          </cell>
          <cell r="O41">
            <v>655</v>
          </cell>
          <cell r="P41">
            <v>804</v>
          </cell>
          <cell r="Q41">
            <v>953</v>
          </cell>
          <cell r="R41">
            <v>1219</v>
          </cell>
          <cell r="S41">
            <v>1444</v>
          </cell>
          <cell r="T41">
            <v>1792</v>
          </cell>
          <cell r="U41">
            <v>1934</v>
          </cell>
          <cell r="V41">
            <v>2135</v>
          </cell>
          <cell r="W41">
            <v>2590</v>
          </cell>
          <cell r="X41">
            <v>2770</v>
          </cell>
          <cell r="Y41">
            <v>3051</v>
          </cell>
          <cell r="Z41">
            <v>3601</v>
          </cell>
          <cell r="AA41">
            <v>3989</v>
          </cell>
          <cell r="AB41">
            <v>4280</v>
          </cell>
          <cell r="AC41">
            <v>4769</v>
          </cell>
          <cell r="AD41">
            <v>5281</v>
          </cell>
          <cell r="AE41">
            <v>5994</v>
          </cell>
          <cell r="AF41">
            <v>6355</v>
          </cell>
          <cell r="AG41">
            <v>6053</v>
          </cell>
          <cell r="AH41">
            <v>6579</v>
          </cell>
          <cell r="AI41">
            <v>6727</v>
          </cell>
          <cell r="AJ41">
            <v>7199</v>
          </cell>
          <cell r="AK41">
            <v>7374</v>
          </cell>
          <cell r="AL41">
            <v>7513</v>
          </cell>
          <cell r="AM41">
            <v>7688</v>
          </cell>
          <cell r="AN41">
            <v>7978</v>
          </cell>
          <cell r="AO41">
            <v>8876</v>
          </cell>
          <cell r="AP41">
            <v>8814</v>
          </cell>
          <cell r="AQ41">
            <v>9130</v>
          </cell>
          <cell r="AR41">
            <v>8516</v>
          </cell>
          <cell r="AS41">
            <v>8818</v>
          </cell>
          <cell r="AT41">
            <v>9347</v>
          </cell>
          <cell r="AU41">
            <v>10462</v>
          </cell>
          <cell r="AV41">
            <v>10910</v>
          </cell>
          <cell r="AW41">
            <v>11696</v>
          </cell>
          <cell r="AX41">
            <v>12512</v>
          </cell>
          <cell r="AY41">
            <v>12759</v>
          </cell>
          <cell r="AZ41">
            <v>14561</v>
          </cell>
          <cell r="BA41">
            <v>17044</v>
          </cell>
          <cell r="BB41">
            <v>18017</v>
          </cell>
          <cell r="BC41">
            <v>19607</v>
          </cell>
          <cell r="BD41">
            <v>20840</v>
          </cell>
          <cell r="BE41">
            <v>21777</v>
          </cell>
          <cell r="BF41">
            <v>22245</v>
          </cell>
          <cell r="BG41">
            <v>23658</v>
          </cell>
          <cell r="BH41">
            <v>25057</v>
          </cell>
          <cell r="BI41">
            <v>26975</v>
          </cell>
          <cell r="BJ41">
            <v>28009</v>
          </cell>
          <cell r="BK41">
            <v>29661</v>
          </cell>
          <cell r="BL41">
            <v>30162</v>
          </cell>
          <cell r="BM41">
            <v>31670</v>
          </cell>
          <cell r="BN41">
            <v>33104</v>
          </cell>
          <cell r="BO41">
            <v>33091</v>
          </cell>
          <cell r="BP41">
            <v>32669</v>
          </cell>
          <cell r="BQ41">
            <v>32307</v>
          </cell>
          <cell r="BR41">
            <v>32827</v>
          </cell>
          <cell r="BS41">
            <v>34020</v>
          </cell>
          <cell r="BT41">
            <v>33867</v>
          </cell>
          <cell r="BU41">
            <v>34454</v>
          </cell>
          <cell r="BV41">
            <v>36139</v>
          </cell>
          <cell r="BW41">
            <v>35052</v>
          </cell>
          <cell r="BX41">
            <v>36547</v>
          </cell>
          <cell r="BY41">
            <v>38095</v>
          </cell>
          <cell r="BZ41">
            <v>39853</v>
          </cell>
          <cell r="CA41">
            <v>41890</v>
          </cell>
          <cell r="CB41">
            <v>40672</v>
          </cell>
        </row>
        <row r="42">
          <cell r="A42" t="str">
            <v>Волгоградская область</v>
          </cell>
          <cell r="B42">
            <v>20</v>
          </cell>
          <cell r="C42">
            <v>15</v>
          </cell>
          <cell r="D42">
            <v>64</v>
          </cell>
          <cell r="E42">
            <v>113</v>
          </cell>
          <cell r="F42">
            <v>194</v>
          </cell>
          <cell r="G42">
            <v>271</v>
          </cell>
          <cell r="H42">
            <v>338</v>
          </cell>
          <cell r="I42">
            <v>577</v>
          </cell>
          <cell r="J42">
            <v>747</v>
          </cell>
          <cell r="K42">
            <v>988</v>
          </cell>
          <cell r="L42">
            <v>1330</v>
          </cell>
          <cell r="M42">
            <v>1606</v>
          </cell>
          <cell r="N42">
            <v>2008</v>
          </cell>
          <cell r="O42">
            <v>2542</v>
          </cell>
          <cell r="P42">
            <v>3095</v>
          </cell>
          <cell r="Q42">
            <v>3919</v>
          </cell>
          <cell r="R42">
            <v>4518</v>
          </cell>
          <cell r="S42">
            <v>5176</v>
          </cell>
          <cell r="T42">
            <v>4565</v>
          </cell>
          <cell r="U42">
            <v>5276</v>
          </cell>
          <cell r="V42">
            <v>5556</v>
          </cell>
          <cell r="W42">
            <v>6451</v>
          </cell>
          <cell r="X42">
            <v>7019</v>
          </cell>
          <cell r="Y42">
            <v>8348</v>
          </cell>
          <cell r="Z42">
            <v>9450</v>
          </cell>
          <cell r="AA42">
            <v>10415</v>
          </cell>
          <cell r="AB42">
            <v>10991</v>
          </cell>
          <cell r="AC42">
            <v>11911</v>
          </cell>
          <cell r="AD42">
            <v>13111</v>
          </cell>
          <cell r="AE42">
            <v>12836</v>
          </cell>
          <cell r="AF42">
            <v>13443</v>
          </cell>
          <cell r="AG42">
            <v>14417</v>
          </cell>
          <cell r="AH42">
            <v>15451</v>
          </cell>
          <cell r="AI42">
            <v>15709</v>
          </cell>
          <cell r="AJ42">
            <v>16254</v>
          </cell>
          <cell r="AK42">
            <v>16656</v>
          </cell>
          <cell r="AL42">
            <v>16504</v>
          </cell>
          <cell r="AM42">
            <v>16622</v>
          </cell>
          <cell r="AN42">
            <v>17456</v>
          </cell>
          <cell r="AO42">
            <v>18412</v>
          </cell>
          <cell r="AP42">
            <v>18662</v>
          </cell>
          <cell r="AQ42">
            <v>18717</v>
          </cell>
          <cell r="AR42">
            <v>17918</v>
          </cell>
          <cell r="AS42">
            <v>17876</v>
          </cell>
          <cell r="AT42">
            <v>18255</v>
          </cell>
          <cell r="AU42">
            <v>19762</v>
          </cell>
          <cell r="AV42">
            <v>19919</v>
          </cell>
          <cell r="AW42">
            <v>21777</v>
          </cell>
          <cell r="AX42">
            <v>21853</v>
          </cell>
          <cell r="AY42">
            <v>23311</v>
          </cell>
          <cell r="AZ42">
            <v>27481</v>
          </cell>
          <cell r="BA42">
            <v>31410</v>
          </cell>
          <cell r="BB42">
            <v>34124</v>
          </cell>
          <cell r="BC42">
            <v>38528</v>
          </cell>
          <cell r="BD42">
            <v>38383</v>
          </cell>
          <cell r="BE42">
            <v>38669</v>
          </cell>
          <cell r="BF42">
            <v>39723</v>
          </cell>
          <cell r="BG42">
            <v>39444</v>
          </cell>
          <cell r="BH42">
            <v>39718</v>
          </cell>
          <cell r="BI42">
            <v>40591</v>
          </cell>
          <cell r="BJ42">
            <v>42260</v>
          </cell>
          <cell r="BK42">
            <v>42288</v>
          </cell>
          <cell r="BL42">
            <v>42574</v>
          </cell>
          <cell r="BM42">
            <v>42880</v>
          </cell>
          <cell r="BN42">
            <v>42981</v>
          </cell>
          <cell r="BO42">
            <v>41264</v>
          </cell>
          <cell r="BP42">
            <v>37832</v>
          </cell>
          <cell r="BQ42">
            <v>38942</v>
          </cell>
          <cell r="BR42">
            <v>38953</v>
          </cell>
          <cell r="BS42">
            <v>40186</v>
          </cell>
          <cell r="BT42">
            <v>39972</v>
          </cell>
          <cell r="BU42">
            <v>40863</v>
          </cell>
          <cell r="BV42">
            <v>39356</v>
          </cell>
          <cell r="BW42">
            <v>37226</v>
          </cell>
          <cell r="BX42">
            <v>37229</v>
          </cell>
          <cell r="BY42">
            <v>38058</v>
          </cell>
          <cell r="BZ42">
            <v>39412</v>
          </cell>
          <cell r="CA42">
            <v>41080</v>
          </cell>
          <cell r="CB42">
            <v>40571</v>
          </cell>
        </row>
        <row r="43">
          <cell r="A43" t="str">
            <v>Ростовская область</v>
          </cell>
          <cell r="B43">
            <v>129</v>
          </cell>
          <cell r="C43">
            <v>373</v>
          </cell>
          <cell r="D43">
            <v>658</v>
          </cell>
          <cell r="E43">
            <v>1174</v>
          </cell>
          <cell r="F43">
            <v>1937</v>
          </cell>
          <cell r="G43">
            <v>2662</v>
          </cell>
          <cell r="H43">
            <v>3471</v>
          </cell>
          <cell r="I43">
            <v>4142</v>
          </cell>
          <cell r="J43">
            <v>5060</v>
          </cell>
          <cell r="K43">
            <v>6185</v>
          </cell>
          <cell r="L43">
            <v>7706</v>
          </cell>
          <cell r="M43">
            <v>8674</v>
          </cell>
          <cell r="N43">
            <v>10508</v>
          </cell>
          <cell r="O43">
            <v>11771</v>
          </cell>
          <cell r="P43">
            <v>11955</v>
          </cell>
          <cell r="Q43">
            <v>14326</v>
          </cell>
          <cell r="R43">
            <v>16677</v>
          </cell>
          <cell r="S43">
            <v>19517</v>
          </cell>
          <cell r="T43">
            <v>24352</v>
          </cell>
          <cell r="U43">
            <v>25356</v>
          </cell>
          <cell r="V43">
            <v>27603</v>
          </cell>
          <cell r="W43">
            <v>31150</v>
          </cell>
          <cell r="X43">
            <v>34811</v>
          </cell>
          <cell r="Y43">
            <v>37490</v>
          </cell>
          <cell r="Z43">
            <v>38750</v>
          </cell>
          <cell r="AA43">
            <v>41782</v>
          </cell>
          <cell r="AB43">
            <v>42569</v>
          </cell>
          <cell r="AC43">
            <v>45689</v>
          </cell>
          <cell r="AD43">
            <v>45008</v>
          </cell>
          <cell r="AE43">
            <v>48972</v>
          </cell>
          <cell r="AF43">
            <v>47472</v>
          </cell>
          <cell r="AG43">
            <v>45635</v>
          </cell>
          <cell r="AH43">
            <v>48749</v>
          </cell>
          <cell r="AI43">
            <v>53679</v>
          </cell>
          <cell r="AJ43">
            <v>55474</v>
          </cell>
          <cell r="AK43">
            <v>51696</v>
          </cell>
          <cell r="AL43">
            <v>53207</v>
          </cell>
          <cell r="AM43">
            <v>56254</v>
          </cell>
          <cell r="AN43">
            <v>55547</v>
          </cell>
          <cell r="AO43">
            <v>57155</v>
          </cell>
          <cell r="AP43">
            <v>55155</v>
          </cell>
          <cell r="AQ43">
            <v>52575</v>
          </cell>
          <cell r="AR43">
            <v>48363</v>
          </cell>
          <cell r="AS43">
            <v>49763</v>
          </cell>
          <cell r="AT43">
            <v>52900</v>
          </cell>
          <cell r="AU43">
            <v>51848</v>
          </cell>
          <cell r="AV43">
            <v>56341</v>
          </cell>
          <cell r="AW43">
            <v>62271</v>
          </cell>
          <cell r="AX43">
            <v>67419</v>
          </cell>
          <cell r="AY43">
            <v>67667</v>
          </cell>
          <cell r="AZ43">
            <v>71865</v>
          </cell>
          <cell r="BA43">
            <v>82967</v>
          </cell>
          <cell r="BB43">
            <v>83443</v>
          </cell>
          <cell r="BC43">
            <v>92370</v>
          </cell>
          <cell r="BD43">
            <v>92167</v>
          </cell>
          <cell r="BE43">
            <v>96314</v>
          </cell>
          <cell r="BF43">
            <v>100394</v>
          </cell>
          <cell r="BG43">
            <v>106272</v>
          </cell>
          <cell r="BH43">
            <v>111593</v>
          </cell>
          <cell r="BI43">
            <v>121164</v>
          </cell>
          <cell r="BJ43">
            <v>131252</v>
          </cell>
          <cell r="BK43">
            <v>137639</v>
          </cell>
          <cell r="BL43">
            <v>134253</v>
          </cell>
          <cell r="BM43">
            <v>134360</v>
          </cell>
          <cell r="BN43">
            <v>134415</v>
          </cell>
          <cell r="BO43">
            <v>131470</v>
          </cell>
          <cell r="BP43">
            <v>126945</v>
          </cell>
          <cell r="BQ43">
            <v>129227</v>
          </cell>
          <cell r="BR43">
            <v>131893</v>
          </cell>
          <cell r="BS43">
            <v>138871</v>
          </cell>
          <cell r="BT43">
            <v>139861</v>
          </cell>
          <cell r="BU43">
            <v>142125</v>
          </cell>
          <cell r="BV43">
            <v>141945</v>
          </cell>
          <cell r="BW43">
            <v>136558</v>
          </cell>
          <cell r="BX43">
            <v>136481</v>
          </cell>
          <cell r="BY43">
            <v>138875</v>
          </cell>
          <cell r="BZ43">
            <v>140053</v>
          </cell>
          <cell r="CA43">
            <v>149900</v>
          </cell>
          <cell r="CB43">
            <v>146880</v>
          </cell>
        </row>
        <row r="44">
          <cell r="A44" t="str">
            <v>г. Севастополь</v>
          </cell>
          <cell r="B44">
            <v>0</v>
          </cell>
          <cell r="C44">
            <v>0</v>
          </cell>
          <cell r="D44">
            <v>27</v>
          </cell>
          <cell r="E44">
            <v>108</v>
          </cell>
          <cell r="F44">
            <v>170</v>
          </cell>
          <cell r="G44">
            <v>220</v>
          </cell>
          <cell r="H44">
            <v>287</v>
          </cell>
          <cell r="I44">
            <v>334</v>
          </cell>
          <cell r="J44">
            <v>438</v>
          </cell>
          <cell r="K44">
            <v>715</v>
          </cell>
          <cell r="L44">
            <v>753</v>
          </cell>
          <cell r="M44">
            <v>820</v>
          </cell>
          <cell r="N44">
            <v>1052</v>
          </cell>
          <cell r="O44">
            <v>1227</v>
          </cell>
          <cell r="P44">
            <v>1610</v>
          </cell>
          <cell r="Q44">
            <v>1920</v>
          </cell>
          <cell r="R44">
            <v>2338</v>
          </cell>
          <cell r="S44">
            <v>2826</v>
          </cell>
          <cell r="T44">
            <v>3001</v>
          </cell>
          <cell r="U44">
            <v>3100</v>
          </cell>
          <cell r="V44">
            <v>3582</v>
          </cell>
          <cell r="W44">
            <v>3891</v>
          </cell>
          <cell r="X44">
            <v>4490</v>
          </cell>
          <cell r="Y44">
            <v>4930</v>
          </cell>
          <cell r="Z44">
            <v>5458</v>
          </cell>
          <cell r="AA44">
            <v>4080</v>
          </cell>
          <cell r="AB44">
            <v>4409</v>
          </cell>
          <cell r="AC44">
            <v>4583</v>
          </cell>
          <cell r="AD44">
            <v>4779</v>
          </cell>
          <cell r="AE44">
            <v>5039</v>
          </cell>
          <cell r="AF44">
            <v>4922</v>
          </cell>
          <cell r="AG44">
            <v>5029</v>
          </cell>
          <cell r="AH44">
            <v>5337</v>
          </cell>
          <cell r="AI44">
            <v>4691</v>
          </cell>
          <cell r="AJ44">
            <v>3228</v>
          </cell>
          <cell r="AK44">
            <v>3261</v>
          </cell>
          <cell r="AL44">
            <v>3340</v>
          </cell>
          <cell r="AM44">
            <v>3483</v>
          </cell>
          <cell r="AN44">
            <v>2796</v>
          </cell>
          <cell r="AO44">
            <v>2224</v>
          </cell>
          <cell r="AP44">
            <v>2165</v>
          </cell>
          <cell r="AQ44">
            <v>2292</v>
          </cell>
          <cell r="AR44">
            <v>2432</v>
          </cell>
          <cell r="AS44">
            <v>2536</v>
          </cell>
          <cell r="AT44">
            <v>2434</v>
          </cell>
          <cell r="AU44">
            <v>2563</v>
          </cell>
          <cell r="AV44">
            <v>2730</v>
          </cell>
          <cell r="AW44">
            <v>2933</v>
          </cell>
          <cell r="AX44">
            <v>2847</v>
          </cell>
          <cell r="AY44">
            <v>3190</v>
          </cell>
          <cell r="AZ44">
            <v>3767</v>
          </cell>
          <cell r="BA44">
            <v>4601</v>
          </cell>
          <cell r="BB44">
            <v>5360</v>
          </cell>
          <cell r="BC44">
            <v>5429</v>
          </cell>
          <cell r="BD44">
            <v>6458</v>
          </cell>
          <cell r="BE44">
            <v>6969</v>
          </cell>
          <cell r="BF44">
            <v>7608</v>
          </cell>
          <cell r="BG44">
            <v>8600</v>
          </cell>
          <cell r="BH44">
            <v>9025</v>
          </cell>
          <cell r="BI44">
            <v>9797</v>
          </cell>
          <cell r="BJ44">
            <v>10913</v>
          </cell>
          <cell r="BK44">
            <v>11778</v>
          </cell>
          <cell r="BL44">
            <v>9660</v>
          </cell>
          <cell r="BM44">
            <v>10074</v>
          </cell>
          <cell r="BN44">
            <v>10798</v>
          </cell>
          <cell r="BO44">
            <v>11810</v>
          </cell>
          <cell r="BP44">
            <v>8828</v>
          </cell>
          <cell r="BQ44">
            <v>8564</v>
          </cell>
          <cell r="BR44">
            <v>8964</v>
          </cell>
          <cell r="BS44">
            <v>9242</v>
          </cell>
          <cell r="BT44">
            <v>9499</v>
          </cell>
          <cell r="BU44">
            <v>10021</v>
          </cell>
          <cell r="BV44">
            <v>5699</v>
          </cell>
          <cell r="BW44">
            <v>6292</v>
          </cell>
          <cell r="BX44">
            <v>6710</v>
          </cell>
          <cell r="BY44">
            <v>7227</v>
          </cell>
          <cell r="BZ44">
            <v>6548</v>
          </cell>
          <cell r="CA44">
            <v>7402</v>
          </cell>
          <cell r="CB44">
            <v>7715</v>
          </cell>
        </row>
        <row r="45">
          <cell r="A45" t="str">
            <v>СЕВЕРО-КАВКАЗСКИЙ ФЕДЕРАЛЬНЫЙ ОКРУГ</v>
          </cell>
          <cell r="B45">
            <v>8</v>
          </cell>
          <cell r="C45">
            <v>59</v>
          </cell>
          <cell r="D45">
            <v>109</v>
          </cell>
          <cell r="E45">
            <v>162</v>
          </cell>
          <cell r="F45">
            <v>250</v>
          </cell>
          <cell r="G45">
            <v>360</v>
          </cell>
          <cell r="H45">
            <v>550</v>
          </cell>
          <cell r="I45">
            <v>757</v>
          </cell>
          <cell r="J45">
            <v>972</v>
          </cell>
          <cell r="K45">
            <v>1263</v>
          </cell>
          <cell r="L45">
            <v>1628</v>
          </cell>
          <cell r="M45">
            <v>2070</v>
          </cell>
          <cell r="N45">
            <v>2811</v>
          </cell>
          <cell r="O45">
            <v>3719</v>
          </cell>
          <cell r="P45">
            <v>4758</v>
          </cell>
          <cell r="Q45">
            <v>5073</v>
          </cell>
          <cell r="R45">
            <v>6813</v>
          </cell>
          <cell r="S45">
            <v>9191</v>
          </cell>
          <cell r="T45">
            <v>11431</v>
          </cell>
          <cell r="U45">
            <v>13029</v>
          </cell>
          <cell r="V45">
            <v>14487</v>
          </cell>
          <cell r="W45">
            <v>15983</v>
          </cell>
          <cell r="X45">
            <v>17472</v>
          </cell>
          <cell r="Y45">
            <v>19541</v>
          </cell>
          <cell r="Z45">
            <v>22053</v>
          </cell>
          <cell r="AA45">
            <v>23534</v>
          </cell>
          <cell r="AB45">
            <v>26207</v>
          </cell>
          <cell r="AC45">
            <v>26795</v>
          </cell>
          <cell r="AD45">
            <v>27279</v>
          </cell>
          <cell r="AE45">
            <v>29142</v>
          </cell>
          <cell r="AF45">
            <v>29722</v>
          </cell>
          <cell r="AG45">
            <v>31758</v>
          </cell>
          <cell r="AH45">
            <v>35589</v>
          </cell>
          <cell r="AI45">
            <v>40039</v>
          </cell>
          <cell r="AJ45">
            <v>40388</v>
          </cell>
          <cell r="AK45">
            <v>41123</v>
          </cell>
          <cell r="AL45">
            <v>41745</v>
          </cell>
          <cell r="AM45">
            <v>41261</v>
          </cell>
          <cell r="AN45">
            <v>43325</v>
          </cell>
          <cell r="AO45">
            <v>44698</v>
          </cell>
          <cell r="AP45">
            <v>45975</v>
          </cell>
          <cell r="AQ45">
            <v>44442</v>
          </cell>
          <cell r="AR45">
            <v>41973</v>
          </cell>
          <cell r="AS45">
            <v>42236</v>
          </cell>
          <cell r="AT45">
            <v>42139</v>
          </cell>
          <cell r="AU45">
            <v>47131</v>
          </cell>
          <cell r="AV45">
            <v>50308</v>
          </cell>
          <cell r="AW45">
            <v>55362</v>
          </cell>
          <cell r="AX45">
            <v>59177</v>
          </cell>
          <cell r="AY45">
            <v>61683</v>
          </cell>
          <cell r="AZ45">
            <v>65806</v>
          </cell>
          <cell r="BA45">
            <v>73824</v>
          </cell>
          <cell r="BB45">
            <v>79460</v>
          </cell>
          <cell r="BC45">
            <v>84062</v>
          </cell>
          <cell r="BD45">
            <v>80991</v>
          </cell>
          <cell r="BE45">
            <v>82593</v>
          </cell>
          <cell r="BF45">
            <v>81333</v>
          </cell>
          <cell r="BG45">
            <v>85755</v>
          </cell>
          <cell r="BH45">
            <v>87514</v>
          </cell>
          <cell r="BI45">
            <v>94122</v>
          </cell>
          <cell r="BJ45">
            <v>103107</v>
          </cell>
          <cell r="BK45">
            <v>103151</v>
          </cell>
          <cell r="BL45">
            <v>105097</v>
          </cell>
          <cell r="BM45">
            <v>103612</v>
          </cell>
          <cell r="BN45">
            <v>99191</v>
          </cell>
          <cell r="BO45">
            <v>102663</v>
          </cell>
          <cell r="BP45">
            <v>91573</v>
          </cell>
          <cell r="BQ45">
            <v>92565</v>
          </cell>
          <cell r="BR45">
            <v>96874</v>
          </cell>
          <cell r="BS45">
            <v>100501</v>
          </cell>
          <cell r="BT45">
            <v>102771</v>
          </cell>
          <cell r="BU45">
            <v>104318</v>
          </cell>
          <cell r="BV45">
            <v>99092</v>
          </cell>
          <cell r="BW45">
            <v>101724</v>
          </cell>
          <cell r="BX45">
            <v>103327</v>
          </cell>
          <cell r="BY45">
            <v>106605</v>
          </cell>
          <cell r="BZ45">
            <v>109399</v>
          </cell>
          <cell r="CA45">
            <v>110589</v>
          </cell>
          <cell r="CB45">
            <v>116259</v>
          </cell>
        </row>
        <row r="46">
          <cell r="A46" t="str">
            <v>Республика Дагестан</v>
          </cell>
          <cell r="B46">
            <v>0</v>
          </cell>
          <cell r="C46">
            <v>0</v>
          </cell>
          <cell r="D46">
            <v>0</v>
          </cell>
          <cell r="E46">
            <v>2</v>
          </cell>
          <cell r="F46">
            <v>8</v>
          </cell>
          <cell r="G46">
            <v>19</v>
          </cell>
          <cell r="H46">
            <v>25</v>
          </cell>
          <cell r="I46">
            <v>37</v>
          </cell>
          <cell r="J46">
            <v>44</v>
          </cell>
          <cell r="K46">
            <v>53</v>
          </cell>
          <cell r="L46">
            <v>61</v>
          </cell>
          <cell r="M46">
            <v>81</v>
          </cell>
          <cell r="N46">
            <v>118</v>
          </cell>
          <cell r="O46">
            <v>156</v>
          </cell>
          <cell r="P46">
            <v>237</v>
          </cell>
          <cell r="Q46">
            <v>288</v>
          </cell>
          <cell r="R46">
            <v>505</v>
          </cell>
          <cell r="S46">
            <v>751</v>
          </cell>
          <cell r="T46">
            <v>874</v>
          </cell>
          <cell r="U46">
            <v>1052</v>
          </cell>
          <cell r="V46">
            <v>1317</v>
          </cell>
          <cell r="W46">
            <v>1661</v>
          </cell>
          <cell r="X46">
            <v>1920</v>
          </cell>
          <cell r="Y46">
            <v>2177</v>
          </cell>
          <cell r="Z46">
            <v>2516</v>
          </cell>
          <cell r="AA46">
            <v>2801</v>
          </cell>
          <cell r="AB46">
            <v>3060</v>
          </cell>
          <cell r="AC46">
            <v>3314</v>
          </cell>
          <cell r="AD46">
            <v>3753</v>
          </cell>
          <cell r="AE46">
            <v>3980</v>
          </cell>
          <cell r="AF46">
            <v>4463</v>
          </cell>
          <cell r="AG46">
            <v>4864</v>
          </cell>
          <cell r="AH46">
            <v>5392</v>
          </cell>
          <cell r="AI46">
            <v>6030</v>
          </cell>
          <cell r="AJ46">
            <v>6260</v>
          </cell>
          <cell r="AK46">
            <v>6455</v>
          </cell>
          <cell r="AL46">
            <v>6493</v>
          </cell>
          <cell r="AM46">
            <v>6774</v>
          </cell>
          <cell r="AN46">
            <v>6867</v>
          </cell>
          <cell r="AO46">
            <v>6994</v>
          </cell>
          <cell r="AP46">
            <v>7204</v>
          </cell>
          <cell r="AQ46">
            <v>6917</v>
          </cell>
          <cell r="AR46">
            <v>7272</v>
          </cell>
          <cell r="AS46">
            <v>6923</v>
          </cell>
          <cell r="AT46">
            <v>7056</v>
          </cell>
          <cell r="AU46">
            <v>7430</v>
          </cell>
          <cell r="AV46">
            <v>7749</v>
          </cell>
          <cell r="AW46">
            <v>8355</v>
          </cell>
          <cell r="AX46">
            <v>8882</v>
          </cell>
          <cell r="AY46">
            <v>9245</v>
          </cell>
          <cell r="AZ46">
            <v>9670</v>
          </cell>
          <cell r="BA46">
            <v>10329</v>
          </cell>
          <cell r="BB46">
            <v>10904</v>
          </cell>
          <cell r="BC46">
            <v>11242</v>
          </cell>
          <cell r="BD46">
            <v>11117</v>
          </cell>
          <cell r="BE46">
            <v>11551</v>
          </cell>
          <cell r="BF46">
            <v>11654</v>
          </cell>
          <cell r="BG46">
            <v>11899</v>
          </cell>
          <cell r="BH46">
            <v>12100</v>
          </cell>
          <cell r="BI46">
            <v>12739</v>
          </cell>
          <cell r="BJ46">
            <v>13684</v>
          </cell>
          <cell r="BK46">
            <v>14410</v>
          </cell>
          <cell r="BL46">
            <v>14755</v>
          </cell>
          <cell r="BM46">
            <v>15048</v>
          </cell>
          <cell r="BN46">
            <v>14892</v>
          </cell>
          <cell r="BO46">
            <v>15320</v>
          </cell>
          <cell r="BP46">
            <v>14483</v>
          </cell>
          <cell r="BQ46">
            <v>15690</v>
          </cell>
          <cell r="BR46">
            <v>16311</v>
          </cell>
          <cell r="BS46">
            <v>17034</v>
          </cell>
          <cell r="BT46">
            <v>17372</v>
          </cell>
          <cell r="BU46">
            <v>17998</v>
          </cell>
          <cell r="BV46">
            <v>17953</v>
          </cell>
          <cell r="BW46">
            <v>18722</v>
          </cell>
          <cell r="BX46">
            <v>18828</v>
          </cell>
          <cell r="BY46">
            <v>19785</v>
          </cell>
          <cell r="BZ46">
            <v>20683</v>
          </cell>
          <cell r="CA46">
            <v>21844</v>
          </cell>
          <cell r="CB46">
            <v>22543</v>
          </cell>
        </row>
        <row r="47">
          <cell r="A47" t="str">
            <v>Республика Ингушетия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2</v>
          </cell>
          <cell r="L47">
            <v>2</v>
          </cell>
          <cell r="M47">
            <v>2</v>
          </cell>
          <cell r="N47">
            <v>10</v>
          </cell>
          <cell r="O47">
            <v>20</v>
          </cell>
          <cell r="P47">
            <v>20</v>
          </cell>
          <cell r="Q47">
            <v>3</v>
          </cell>
          <cell r="R47">
            <v>3</v>
          </cell>
          <cell r="S47">
            <v>14</v>
          </cell>
          <cell r="T47">
            <v>20</v>
          </cell>
          <cell r="U47">
            <v>70</v>
          </cell>
          <cell r="V47">
            <v>80</v>
          </cell>
          <cell r="W47">
            <v>120</v>
          </cell>
          <cell r="X47">
            <v>124</v>
          </cell>
          <cell r="Y47">
            <v>143</v>
          </cell>
          <cell r="Z47">
            <v>154</v>
          </cell>
          <cell r="AA47">
            <v>162</v>
          </cell>
          <cell r="AB47">
            <v>177</v>
          </cell>
          <cell r="AC47">
            <v>191</v>
          </cell>
          <cell r="AD47">
            <v>182</v>
          </cell>
          <cell r="AE47">
            <v>220</v>
          </cell>
          <cell r="AF47">
            <v>243</v>
          </cell>
          <cell r="AG47">
            <v>265</v>
          </cell>
          <cell r="AH47">
            <v>267</v>
          </cell>
          <cell r="AI47">
            <v>356</v>
          </cell>
          <cell r="AJ47">
            <v>381</v>
          </cell>
          <cell r="AK47">
            <v>410</v>
          </cell>
          <cell r="AL47">
            <v>420</v>
          </cell>
          <cell r="AM47">
            <v>459</v>
          </cell>
          <cell r="AN47">
            <v>428</v>
          </cell>
          <cell r="AO47">
            <v>437</v>
          </cell>
          <cell r="AP47">
            <v>421</v>
          </cell>
          <cell r="AQ47">
            <v>441</v>
          </cell>
          <cell r="AR47">
            <v>454</v>
          </cell>
          <cell r="AS47">
            <v>398</v>
          </cell>
          <cell r="AT47">
            <v>413</v>
          </cell>
          <cell r="AU47">
            <v>456</v>
          </cell>
          <cell r="AV47">
            <v>520</v>
          </cell>
          <cell r="AW47">
            <v>542</v>
          </cell>
          <cell r="AX47">
            <v>502</v>
          </cell>
          <cell r="AY47">
            <v>526</v>
          </cell>
          <cell r="AZ47">
            <v>582</v>
          </cell>
          <cell r="BA47">
            <v>663</v>
          </cell>
          <cell r="BB47">
            <v>728</v>
          </cell>
          <cell r="BC47">
            <v>723</v>
          </cell>
          <cell r="BD47">
            <v>715</v>
          </cell>
          <cell r="BE47">
            <v>743</v>
          </cell>
          <cell r="BF47">
            <v>761</v>
          </cell>
          <cell r="BG47">
            <v>835</v>
          </cell>
          <cell r="BH47">
            <v>909</v>
          </cell>
          <cell r="BI47">
            <v>940</v>
          </cell>
          <cell r="BJ47">
            <v>973</v>
          </cell>
          <cell r="BK47">
            <v>1012</v>
          </cell>
          <cell r="BL47">
            <v>1050</v>
          </cell>
          <cell r="BM47">
            <v>1073</v>
          </cell>
          <cell r="BN47">
            <v>1079</v>
          </cell>
          <cell r="BO47">
            <v>1121</v>
          </cell>
          <cell r="BP47">
            <v>1082</v>
          </cell>
          <cell r="BQ47">
            <v>1132</v>
          </cell>
          <cell r="BR47">
            <v>1148</v>
          </cell>
          <cell r="BS47">
            <v>1175</v>
          </cell>
          <cell r="BT47">
            <v>1037</v>
          </cell>
          <cell r="BU47">
            <v>1066</v>
          </cell>
          <cell r="BV47">
            <v>1003</v>
          </cell>
          <cell r="BW47">
            <v>1079</v>
          </cell>
          <cell r="BX47">
            <v>1158</v>
          </cell>
          <cell r="BY47">
            <v>1298</v>
          </cell>
          <cell r="BZ47">
            <v>1306</v>
          </cell>
          <cell r="CA47">
            <v>1373</v>
          </cell>
          <cell r="CB47">
            <v>1380</v>
          </cell>
        </row>
        <row r="48">
          <cell r="A48" t="str">
            <v>Кабардино-Балкарская Республика</v>
          </cell>
          <cell r="B48">
            <v>0</v>
          </cell>
          <cell r="C48">
            <v>0</v>
          </cell>
          <cell r="D48">
            <v>0</v>
          </cell>
          <cell r="E48">
            <v>7</v>
          </cell>
          <cell r="F48">
            <v>7</v>
          </cell>
          <cell r="G48">
            <v>13</v>
          </cell>
          <cell r="H48">
            <v>19</v>
          </cell>
          <cell r="I48">
            <v>23</v>
          </cell>
          <cell r="J48">
            <v>26</v>
          </cell>
          <cell r="K48">
            <v>30</v>
          </cell>
          <cell r="L48">
            <v>41</v>
          </cell>
          <cell r="M48">
            <v>48</v>
          </cell>
          <cell r="N48">
            <v>64</v>
          </cell>
          <cell r="O48">
            <v>72</v>
          </cell>
          <cell r="P48">
            <v>101</v>
          </cell>
          <cell r="Q48">
            <v>117</v>
          </cell>
          <cell r="R48">
            <v>113</v>
          </cell>
          <cell r="S48">
            <v>129</v>
          </cell>
          <cell r="T48">
            <v>249</v>
          </cell>
          <cell r="U48">
            <v>273</v>
          </cell>
          <cell r="V48">
            <v>296</v>
          </cell>
          <cell r="W48">
            <v>327</v>
          </cell>
          <cell r="X48">
            <v>372</v>
          </cell>
          <cell r="Y48">
            <v>398</v>
          </cell>
          <cell r="Z48">
            <v>448</v>
          </cell>
          <cell r="AA48">
            <v>507</v>
          </cell>
          <cell r="AB48">
            <v>553</v>
          </cell>
          <cell r="AC48">
            <v>567</v>
          </cell>
          <cell r="AD48">
            <v>568</v>
          </cell>
          <cell r="AE48">
            <v>797</v>
          </cell>
          <cell r="AF48">
            <v>852</v>
          </cell>
          <cell r="AG48">
            <v>921</v>
          </cell>
          <cell r="AH48">
            <v>1042</v>
          </cell>
          <cell r="AI48">
            <v>1267</v>
          </cell>
          <cell r="AJ48">
            <v>1342</v>
          </cell>
          <cell r="AK48">
            <v>1379</v>
          </cell>
          <cell r="AL48">
            <v>1453</v>
          </cell>
          <cell r="AM48">
            <v>1494</v>
          </cell>
          <cell r="AN48">
            <v>1583</v>
          </cell>
          <cell r="AO48">
            <v>1641</v>
          </cell>
          <cell r="AP48">
            <v>1705</v>
          </cell>
          <cell r="AQ48">
            <v>1756</v>
          </cell>
          <cell r="AR48">
            <v>1902</v>
          </cell>
          <cell r="AS48">
            <v>1821</v>
          </cell>
          <cell r="AT48">
            <v>2011</v>
          </cell>
          <cell r="AU48">
            <v>2127</v>
          </cell>
          <cell r="AV48">
            <v>2238</v>
          </cell>
          <cell r="AW48">
            <v>2345</v>
          </cell>
          <cell r="AX48">
            <v>2481</v>
          </cell>
          <cell r="AY48">
            <v>2659</v>
          </cell>
          <cell r="AZ48">
            <v>3020</v>
          </cell>
          <cell r="BA48">
            <v>3061</v>
          </cell>
          <cell r="BB48">
            <v>3359</v>
          </cell>
          <cell r="BC48">
            <v>3636</v>
          </cell>
          <cell r="BD48">
            <v>3342</v>
          </cell>
          <cell r="BE48">
            <v>3394</v>
          </cell>
          <cell r="BF48">
            <v>3540</v>
          </cell>
          <cell r="BG48">
            <v>3709</v>
          </cell>
          <cell r="BH48">
            <v>3827</v>
          </cell>
          <cell r="BI48">
            <v>4228</v>
          </cell>
          <cell r="BJ48">
            <v>4485</v>
          </cell>
          <cell r="BK48">
            <v>4491</v>
          </cell>
          <cell r="BL48">
            <v>4591</v>
          </cell>
          <cell r="BM48">
            <v>4680</v>
          </cell>
          <cell r="BN48">
            <v>4630</v>
          </cell>
          <cell r="BO48">
            <v>4792</v>
          </cell>
          <cell r="BP48">
            <v>4590</v>
          </cell>
          <cell r="BQ48">
            <v>4628</v>
          </cell>
          <cell r="BR48">
            <v>4762</v>
          </cell>
          <cell r="BS48">
            <v>4945</v>
          </cell>
          <cell r="BT48">
            <v>5261</v>
          </cell>
          <cell r="BU48">
            <v>5630</v>
          </cell>
          <cell r="BV48">
            <v>5852</v>
          </cell>
          <cell r="BW48">
            <v>5640</v>
          </cell>
          <cell r="BX48">
            <v>6047</v>
          </cell>
          <cell r="BY48">
            <v>6279</v>
          </cell>
          <cell r="BZ48">
            <v>6666</v>
          </cell>
          <cell r="CA48">
            <v>7058</v>
          </cell>
          <cell r="CB48">
            <v>7271</v>
          </cell>
        </row>
        <row r="49">
          <cell r="A49" t="str">
            <v>Карачаево-Черкесская Республика</v>
          </cell>
          <cell r="B49">
            <v>0</v>
          </cell>
          <cell r="C49">
            <v>0</v>
          </cell>
          <cell r="D49">
            <v>2</v>
          </cell>
          <cell r="E49">
            <v>2</v>
          </cell>
          <cell r="F49">
            <v>2</v>
          </cell>
          <cell r="G49">
            <v>4</v>
          </cell>
          <cell r="H49">
            <v>4</v>
          </cell>
          <cell r="I49">
            <v>4</v>
          </cell>
          <cell r="J49">
            <v>13</v>
          </cell>
          <cell r="K49">
            <v>15</v>
          </cell>
          <cell r="L49">
            <v>18</v>
          </cell>
          <cell r="M49">
            <v>21</v>
          </cell>
          <cell r="N49">
            <v>33</v>
          </cell>
          <cell r="O49">
            <v>63</v>
          </cell>
          <cell r="P49">
            <v>78</v>
          </cell>
          <cell r="Q49">
            <v>107</v>
          </cell>
          <cell r="R49">
            <v>139</v>
          </cell>
          <cell r="S49">
            <v>180</v>
          </cell>
          <cell r="T49">
            <v>244</v>
          </cell>
          <cell r="U49">
            <v>269</v>
          </cell>
          <cell r="V49">
            <v>262</v>
          </cell>
          <cell r="W49">
            <v>278</v>
          </cell>
          <cell r="X49">
            <v>325</v>
          </cell>
          <cell r="Y49">
            <v>388</v>
          </cell>
          <cell r="Z49">
            <v>437</v>
          </cell>
          <cell r="AA49">
            <v>463</v>
          </cell>
          <cell r="AB49">
            <v>528</v>
          </cell>
          <cell r="AC49">
            <v>536</v>
          </cell>
          <cell r="AD49">
            <v>523</v>
          </cell>
          <cell r="AE49">
            <v>536</v>
          </cell>
          <cell r="AF49">
            <v>596</v>
          </cell>
          <cell r="AG49">
            <v>640</v>
          </cell>
          <cell r="AH49">
            <v>712</v>
          </cell>
          <cell r="AI49">
            <v>842</v>
          </cell>
          <cell r="AJ49">
            <v>853</v>
          </cell>
          <cell r="AK49">
            <v>875</v>
          </cell>
          <cell r="AL49">
            <v>877</v>
          </cell>
          <cell r="AM49">
            <v>872</v>
          </cell>
          <cell r="AN49">
            <v>922</v>
          </cell>
          <cell r="AO49">
            <v>1007</v>
          </cell>
          <cell r="AP49">
            <v>991</v>
          </cell>
          <cell r="AQ49">
            <v>1016</v>
          </cell>
          <cell r="AR49">
            <v>991</v>
          </cell>
          <cell r="AS49">
            <v>1040</v>
          </cell>
          <cell r="AT49">
            <v>1106</v>
          </cell>
          <cell r="AU49">
            <v>1275</v>
          </cell>
          <cell r="AV49">
            <v>1368</v>
          </cell>
          <cell r="AW49">
            <v>1404</v>
          </cell>
          <cell r="AX49">
            <v>1534</v>
          </cell>
          <cell r="AY49">
            <v>1562</v>
          </cell>
          <cell r="AZ49">
            <v>1753</v>
          </cell>
          <cell r="BA49">
            <v>1938</v>
          </cell>
          <cell r="BB49">
            <v>2120</v>
          </cell>
          <cell r="BC49">
            <v>2410</v>
          </cell>
          <cell r="BD49">
            <v>2421</v>
          </cell>
          <cell r="BE49">
            <v>2515</v>
          </cell>
          <cell r="BF49">
            <v>2542</v>
          </cell>
          <cell r="BG49">
            <v>2611</v>
          </cell>
          <cell r="BH49">
            <v>2594</v>
          </cell>
          <cell r="BI49">
            <v>2759</v>
          </cell>
          <cell r="BJ49">
            <v>3096</v>
          </cell>
          <cell r="BK49">
            <v>3186</v>
          </cell>
          <cell r="BL49">
            <v>3324</v>
          </cell>
          <cell r="BM49">
            <v>3279</v>
          </cell>
          <cell r="BN49">
            <v>3226</v>
          </cell>
          <cell r="BO49">
            <v>3347</v>
          </cell>
          <cell r="BP49">
            <v>3174</v>
          </cell>
          <cell r="BQ49">
            <v>3339</v>
          </cell>
          <cell r="BR49">
            <v>3434</v>
          </cell>
          <cell r="BS49">
            <v>3611</v>
          </cell>
          <cell r="BT49">
            <v>3672</v>
          </cell>
          <cell r="BU49">
            <v>3738</v>
          </cell>
          <cell r="BV49">
            <v>3851</v>
          </cell>
          <cell r="BW49">
            <v>4061</v>
          </cell>
          <cell r="BX49">
            <v>4279</v>
          </cell>
          <cell r="BY49">
            <v>4377</v>
          </cell>
          <cell r="BZ49">
            <v>4780</v>
          </cell>
          <cell r="CA49">
            <v>4946</v>
          </cell>
          <cell r="CB49">
            <v>5420</v>
          </cell>
        </row>
        <row r="50">
          <cell r="A50" t="str">
            <v>Республика Северная Осетия - Алания</v>
          </cell>
          <cell r="B50">
            <v>0</v>
          </cell>
          <cell r="C50">
            <v>0</v>
          </cell>
          <cell r="D50">
            <v>0</v>
          </cell>
          <cell r="E50">
            <v>9</v>
          </cell>
          <cell r="F50">
            <v>14</v>
          </cell>
          <cell r="G50">
            <v>24</v>
          </cell>
          <cell r="H50">
            <v>35</v>
          </cell>
          <cell r="I50">
            <v>41</v>
          </cell>
          <cell r="J50">
            <v>60</v>
          </cell>
          <cell r="K50">
            <v>66</v>
          </cell>
          <cell r="L50">
            <v>86</v>
          </cell>
          <cell r="M50">
            <v>122</v>
          </cell>
          <cell r="N50">
            <v>179</v>
          </cell>
          <cell r="O50">
            <v>221</v>
          </cell>
          <cell r="P50">
            <v>267</v>
          </cell>
          <cell r="Q50">
            <v>313</v>
          </cell>
          <cell r="R50">
            <v>411</v>
          </cell>
          <cell r="S50">
            <v>563</v>
          </cell>
          <cell r="T50">
            <v>700</v>
          </cell>
          <cell r="U50">
            <v>819</v>
          </cell>
          <cell r="V50">
            <v>985</v>
          </cell>
          <cell r="W50">
            <v>995</v>
          </cell>
          <cell r="X50">
            <v>1137</v>
          </cell>
          <cell r="Y50">
            <v>1264</v>
          </cell>
          <cell r="Z50">
            <v>1504</v>
          </cell>
          <cell r="AA50">
            <v>1746</v>
          </cell>
          <cell r="AB50">
            <v>1945</v>
          </cell>
          <cell r="AC50">
            <v>2042</v>
          </cell>
          <cell r="AD50">
            <v>2193</v>
          </cell>
          <cell r="AE50">
            <v>2467</v>
          </cell>
          <cell r="AF50">
            <v>2506</v>
          </cell>
          <cell r="AG50">
            <v>2769</v>
          </cell>
          <cell r="AH50">
            <v>2855</v>
          </cell>
          <cell r="AI50">
            <v>3303</v>
          </cell>
          <cell r="AJ50">
            <v>3508</v>
          </cell>
          <cell r="AK50">
            <v>3605</v>
          </cell>
          <cell r="AL50">
            <v>3672</v>
          </cell>
          <cell r="AM50">
            <v>3843</v>
          </cell>
          <cell r="AN50">
            <v>4055</v>
          </cell>
          <cell r="AO50">
            <v>4353</v>
          </cell>
          <cell r="AP50">
            <v>4575</v>
          </cell>
          <cell r="AQ50">
            <v>4768</v>
          </cell>
          <cell r="AR50">
            <v>5235</v>
          </cell>
          <cell r="AS50">
            <v>5423</v>
          </cell>
          <cell r="AT50">
            <v>4811</v>
          </cell>
          <cell r="AU50">
            <v>5222</v>
          </cell>
          <cell r="AV50">
            <v>5592</v>
          </cell>
          <cell r="AW50">
            <v>6364</v>
          </cell>
          <cell r="AX50">
            <v>6871</v>
          </cell>
          <cell r="AY50">
            <v>7036</v>
          </cell>
          <cell r="AZ50">
            <v>7812</v>
          </cell>
          <cell r="BA50">
            <v>8420</v>
          </cell>
          <cell r="BB50">
            <v>9259</v>
          </cell>
          <cell r="BC50">
            <v>10325</v>
          </cell>
          <cell r="BD50">
            <v>10059</v>
          </cell>
          <cell r="BE50">
            <v>9602</v>
          </cell>
          <cell r="BF50">
            <v>10019</v>
          </cell>
          <cell r="BG50">
            <v>10512</v>
          </cell>
          <cell r="BH50">
            <v>10715</v>
          </cell>
          <cell r="BI50">
            <v>11457</v>
          </cell>
          <cell r="BJ50">
            <v>12187</v>
          </cell>
          <cell r="BK50">
            <v>12484</v>
          </cell>
          <cell r="BL50">
            <v>12730</v>
          </cell>
          <cell r="BM50">
            <v>12838</v>
          </cell>
          <cell r="BN50">
            <v>12052</v>
          </cell>
          <cell r="BO50">
            <v>12618</v>
          </cell>
          <cell r="BP50">
            <v>12218</v>
          </cell>
          <cell r="BQ50">
            <v>12232</v>
          </cell>
          <cell r="BR50">
            <v>12832</v>
          </cell>
          <cell r="BS50">
            <v>13010</v>
          </cell>
          <cell r="BT50">
            <v>12866</v>
          </cell>
          <cell r="BU50">
            <v>13116</v>
          </cell>
          <cell r="BV50">
            <v>13081</v>
          </cell>
          <cell r="BW50">
            <v>12753</v>
          </cell>
          <cell r="BX50">
            <v>12775</v>
          </cell>
          <cell r="BY50">
            <v>13228</v>
          </cell>
          <cell r="BZ50">
            <v>12544</v>
          </cell>
          <cell r="CA50">
            <v>13101</v>
          </cell>
          <cell r="CB50">
            <v>13627</v>
          </cell>
        </row>
        <row r="51">
          <cell r="A51" t="str">
            <v>Чеченская Республика</v>
          </cell>
          <cell r="B51">
            <v>0</v>
          </cell>
          <cell r="C51">
            <v>47</v>
          </cell>
          <cell r="D51">
            <v>80</v>
          </cell>
          <cell r="E51">
            <v>84</v>
          </cell>
          <cell r="F51">
            <v>129</v>
          </cell>
          <cell r="G51">
            <v>129</v>
          </cell>
          <cell r="H51">
            <v>130</v>
          </cell>
          <cell r="I51">
            <v>130</v>
          </cell>
          <cell r="J51">
            <v>130</v>
          </cell>
          <cell r="K51">
            <v>130</v>
          </cell>
          <cell r="L51">
            <v>132</v>
          </cell>
          <cell r="M51">
            <v>132</v>
          </cell>
          <cell r="N51">
            <v>159</v>
          </cell>
          <cell r="O51">
            <v>160</v>
          </cell>
          <cell r="P51">
            <v>175</v>
          </cell>
          <cell r="Q51">
            <v>199</v>
          </cell>
          <cell r="R51">
            <v>242</v>
          </cell>
          <cell r="S51">
            <v>285</v>
          </cell>
          <cell r="T51">
            <v>311</v>
          </cell>
          <cell r="U51">
            <v>317</v>
          </cell>
          <cell r="V51">
            <v>436</v>
          </cell>
          <cell r="W51">
            <v>528</v>
          </cell>
          <cell r="X51">
            <v>577</v>
          </cell>
          <cell r="Y51">
            <v>618</v>
          </cell>
          <cell r="Z51">
            <v>667</v>
          </cell>
          <cell r="AA51">
            <v>781</v>
          </cell>
          <cell r="AB51">
            <v>916</v>
          </cell>
          <cell r="AC51">
            <v>1136</v>
          </cell>
          <cell r="AD51">
            <v>1212</v>
          </cell>
          <cell r="AE51">
            <v>1098</v>
          </cell>
          <cell r="AF51">
            <v>1318</v>
          </cell>
          <cell r="AG51">
            <v>1443</v>
          </cell>
          <cell r="AH51">
            <v>1668</v>
          </cell>
          <cell r="AI51">
            <v>1772</v>
          </cell>
          <cell r="AJ51">
            <v>1971</v>
          </cell>
          <cell r="AK51">
            <v>2031</v>
          </cell>
          <cell r="AL51">
            <v>2090</v>
          </cell>
          <cell r="AM51">
            <v>2122</v>
          </cell>
          <cell r="AN51">
            <v>2223</v>
          </cell>
          <cell r="AO51">
            <v>2263</v>
          </cell>
          <cell r="AP51">
            <v>2371</v>
          </cell>
          <cell r="AQ51">
            <v>2332</v>
          </cell>
          <cell r="AR51">
            <v>2322</v>
          </cell>
          <cell r="AS51">
            <v>2104</v>
          </cell>
          <cell r="AT51">
            <v>1972</v>
          </cell>
          <cell r="AU51">
            <v>2226</v>
          </cell>
          <cell r="AV51">
            <v>2477</v>
          </cell>
          <cell r="AW51">
            <v>2637</v>
          </cell>
          <cell r="AX51">
            <v>2484</v>
          </cell>
          <cell r="AY51">
            <v>2635</v>
          </cell>
          <cell r="AZ51">
            <v>2746</v>
          </cell>
          <cell r="BA51">
            <v>2959</v>
          </cell>
          <cell r="BB51">
            <v>3248</v>
          </cell>
          <cell r="BC51">
            <v>3523</v>
          </cell>
          <cell r="BD51">
            <v>3610</v>
          </cell>
          <cell r="BE51">
            <v>3346</v>
          </cell>
          <cell r="BF51">
            <v>3341</v>
          </cell>
          <cell r="BG51">
            <v>3586</v>
          </cell>
          <cell r="BH51">
            <v>3779</v>
          </cell>
          <cell r="BI51">
            <v>4199</v>
          </cell>
          <cell r="BJ51">
            <v>4469</v>
          </cell>
          <cell r="BK51">
            <v>4694</v>
          </cell>
          <cell r="BL51">
            <v>4888</v>
          </cell>
          <cell r="BM51">
            <v>4941</v>
          </cell>
          <cell r="BN51">
            <v>5013</v>
          </cell>
          <cell r="BO51">
            <v>5011</v>
          </cell>
          <cell r="BP51">
            <v>4658</v>
          </cell>
          <cell r="BQ51">
            <v>4744</v>
          </cell>
          <cell r="BR51">
            <v>4907</v>
          </cell>
          <cell r="BS51">
            <v>4980</v>
          </cell>
          <cell r="BT51">
            <v>4830</v>
          </cell>
          <cell r="BU51">
            <v>4901</v>
          </cell>
          <cell r="BV51">
            <v>4927</v>
          </cell>
          <cell r="BW51">
            <v>4972</v>
          </cell>
          <cell r="BX51">
            <v>5004</v>
          </cell>
          <cell r="BY51">
            <v>5110</v>
          </cell>
          <cell r="BZ51">
            <v>5186</v>
          </cell>
          <cell r="CA51">
            <v>4964</v>
          </cell>
          <cell r="CB51">
            <v>4877</v>
          </cell>
        </row>
        <row r="52">
          <cell r="A52" t="str">
            <v>Ставропольский край</v>
          </cell>
          <cell r="B52">
            <v>8</v>
          </cell>
          <cell r="C52">
            <v>12</v>
          </cell>
          <cell r="D52">
            <v>28</v>
          </cell>
          <cell r="E52">
            <v>59</v>
          </cell>
          <cell r="F52">
            <v>90</v>
          </cell>
          <cell r="G52">
            <v>172</v>
          </cell>
          <cell r="H52">
            <v>337</v>
          </cell>
          <cell r="I52">
            <v>521</v>
          </cell>
          <cell r="J52">
            <v>698</v>
          </cell>
          <cell r="K52">
            <v>966</v>
          </cell>
          <cell r="L52">
            <v>1289</v>
          </cell>
          <cell r="M52">
            <v>1663</v>
          </cell>
          <cell r="N52">
            <v>2247</v>
          </cell>
          <cell r="O52">
            <v>3028</v>
          </cell>
          <cell r="P52">
            <v>3881</v>
          </cell>
          <cell r="Q52">
            <v>4047</v>
          </cell>
          <cell r="R52">
            <v>5401</v>
          </cell>
          <cell r="S52">
            <v>7270</v>
          </cell>
          <cell r="T52">
            <v>9033</v>
          </cell>
          <cell r="U52">
            <v>10228</v>
          </cell>
          <cell r="V52">
            <v>11111</v>
          </cell>
          <cell r="W52">
            <v>12074</v>
          </cell>
          <cell r="X52">
            <v>13017</v>
          </cell>
          <cell r="Y52">
            <v>14552</v>
          </cell>
          <cell r="Z52">
            <v>16327</v>
          </cell>
          <cell r="AA52">
            <v>17074</v>
          </cell>
          <cell r="AB52">
            <v>19029</v>
          </cell>
          <cell r="AC52">
            <v>19009</v>
          </cell>
          <cell r="AD52">
            <v>18848</v>
          </cell>
          <cell r="AE52">
            <v>20045</v>
          </cell>
          <cell r="AF52">
            <v>19744</v>
          </cell>
          <cell r="AG52">
            <v>20856</v>
          </cell>
          <cell r="AH52">
            <v>23653</v>
          </cell>
          <cell r="AI52">
            <v>26468</v>
          </cell>
          <cell r="AJ52">
            <v>26073</v>
          </cell>
          <cell r="AK52">
            <v>26368</v>
          </cell>
          <cell r="AL52">
            <v>26738</v>
          </cell>
          <cell r="AM52">
            <v>25697</v>
          </cell>
          <cell r="AN52">
            <v>27246</v>
          </cell>
          <cell r="AO52">
            <v>28002</v>
          </cell>
          <cell r="AP52">
            <v>28708</v>
          </cell>
          <cell r="AQ52">
            <v>27212</v>
          </cell>
          <cell r="AR52">
            <v>23796</v>
          </cell>
          <cell r="AS52">
            <v>24527</v>
          </cell>
          <cell r="AT52">
            <v>24771</v>
          </cell>
          <cell r="AU52">
            <v>28395</v>
          </cell>
          <cell r="AV52">
            <v>30365</v>
          </cell>
          <cell r="AW52">
            <v>33716</v>
          </cell>
          <cell r="AX52">
            <v>36422</v>
          </cell>
          <cell r="AY52">
            <v>38020</v>
          </cell>
          <cell r="AZ52">
            <v>40224</v>
          </cell>
          <cell r="BA52">
            <v>46454</v>
          </cell>
          <cell r="BB52">
            <v>49841</v>
          </cell>
          <cell r="BC52">
            <v>52202</v>
          </cell>
          <cell r="BD52">
            <v>49727</v>
          </cell>
          <cell r="BE52">
            <v>51443</v>
          </cell>
          <cell r="BF52">
            <v>49476</v>
          </cell>
          <cell r="BG52">
            <v>52603</v>
          </cell>
          <cell r="BH52">
            <v>53590</v>
          </cell>
          <cell r="BI52">
            <v>57799</v>
          </cell>
          <cell r="BJ52">
            <v>64214</v>
          </cell>
          <cell r="BK52">
            <v>62875</v>
          </cell>
          <cell r="BL52">
            <v>63759</v>
          </cell>
          <cell r="BM52">
            <v>61753</v>
          </cell>
          <cell r="BN52">
            <v>58299</v>
          </cell>
          <cell r="BO52">
            <v>60455</v>
          </cell>
          <cell r="BP52">
            <v>51367</v>
          </cell>
          <cell r="BQ52">
            <v>50800</v>
          </cell>
          <cell r="BR52">
            <v>53480</v>
          </cell>
          <cell r="BS52">
            <v>55746</v>
          </cell>
          <cell r="BT52">
            <v>57732</v>
          </cell>
          <cell r="BU52">
            <v>57869</v>
          </cell>
          <cell r="BV52">
            <v>52425</v>
          </cell>
          <cell r="BW52">
            <v>54497</v>
          </cell>
          <cell r="BX52">
            <v>55236</v>
          </cell>
          <cell r="BY52">
            <v>56527</v>
          </cell>
          <cell r="BZ52">
            <v>58234</v>
          </cell>
          <cell r="CA52">
            <v>57303</v>
          </cell>
          <cell r="CB52">
            <v>61140</v>
          </cell>
        </row>
        <row r="53">
          <cell r="A53" t="str">
            <v>ПРИВОЛЖСКИЙ ФЕДЕРАЛЬНЫЙ ОКРУГ</v>
          </cell>
          <cell r="B53">
            <v>3099</v>
          </cell>
          <cell r="C53">
            <v>4269</v>
          </cell>
          <cell r="D53">
            <v>6659</v>
          </cell>
          <cell r="E53">
            <v>10245</v>
          </cell>
          <cell r="F53">
            <v>14582</v>
          </cell>
          <cell r="G53">
            <v>18941</v>
          </cell>
          <cell r="H53">
            <v>23611</v>
          </cell>
          <cell r="I53">
            <v>26553</v>
          </cell>
          <cell r="J53">
            <v>30445</v>
          </cell>
          <cell r="K53">
            <v>37608</v>
          </cell>
          <cell r="L53">
            <v>43933</v>
          </cell>
          <cell r="M53">
            <v>50410</v>
          </cell>
          <cell r="N53">
            <v>61810</v>
          </cell>
          <cell r="O53">
            <v>75416</v>
          </cell>
          <cell r="P53">
            <v>91327</v>
          </cell>
          <cell r="Q53">
            <v>110351</v>
          </cell>
          <cell r="R53">
            <v>132623</v>
          </cell>
          <cell r="S53">
            <v>156258</v>
          </cell>
          <cell r="T53">
            <v>173442</v>
          </cell>
          <cell r="U53">
            <v>176277</v>
          </cell>
          <cell r="V53">
            <v>195138</v>
          </cell>
          <cell r="W53">
            <v>211017</v>
          </cell>
          <cell r="X53">
            <v>236512</v>
          </cell>
          <cell r="Y53">
            <v>259440</v>
          </cell>
          <cell r="Z53">
            <v>281289</v>
          </cell>
          <cell r="AA53">
            <v>298673</v>
          </cell>
          <cell r="AB53">
            <v>313619</v>
          </cell>
          <cell r="AC53">
            <v>323029</v>
          </cell>
          <cell r="AD53">
            <v>330782</v>
          </cell>
          <cell r="AE53">
            <v>355696</v>
          </cell>
          <cell r="AF53">
            <v>351447</v>
          </cell>
          <cell r="AG53">
            <v>357318</v>
          </cell>
          <cell r="AH53">
            <v>385391</v>
          </cell>
          <cell r="AI53">
            <v>422802</v>
          </cell>
          <cell r="AJ53">
            <v>435258</v>
          </cell>
          <cell r="AK53">
            <v>429830</v>
          </cell>
          <cell r="AL53">
            <v>425874</v>
          </cell>
          <cell r="AM53">
            <v>424389</v>
          </cell>
          <cell r="AN53">
            <v>423575</v>
          </cell>
          <cell r="AO53">
            <v>431106</v>
          </cell>
          <cell r="AP53">
            <v>430891</v>
          </cell>
          <cell r="AQ53">
            <v>432200</v>
          </cell>
          <cell r="AR53">
            <v>399949</v>
          </cell>
          <cell r="AS53">
            <v>380789</v>
          </cell>
          <cell r="AT53">
            <v>386554</v>
          </cell>
          <cell r="AU53">
            <v>400668</v>
          </cell>
          <cell r="AV53">
            <v>413483</v>
          </cell>
          <cell r="AW53">
            <v>436744</v>
          </cell>
          <cell r="AX53">
            <v>443062</v>
          </cell>
          <cell r="AY53">
            <v>468582</v>
          </cell>
          <cell r="AZ53">
            <v>500679</v>
          </cell>
          <cell r="BA53">
            <v>559280</v>
          </cell>
          <cell r="BB53">
            <v>595066</v>
          </cell>
          <cell r="BC53">
            <v>636283</v>
          </cell>
          <cell r="BD53">
            <v>615849</v>
          </cell>
          <cell r="BE53">
            <v>611646</v>
          </cell>
          <cell r="BF53">
            <v>600462</v>
          </cell>
          <cell r="BG53">
            <v>616455</v>
          </cell>
          <cell r="BH53">
            <v>636647</v>
          </cell>
          <cell r="BI53">
            <v>675249</v>
          </cell>
          <cell r="BJ53">
            <v>740202</v>
          </cell>
          <cell r="BK53">
            <v>757942</v>
          </cell>
          <cell r="BL53">
            <v>769371</v>
          </cell>
          <cell r="BM53">
            <v>770313</v>
          </cell>
          <cell r="BN53">
            <v>769137</v>
          </cell>
          <cell r="BO53">
            <v>762709</v>
          </cell>
          <cell r="BP53">
            <v>687217</v>
          </cell>
          <cell r="BQ53">
            <v>682412</v>
          </cell>
          <cell r="BR53">
            <v>700161</v>
          </cell>
          <cell r="BS53">
            <v>717112</v>
          </cell>
          <cell r="BT53">
            <v>699552</v>
          </cell>
          <cell r="BU53">
            <v>719262</v>
          </cell>
          <cell r="BV53">
            <v>722128</v>
          </cell>
          <cell r="BW53">
            <v>707962</v>
          </cell>
          <cell r="BX53">
            <v>727535</v>
          </cell>
          <cell r="BY53">
            <v>744887</v>
          </cell>
          <cell r="BZ53">
            <v>751288</v>
          </cell>
          <cell r="CA53">
            <v>786134</v>
          </cell>
          <cell r="CB53">
            <v>766130</v>
          </cell>
        </row>
        <row r="54">
          <cell r="A54" t="str">
            <v>Республика Башкортостан</v>
          </cell>
          <cell r="B54">
            <v>402</v>
          </cell>
          <cell r="C54">
            <v>510</v>
          </cell>
          <cell r="D54">
            <v>762</v>
          </cell>
          <cell r="E54">
            <v>1043</v>
          </cell>
          <cell r="F54">
            <v>1363</v>
          </cell>
          <cell r="G54">
            <v>1641</v>
          </cell>
          <cell r="H54">
            <v>1417</v>
          </cell>
          <cell r="I54">
            <v>1617</v>
          </cell>
          <cell r="J54">
            <v>2013</v>
          </cell>
          <cell r="K54">
            <v>2598</v>
          </cell>
          <cell r="L54">
            <v>3155</v>
          </cell>
          <cell r="M54">
            <v>3525</v>
          </cell>
          <cell r="N54">
            <v>4325</v>
          </cell>
          <cell r="O54">
            <v>5170</v>
          </cell>
          <cell r="P54">
            <v>6727</v>
          </cell>
          <cell r="Q54">
            <v>8299</v>
          </cell>
          <cell r="R54">
            <v>9711</v>
          </cell>
          <cell r="S54">
            <v>12513</v>
          </cell>
          <cell r="T54">
            <v>13757</v>
          </cell>
          <cell r="U54">
            <v>13310</v>
          </cell>
          <cell r="V54">
            <v>15523</v>
          </cell>
          <cell r="W54">
            <v>17506</v>
          </cell>
          <cell r="X54">
            <v>20806</v>
          </cell>
          <cell r="Y54">
            <v>23292</v>
          </cell>
          <cell r="Z54">
            <v>26647</v>
          </cell>
          <cell r="AA54">
            <v>30023</v>
          </cell>
          <cell r="AB54">
            <v>33034</v>
          </cell>
          <cell r="AC54">
            <v>34490</v>
          </cell>
          <cell r="AD54">
            <v>34992</v>
          </cell>
          <cell r="AE54">
            <v>38385</v>
          </cell>
          <cell r="AF54">
            <v>36796</v>
          </cell>
          <cell r="AG54">
            <v>39787</v>
          </cell>
          <cell r="AH54">
            <v>43318</v>
          </cell>
          <cell r="AI54">
            <v>49413</v>
          </cell>
          <cell r="AJ54">
            <v>52634</v>
          </cell>
          <cell r="AK54">
            <v>53369</v>
          </cell>
          <cell r="AL54">
            <v>53651</v>
          </cell>
          <cell r="AM54">
            <v>53472</v>
          </cell>
          <cell r="AN54">
            <v>55679</v>
          </cell>
          <cell r="AO54">
            <v>55734</v>
          </cell>
          <cell r="AP54">
            <v>55737</v>
          </cell>
          <cell r="AQ54">
            <v>55825</v>
          </cell>
          <cell r="AR54">
            <v>53690</v>
          </cell>
          <cell r="AS54">
            <v>51498</v>
          </cell>
          <cell r="AT54">
            <v>53611</v>
          </cell>
          <cell r="AU54">
            <v>56731</v>
          </cell>
          <cell r="AV54">
            <v>61441</v>
          </cell>
          <cell r="AW54">
            <v>65866</v>
          </cell>
          <cell r="AX54">
            <v>62067</v>
          </cell>
          <cell r="AY54">
            <v>63717</v>
          </cell>
          <cell r="AZ54">
            <v>70639</v>
          </cell>
          <cell r="BA54">
            <v>80233</v>
          </cell>
          <cell r="BB54">
            <v>88721</v>
          </cell>
          <cell r="BC54">
            <v>93594</v>
          </cell>
          <cell r="BD54">
            <v>91514</v>
          </cell>
          <cell r="BE54">
            <v>86758</v>
          </cell>
          <cell r="BF54">
            <v>88226</v>
          </cell>
          <cell r="BG54">
            <v>89334</v>
          </cell>
          <cell r="BH54">
            <v>92872</v>
          </cell>
          <cell r="BI54">
            <v>100686</v>
          </cell>
          <cell r="BJ54">
            <v>112552</v>
          </cell>
          <cell r="BK54">
            <v>118557</v>
          </cell>
          <cell r="BL54">
            <v>121203</v>
          </cell>
          <cell r="BM54">
            <v>121481</v>
          </cell>
          <cell r="BN54">
            <v>124386</v>
          </cell>
          <cell r="BO54">
            <v>121256</v>
          </cell>
          <cell r="BP54">
            <v>112071</v>
          </cell>
          <cell r="BQ54">
            <v>108613</v>
          </cell>
          <cell r="BR54">
            <v>112841</v>
          </cell>
          <cell r="BS54">
            <v>115959</v>
          </cell>
          <cell r="BT54">
            <v>111163</v>
          </cell>
          <cell r="BU54">
            <v>113001</v>
          </cell>
          <cell r="BV54">
            <v>113091</v>
          </cell>
          <cell r="BW54">
            <v>111649</v>
          </cell>
          <cell r="BX54">
            <v>116451</v>
          </cell>
          <cell r="BY54">
            <v>117913</v>
          </cell>
          <cell r="BZ54">
            <v>122164</v>
          </cell>
          <cell r="CA54">
            <v>128661</v>
          </cell>
          <cell r="CB54">
            <v>125328</v>
          </cell>
        </row>
        <row r="55">
          <cell r="A55" t="str">
            <v>Республика Марий Эл</v>
          </cell>
          <cell r="B55">
            <v>0</v>
          </cell>
          <cell r="C55">
            <v>0</v>
          </cell>
          <cell r="D55">
            <v>0</v>
          </cell>
          <cell r="E55">
            <v>17</v>
          </cell>
          <cell r="F55">
            <v>22</v>
          </cell>
          <cell r="G55">
            <v>37</v>
          </cell>
          <cell r="H55">
            <v>111</v>
          </cell>
          <cell r="I55">
            <v>147</v>
          </cell>
          <cell r="J55">
            <v>213</v>
          </cell>
          <cell r="K55">
            <v>284</v>
          </cell>
          <cell r="L55">
            <v>327</v>
          </cell>
          <cell r="M55">
            <v>443</v>
          </cell>
          <cell r="N55">
            <v>560</v>
          </cell>
          <cell r="O55">
            <v>660</v>
          </cell>
          <cell r="P55">
            <v>859</v>
          </cell>
          <cell r="Q55">
            <v>1108</v>
          </cell>
          <cell r="R55">
            <v>1581</v>
          </cell>
          <cell r="S55">
            <v>1271</v>
          </cell>
          <cell r="T55">
            <v>1654</v>
          </cell>
          <cell r="U55">
            <v>1856</v>
          </cell>
          <cell r="V55">
            <v>1741</v>
          </cell>
          <cell r="W55">
            <v>2088</v>
          </cell>
          <cell r="X55">
            <v>1934</v>
          </cell>
          <cell r="Y55">
            <v>2264</v>
          </cell>
          <cell r="Z55">
            <v>2442</v>
          </cell>
          <cell r="AA55">
            <v>2400</v>
          </cell>
          <cell r="AB55">
            <v>2658</v>
          </cell>
          <cell r="AC55">
            <v>2246</v>
          </cell>
          <cell r="AD55">
            <v>2683</v>
          </cell>
          <cell r="AE55">
            <v>3250</v>
          </cell>
          <cell r="AF55">
            <v>2968</v>
          </cell>
          <cell r="AG55">
            <v>2881</v>
          </cell>
          <cell r="AH55">
            <v>3557</v>
          </cell>
          <cell r="AI55">
            <v>4533</v>
          </cell>
          <cell r="AJ55">
            <v>4923</v>
          </cell>
          <cell r="AK55">
            <v>4994</v>
          </cell>
          <cell r="AL55">
            <v>5303</v>
          </cell>
          <cell r="AM55">
            <v>5433</v>
          </cell>
          <cell r="AN55">
            <v>4752</v>
          </cell>
          <cell r="AO55">
            <v>4679</v>
          </cell>
          <cell r="AP55">
            <v>4681</v>
          </cell>
          <cell r="AQ55">
            <v>5037</v>
          </cell>
          <cell r="AR55">
            <v>5185</v>
          </cell>
          <cell r="AS55">
            <v>4966</v>
          </cell>
          <cell r="AT55">
            <v>5442</v>
          </cell>
          <cell r="AU55">
            <v>5889</v>
          </cell>
          <cell r="AV55">
            <v>6460</v>
          </cell>
          <cell r="AW55">
            <v>7073</v>
          </cell>
          <cell r="AX55">
            <v>7429</v>
          </cell>
          <cell r="AY55">
            <v>8302</v>
          </cell>
          <cell r="AZ55">
            <v>8184</v>
          </cell>
          <cell r="BA55">
            <v>9377</v>
          </cell>
          <cell r="BB55">
            <v>9827</v>
          </cell>
          <cell r="BC55">
            <v>9980</v>
          </cell>
          <cell r="BD55">
            <v>9449</v>
          </cell>
          <cell r="BE55">
            <v>9212</v>
          </cell>
          <cell r="BF55">
            <v>8709</v>
          </cell>
          <cell r="BG55">
            <v>9023</v>
          </cell>
          <cell r="BH55">
            <v>8900</v>
          </cell>
          <cell r="BI55">
            <v>9812</v>
          </cell>
          <cell r="BJ55">
            <v>11306</v>
          </cell>
          <cell r="BK55">
            <v>10736</v>
          </cell>
          <cell r="BL55">
            <v>10177</v>
          </cell>
          <cell r="BM55">
            <v>10469</v>
          </cell>
          <cell r="BN55">
            <v>10249</v>
          </cell>
          <cell r="BO55">
            <v>10566</v>
          </cell>
          <cell r="BP55">
            <v>9385</v>
          </cell>
          <cell r="BQ55">
            <v>9470</v>
          </cell>
          <cell r="BR55">
            <v>9990</v>
          </cell>
          <cell r="BS55">
            <v>9938</v>
          </cell>
          <cell r="BT55">
            <v>10507</v>
          </cell>
          <cell r="BU55">
            <v>11426</v>
          </cell>
          <cell r="BV55">
            <v>11576</v>
          </cell>
          <cell r="BW55">
            <v>12385</v>
          </cell>
          <cell r="BX55">
            <v>12041</v>
          </cell>
          <cell r="BY55">
            <v>11809</v>
          </cell>
          <cell r="BZ55">
            <v>11524</v>
          </cell>
          <cell r="CA55">
            <v>12893</v>
          </cell>
          <cell r="CB55">
            <v>13038</v>
          </cell>
        </row>
        <row r="56">
          <cell r="A56" t="str">
            <v>Республика Мордовия</v>
          </cell>
          <cell r="B56">
            <v>47</v>
          </cell>
          <cell r="C56">
            <v>43</v>
          </cell>
          <cell r="D56">
            <v>49</v>
          </cell>
          <cell r="E56">
            <v>54</v>
          </cell>
          <cell r="F56">
            <v>100</v>
          </cell>
          <cell r="G56">
            <v>104</v>
          </cell>
          <cell r="H56">
            <v>137</v>
          </cell>
          <cell r="I56">
            <v>152</v>
          </cell>
          <cell r="J56">
            <v>167</v>
          </cell>
          <cell r="K56">
            <v>195</v>
          </cell>
          <cell r="L56">
            <v>256</v>
          </cell>
          <cell r="M56">
            <v>289</v>
          </cell>
          <cell r="N56">
            <v>347</v>
          </cell>
          <cell r="O56">
            <v>445</v>
          </cell>
          <cell r="P56">
            <v>546</v>
          </cell>
          <cell r="Q56">
            <v>427</v>
          </cell>
          <cell r="R56">
            <v>679</v>
          </cell>
          <cell r="S56">
            <v>953</v>
          </cell>
          <cell r="T56">
            <v>1152</v>
          </cell>
          <cell r="U56">
            <v>1305</v>
          </cell>
          <cell r="V56">
            <v>1559</v>
          </cell>
          <cell r="W56">
            <v>1981</v>
          </cell>
          <cell r="X56">
            <v>2380</v>
          </cell>
          <cell r="Y56">
            <v>2739</v>
          </cell>
          <cell r="Z56">
            <v>3266</v>
          </cell>
          <cell r="AA56">
            <v>3793</v>
          </cell>
          <cell r="AB56">
            <v>3763</v>
          </cell>
          <cell r="AC56">
            <v>4004</v>
          </cell>
          <cell r="AD56">
            <v>4303</v>
          </cell>
          <cell r="AE56">
            <v>4833</v>
          </cell>
          <cell r="AF56">
            <v>4832</v>
          </cell>
          <cell r="AG56">
            <v>4995</v>
          </cell>
          <cell r="AH56">
            <v>5321</v>
          </cell>
          <cell r="AI56">
            <v>5838</v>
          </cell>
          <cell r="AJ56">
            <v>5750</v>
          </cell>
          <cell r="AK56">
            <v>5920</v>
          </cell>
          <cell r="AL56">
            <v>6047</v>
          </cell>
          <cell r="AM56">
            <v>6191</v>
          </cell>
          <cell r="AN56">
            <v>6105</v>
          </cell>
          <cell r="AO56">
            <v>6434</v>
          </cell>
          <cell r="AP56">
            <v>6263</v>
          </cell>
          <cell r="AQ56">
            <v>6681</v>
          </cell>
          <cell r="AR56">
            <v>6722</v>
          </cell>
          <cell r="AS56">
            <v>5696</v>
          </cell>
          <cell r="AT56">
            <v>5330</v>
          </cell>
          <cell r="AU56">
            <v>5738</v>
          </cell>
          <cell r="AV56">
            <v>5896</v>
          </cell>
          <cell r="AW56">
            <v>6363</v>
          </cell>
          <cell r="AX56">
            <v>7005</v>
          </cell>
          <cell r="AY56">
            <v>7698</v>
          </cell>
          <cell r="AZ56">
            <v>8644</v>
          </cell>
          <cell r="BA56">
            <v>10059</v>
          </cell>
          <cell r="BB56">
            <v>10285</v>
          </cell>
          <cell r="BC56">
            <v>9886</v>
          </cell>
          <cell r="BD56">
            <v>8792</v>
          </cell>
          <cell r="BE56">
            <v>8734</v>
          </cell>
          <cell r="BF56">
            <v>8849</v>
          </cell>
          <cell r="BG56">
            <v>9197</v>
          </cell>
          <cell r="BH56">
            <v>9397</v>
          </cell>
          <cell r="BI56">
            <v>10097</v>
          </cell>
          <cell r="BJ56">
            <v>11147</v>
          </cell>
          <cell r="BK56">
            <v>10894</v>
          </cell>
          <cell r="BL56">
            <v>11251</v>
          </cell>
          <cell r="BM56">
            <v>11019</v>
          </cell>
          <cell r="BN56">
            <v>10917</v>
          </cell>
          <cell r="BO56">
            <v>10837</v>
          </cell>
          <cell r="BP56">
            <v>8623</v>
          </cell>
          <cell r="BQ56">
            <v>8617</v>
          </cell>
          <cell r="BR56">
            <v>9178</v>
          </cell>
          <cell r="BS56">
            <v>9739</v>
          </cell>
          <cell r="BT56">
            <v>10091</v>
          </cell>
          <cell r="BU56">
            <v>10640</v>
          </cell>
          <cell r="BV56">
            <v>10949</v>
          </cell>
          <cell r="BW56">
            <v>11251</v>
          </cell>
          <cell r="BX56">
            <v>11343</v>
          </cell>
          <cell r="BY56">
            <v>10847</v>
          </cell>
          <cell r="BZ56">
            <v>11690</v>
          </cell>
          <cell r="CA56">
            <v>12827</v>
          </cell>
          <cell r="CB56">
            <v>10978</v>
          </cell>
        </row>
        <row r="57">
          <cell r="A57" t="str">
            <v>Республика Татарстан (Татарстан)</v>
          </cell>
          <cell r="B57">
            <v>341</v>
          </cell>
          <cell r="C57">
            <v>514</v>
          </cell>
          <cell r="D57">
            <v>877</v>
          </cell>
          <cell r="E57">
            <v>1639</v>
          </cell>
          <cell r="F57">
            <v>2627</v>
          </cell>
          <cell r="G57">
            <v>3535</v>
          </cell>
          <cell r="H57">
            <v>4591</v>
          </cell>
          <cell r="I57">
            <v>5225</v>
          </cell>
          <cell r="J57">
            <v>5743</v>
          </cell>
          <cell r="K57">
            <v>7657</v>
          </cell>
          <cell r="L57">
            <v>9227</v>
          </cell>
          <cell r="M57">
            <v>10490</v>
          </cell>
          <cell r="N57">
            <v>12598</v>
          </cell>
          <cell r="O57">
            <v>15497</v>
          </cell>
          <cell r="P57">
            <v>18674</v>
          </cell>
          <cell r="Q57">
            <v>22029</v>
          </cell>
          <cell r="R57">
            <v>26918</v>
          </cell>
          <cell r="S57">
            <v>29502</v>
          </cell>
          <cell r="T57">
            <v>30669</v>
          </cell>
          <cell r="U57">
            <v>32860</v>
          </cell>
          <cell r="V57">
            <v>36067</v>
          </cell>
          <cell r="W57">
            <v>38063</v>
          </cell>
          <cell r="X57">
            <v>43367</v>
          </cell>
          <cell r="Y57">
            <v>46916</v>
          </cell>
          <cell r="Z57">
            <v>48628</v>
          </cell>
          <cell r="AA57">
            <v>47575</v>
          </cell>
          <cell r="AB57">
            <v>47314</v>
          </cell>
          <cell r="AC57">
            <v>47835</v>
          </cell>
          <cell r="AD57">
            <v>46427</v>
          </cell>
          <cell r="AE57">
            <v>52045</v>
          </cell>
          <cell r="AF57">
            <v>54250</v>
          </cell>
          <cell r="AG57">
            <v>54304</v>
          </cell>
          <cell r="AH57">
            <v>68809</v>
          </cell>
          <cell r="AI57">
            <v>76888</v>
          </cell>
          <cell r="AJ57">
            <v>81856</v>
          </cell>
          <cell r="AK57">
            <v>80562</v>
          </cell>
          <cell r="AL57">
            <v>78539</v>
          </cell>
          <cell r="AM57">
            <v>78542</v>
          </cell>
          <cell r="AN57">
            <v>76892</v>
          </cell>
          <cell r="AO57">
            <v>79511</v>
          </cell>
          <cell r="AP57">
            <v>79406</v>
          </cell>
          <cell r="AQ57">
            <v>80216</v>
          </cell>
          <cell r="AR57">
            <v>71115</v>
          </cell>
          <cell r="AS57">
            <v>70926</v>
          </cell>
          <cell r="AT57">
            <v>69447</v>
          </cell>
          <cell r="AU57">
            <v>67425</v>
          </cell>
          <cell r="AV57">
            <v>71414</v>
          </cell>
          <cell r="AW57">
            <v>76772</v>
          </cell>
          <cell r="AX57">
            <v>76489</v>
          </cell>
          <cell r="AY57">
            <v>80665</v>
          </cell>
          <cell r="AZ57">
            <v>84569</v>
          </cell>
          <cell r="BA57">
            <v>97616</v>
          </cell>
          <cell r="BB57">
            <v>105923</v>
          </cell>
          <cell r="BC57">
            <v>116153</v>
          </cell>
          <cell r="BD57">
            <v>116674</v>
          </cell>
          <cell r="BE57">
            <v>121960</v>
          </cell>
          <cell r="BF57">
            <v>121723</v>
          </cell>
          <cell r="BG57">
            <v>127845</v>
          </cell>
          <cell r="BH57">
            <v>133307</v>
          </cell>
          <cell r="BI57">
            <v>143927</v>
          </cell>
          <cell r="BJ57">
            <v>160429</v>
          </cell>
          <cell r="BK57">
            <v>165867</v>
          </cell>
          <cell r="BL57">
            <v>166866</v>
          </cell>
          <cell r="BM57">
            <v>170605</v>
          </cell>
          <cell r="BN57">
            <v>171753</v>
          </cell>
          <cell r="BO57">
            <v>176806</v>
          </cell>
          <cell r="BP57">
            <v>163969</v>
          </cell>
          <cell r="BQ57">
            <v>168791</v>
          </cell>
          <cell r="BR57">
            <v>166996</v>
          </cell>
          <cell r="BS57">
            <v>170586</v>
          </cell>
          <cell r="BT57">
            <v>167954</v>
          </cell>
          <cell r="BU57">
            <v>172764</v>
          </cell>
          <cell r="BV57">
            <v>173734</v>
          </cell>
          <cell r="BW57">
            <v>164017</v>
          </cell>
          <cell r="BX57">
            <v>165043</v>
          </cell>
          <cell r="BY57">
            <v>170191</v>
          </cell>
          <cell r="BZ57">
            <v>177428</v>
          </cell>
          <cell r="CA57">
            <v>185656</v>
          </cell>
          <cell r="CB57">
            <v>186436</v>
          </cell>
        </row>
        <row r="58">
          <cell r="A58" t="str">
            <v>Удмуртская Республика</v>
          </cell>
          <cell r="B58">
            <v>678</v>
          </cell>
          <cell r="C58">
            <v>741</v>
          </cell>
          <cell r="D58">
            <v>942</v>
          </cell>
          <cell r="E58">
            <v>1232</v>
          </cell>
          <cell r="F58">
            <v>1548</v>
          </cell>
          <cell r="G58">
            <v>1904</v>
          </cell>
          <cell r="H58">
            <v>2519</v>
          </cell>
          <cell r="I58">
            <v>2843</v>
          </cell>
          <cell r="J58">
            <v>3240</v>
          </cell>
          <cell r="K58">
            <v>3776</v>
          </cell>
          <cell r="L58">
            <v>4485</v>
          </cell>
          <cell r="M58">
            <v>5138</v>
          </cell>
          <cell r="N58">
            <v>6183</v>
          </cell>
          <cell r="O58">
            <v>7109</v>
          </cell>
          <cell r="P58">
            <v>8096</v>
          </cell>
          <cell r="Q58">
            <v>9748</v>
          </cell>
          <cell r="R58">
            <v>10680</v>
          </cell>
          <cell r="S58">
            <v>12504</v>
          </cell>
          <cell r="T58">
            <v>14521</v>
          </cell>
          <cell r="U58">
            <v>14162</v>
          </cell>
          <cell r="V58">
            <v>15699</v>
          </cell>
          <cell r="W58">
            <v>16836</v>
          </cell>
          <cell r="X58">
            <v>18553</v>
          </cell>
          <cell r="Y58">
            <v>20301</v>
          </cell>
          <cell r="Z58">
            <v>20459</v>
          </cell>
          <cell r="AA58">
            <v>21431</v>
          </cell>
          <cell r="AB58">
            <v>21792</v>
          </cell>
          <cell r="AC58">
            <v>22048</v>
          </cell>
          <cell r="AD58">
            <v>23623</v>
          </cell>
          <cell r="AE58">
            <v>25608</v>
          </cell>
          <cell r="AF58">
            <v>22639</v>
          </cell>
          <cell r="AG58">
            <v>20110</v>
          </cell>
          <cell r="AH58">
            <v>21718</v>
          </cell>
          <cell r="AI58">
            <v>25013</v>
          </cell>
          <cell r="AJ58">
            <v>26409</v>
          </cell>
          <cell r="AK58">
            <v>24975</v>
          </cell>
          <cell r="AL58">
            <v>24994</v>
          </cell>
          <cell r="AM58">
            <v>25113</v>
          </cell>
          <cell r="AN58">
            <v>25604</v>
          </cell>
          <cell r="AO58">
            <v>26894</v>
          </cell>
          <cell r="AP58">
            <v>28660</v>
          </cell>
          <cell r="AQ58">
            <v>28771</v>
          </cell>
          <cell r="AR58">
            <v>26363</v>
          </cell>
          <cell r="AS58">
            <v>24082</v>
          </cell>
          <cell r="AT58">
            <v>25528</v>
          </cell>
          <cell r="AU58">
            <v>27989</v>
          </cell>
          <cell r="AV58">
            <v>28031</v>
          </cell>
          <cell r="AW58">
            <v>30490</v>
          </cell>
          <cell r="AX58">
            <v>31378</v>
          </cell>
          <cell r="AY58">
            <v>33280</v>
          </cell>
          <cell r="AZ58">
            <v>33705</v>
          </cell>
          <cell r="BA58">
            <v>38622</v>
          </cell>
          <cell r="BB58">
            <v>38723</v>
          </cell>
          <cell r="BC58">
            <v>42533</v>
          </cell>
          <cell r="BD58">
            <v>40756</v>
          </cell>
          <cell r="BE58">
            <v>37557</v>
          </cell>
          <cell r="BF58">
            <v>38698</v>
          </cell>
          <cell r="BG58">
            <v>37569</v>
          </cell>
          <cell r="BH58">
            <v>36763</v>
          </cell>
          <cell r="BI58">
            <v>39323</v>
          </cell>
          <cell r="BJ58">
            <v>44760</v>
          </cell>
          <cell r="BK58">
            <v>45901</v>
          </cell>
          <cell r="BL58">
            <v>45812</v>
          </cell>
          <cell r="BM58">
            <v>47320</v>
          </cell>
          <cell r="BN58">
            <v>43817</v>
          </cell>
          <cell r="BO58">
            <v>41323</v>
          </cell>
          <cell r="BP58">
            <v>35933</v>
          </cell>
          <cell r="BQ58">
            <v>36113</v>
          </cell>
          <cell r="BR58">
            <v>37189</v>
          </cell>
          <cell r="BS58">
            <v>36457</v>
          </cell>
          <cell r="BT58">
            <v>34439</v>
          </cell>
          <cell r="BU58">
            <v>35344</v>
          </cell>
          <cell r="BV58">
            <v>37537</v>
          </cell>
          <cell r="BW58">
            <v>37613</v>
          </cell>
          <cell r="BX58">
            <v>38346</v>
          </cell>
          <cell r="BY58">
            <v>40143</v>
          </cell>
          <cell r="BZ58">
            <v>33763</v>
          </cell>
          <cell r="CA58">
            <v>33963</v>
          </cell>
          <cell r="CB58">
            <v>32168</v>
          </cell>
        </row>
        <row r="59">
          <cell r="A59" t="str">
            <v>Чувашская Республика - Чувашия</v>
          </cell>
          <cell r="B59">
            <v>297</v>
          </cell>
          <cell r="C59">
            <v>423</v>
          </cell>
          <cell r="D59">
            <v>588</v>
          </cell>
          <cell r="E59">
            <v>922</v>
          </cell>
          <cell r="F59">
            <v>1393</v>
          </cell>
          <cell r="G59">
            <v>1820</v>
          </cell>
          <cell r="H59">
            <v>2091</v>
          </cell>
          <cell r="I59">
            <v>2533</v>
          </cell>
          <cell r="J59">
            <v>2578</v>
          </cell>
          <cell r="K59">
            <v>3267</v>
          </cell>
          <cell r="L59">
            <v>3604</v>
          </cell>
          <cell r="M59">
            <v>4285</v>
          </cell>
          <cell r="N59">
            <v>5379</v>
          </cell>
          <cell r="O59">
            <v>6545</v>
          </cell>
          <cell r="P59">
            <v>6607</v>
          </cell>
          <cell r="Q59">
            <v>8197</v>
          </cell>
          <cell r="R59">
            <v>10259</v>
          </cell>
          <cell r="S59">
            <v>11786</v>
          </cell>
          <cell r="T59">
            <v>13395</v>
          </cell>
          <cell r="U59">
            <v>12197</v>
          </cell>
          <cell r="V59">
            <v>12204</v>
          </cell>
          <cell r="W59">
            <v>11920</v>
          </cell>
          <cell r="X59">
            <v>12941</v>
          </cell>
          <cell r="Y59">
            <v>14313</v>
          </cell>
          <cell r="Z59">
            <v>15676</v>
          </cell>
          <cell r="AA59">
            <v>16761</v>
          </cell>
          <cell r="AB59">
            <v>17674</v>
          </cell>
          <cell r="AC59">
            <v>19030</v>
          </cell>
          <cell r="AD59">
            <v>18784</v>
          </cell>
          <cell r="AE59">
            <v>20488</v>
          </cell>
          <cell r="AF59">
            <v>21145</v>
          </cell>
          <cell r="AG59">
            <v>20356</v>
          </cell>
          <cell r="AH59">
            <v>19978</v>
          </cell>
          <cell r="AI59">
            <v>22816</v>
          </cell>
          <cell r="AJ59">
            <v>22343</v>
          </cell>
          <cell r="AK59">
            <v>22462</v>
          </cell>
          <cell r="AL59">
            <v>22452</v>
          </cell>
          <cell r="AM59">
            <v>22890</v>
          </cell>
          <cell r="AN59">
            <v>22079</v>
          </cell>
          <cell r="AO59">
            <v>23414</v>
          </cell>
          <cell r="AP59">
            <v>24346</v>
          </cell>
          <cell r="AQ59">
            <v>24591</v>
          </cell>
          <cell r="AR59">
            <v>23401</v>
          </cell>
          <cell r="AS59">
            <v>22481</v>
          </cell>
          <cell r="AT59">
            <v>22526</v>
          </cell>
          <cell r="AU59">
            <v>24743</v>
          </cell>
          <cell r="AV59">
            <v>25572</v>
          </cell>
          <cell r="AW59">
            <v>27800</v>
          </cell>
          <cell r="AX59">
            <v>28639</v>
          </cell>
          <cell r="AY59">
            <v>31236</v>
          </cell>
          <cell r="AZ59">
            <v>33674</v>
          </cell>
          <cell r="BA59">
            <v>38703</v>
          </cell>
          <cell r="BB59">
            <v>40953</v>
          </cell>
          <cell r="BC59">
            <v>44410</v>
          </cell>
          <cell r="BD59">
            <v>43565</v>
          </cell>
          <cell r="BE59">
            <v>43985</v>
          </cell>
          <cell r="BF59">
            <v>38625</v>
          </cell>
          <cell r="BG59">
            <v>38868</v>
          </cell>
          <cell r="BH59">
            <v>40205</v>
          </cell>
          <cell r="BI59">
            <v>43117</v>
          </cell>
          <cell r="BJ59">
            <v>47699</v>
          </cell>
          <cell r="BK59">
            <v>50275</v>
          </cell>
          <cell r="BL59">
            <v>50268</v>
          </cell>
          <cell r="BM59">
            <v>48836</v>
          </cell>
          <cell r="BN59">
            <v>47954</v>
          </cell>
          <cell r="BO59">
            <v>45760</v>
          </cell>
          <cell r="BP59">
            <v>40280</v>
          </cell>
          <cell r="BQ59">
            <v>41244</v>
          </cell>
          <cell r="BR59">
            <v>43038</v>
          </cell>
          <cell r="BS59">
            <v>42252</v>
          </cell>
          <cell r="BT59">
            <v>41368</v>
          </cell>
          <cell r="BU59">
            <v>39706</v>
          </cell>
          <cell r="BV59">
            <v>39825</v>
          </cell>
          <cell r="BW59">
            <v>39976</v>
          </cell>
          <cell r="BX59">
            <v>39339</v>
          </cell>
          <cell r="BY59">
            <v>39301</v>
          </cell>
          <cell r="BZ59">
            <v>40319</v>
          </cell>
          <cell r="CA59">
            <v>43776</v>
          </cell>
          <cell r="CB59">
            <v>43100</v>
          </cell>
        </row>
        <row r="60">
          <cell r="A60" t="str">
            <v>Пермский край</v>
          </cell>
          <cell r="B60">
            <v>343</v>
          </cell>
          <cell r="C60">
            <v>481</v>
          </cell>
          <cell r="D60">
            <v>800</v>
          </cell>
          <cell r="E60">
            <v>1186</v>
          </cell>
          <cell r="F60">
            <v>1596</v>
          </cell>
          <cell r="G60">
            <v>2204</v>
          </cell>
          <cell r="H60">
            <v>2955</v>
          </cell>
          <cell r="I60">
            <v>3188</v>
          </cell>
          <cell r="J60">
            <v>3899</v>
          </cell>
          <cell r="K60">
            <v>4602</v>
          </cell>
          <cell r="L60">
            <v>5357</v>
          </cell>
          <cell r="M60">
            <v>5815</v>
          </cell>
          <cell r="N60">
            <v>7365</v>
          </cell>
          <cell r="O60">
            <v>9514</v>
          </cell>
          <cell r="P60">
            <v>12096</v>
          </cell>
          <cell r="Q60">
            <v>15255</v>
          </cell>
          <cell r="R60">
            <v>18624</v>
          </cell>
          <cell r="S60">
            <v>21900</v>
          </cell>
          <cell r="T60">
            <v>23706</v>
          </cell>
          <cell r="U60">
            <v>24234</v>
          </cell>
          <cell r="V60">
            <v>26372</v>
          </cell>
          <cell r="W60">
            <v>28506</v>
          </cell>
          <cell r="X60">
            <v>31780</v>
          </cell>
          <cell r="Y60">
            <v>33653</v>
          </cell>
          <cell r="Z60">
            <v>36917</v>
          </cell>
          <cell r="AA60">
            <v>38129</v>
          </cell>
          <cell r="AB60">
            <v>39037</v>
          </cell>
          <cell r="AC60">
            <v>37915</v>
          </cell>
          <cell r="AD60">
            <v>38524</v>
          </cell>
          <cell r="AE60">
            <v>38959</v>
          </cell>
          <cell r="AF60">
            <v>35422</v>
          </cell>
          <cell r="AG60">
            <v>37573</v>
          </cell>
          <cell r="AH60">
            <v>40383</v>
          </cell>
          <cell r="AI60">
            <v>42779</v>
          </cell>
          <cell r="AJ60">
            <v>41207</v>
          </cell>
          <cell r="AK60">
            <v>37508</v>
          </cell>
          <cell r="AL60">
            <v>37318</v>
          </cell>
          <cell r="AM60">
            <v>37946</v>
          </cell>
          <cell r="AN60">
            <v>38399</v>
          </cell>
          <cell r="AO60">
            <v>38630</v>
          </cell>
          <cell r="AP60">
            <v>38349</v>
          </cell>
          <cell r="AQ60">
            <v>39450</v>
          </cell>
          <cell r="AR60">
            <v>32882</v>
          </cell>
          <cell r="AS60">
            <v>30539</v>
          </cell>
          <cell r="AT60">
            <v>32854</v>
          </cell>
          <cell r="AU60">
            <v>36016</v>
          </cell>
          <cell r="AV60">
            <v>37466</v>
          </cell>
          <cell r="AW60">
            <v>40938</v>
          </cell>
          <cell r="AX60">
            <v>40369</v>
          </cell>
          <cell r="AY60">
            <v>42529</v>
          </cell>
          <cell r="AZ60">
            <v>46775</v>
          </cell>
          <cell r="BA60">
            <v>49834</v>
          </cell>
          <cell r="BB60">
            <v>54144</v>
          </cell>
          <cell r="BC60">
            <v>58258</v>
          </cell>
          <cell r="BD60">
            <v>56818</v>
          </cell>
          <cell r="BE60">
            <v>57348</v>
          </cell>
          <cell r="BF60">
            <v>58468</v>
          </cell>
          <cell r="BG60">
            <v>61527</v>
          </cell>
          <cell r="BH60">
            <v>62007</v>
          </cell>
          <cell r="BI60">
            <v>64836</v>
          </cell>
          <cell r="BJ60">
            <v>70018</v>
          </cell>
          <cell r="BK60">
            <v>67101</v>
          </cell>
          <cell r="BL60">
            <v>67474</v>
          </cell>
          <cell r="BM60">
            <v>67681</v>
          </cell>
          <cell r="BN60">
            <v>68592</v>
          </cell>
          <cell r="BO60">
            <v>68917</v>
          </cell>
          <cell r="BP60">
            <v>64943</v>
          </cell>
          <cell r="BQ60">
            <v>61931</v>
          </cell>
          <cell r="BR60">
            <v>64130</v>
          </cell>
          <cell r="BS60">
            <v>66855</v>
          </cell>
          <cell r="BT60">
            <v>55732</v>
          </cell>
          <cell r="BU60">
            <v>56960</v>
          </cell>
          <cell r="BV60">
            <v>56359</v>
          </cell>
          <cell r="BW60">
            <v>52895</v>
          </cell>
          <cell r="BX60">
            <v>54134</v>
          </cell>
          <cell r="BY60">
            <v>56058</v>
          </cell>
          <cell r="BZ60">
            <v>55466</v>
          </cell>
          <cell r="CA60">
            <v>57082</v>
          </cell>
          <cell r="CB60">
            <v>55600</v>
          </cell>
        </row>
        <row r="61">
          <cell r="A61" t="str">
            <v>Кировская область</v>
          </cell>
          <cell r="B61">
            <v>209</v>
          </cell>
          <cell r="C61">
            <v>397</v>
          </cell>
          <cell r="D61">
            <v>579</v>
          </cell>
          <cell r="E61">
            <v>712</v>
          </cell>
          <cell r="F61">
            <v>867</v>
          </cell>
          <cell r="G61">
            <v>966</v>
          </cell>
          <cell r="H61">
            <v>1159</v>
          </cell>
          <cell r="I61">
            <v>1146</v>
          </cell>
          <cell r="J61">
            <v>1130</v>
          </cell>
          <cell r="K61">
            <v>1265</v>
          </cell>
          <cell r="L61">
            <v>1436</v>
          </cell>
          <cell r="M61">
            <v>1672</v>
          </cell>
          <cell r="N61">
            <v>2099</v>
          </cell>
          <cell r="O61">
            <v>2271</v>
          </cell>
          <cell r="P61">
            <v>2239</v>
          </cell>
          <cell r="Q61">
            <v>2884</v>
          </cell>
          <cell r="R61">
            <v>3202</v>
          </cell>
          <cell r="S61">
            <v>3955</v>
          </cell>
          <cell r="T61">
            <v>4084</v>
          </cell>
          <cell r="U61">
            <v>4125</v>
          </cell>
          <cell r="V61">
            <v>4512</v>
          </cell>
          <cell r="W61">
            <v>5365</v>
          </cell>
          <cell r="X61">
            <v>5727</v>
          </cell>
          <cell r="Y61">
            <v>6381</v>
          </cell>
          <cell r="Z61">
            <v>6483</v>
          </cell>
          <cell r="AA61">
            <v>6549</v>
          </cell>
          <cell r="AB61">
            <v>7135</v>
          </cell>
          <cell r="AC61">
            <v>7684</v>
          </cell>
          <cell r="AD61">
            <v>7295</v>
          </cell>
          <cell r="AE61">
            <v>7062</v>
          </cell>
          <cell r="AF61">
            <v>6478</v>
          </cell>
          <cell r="AG61">
            <v>6697</v>
          </cell>
          <cell r="AH61">
            <v>7335</v>
          </cell>
          <cell r="AI61">
            <v>8762</v>
          </cell>
          <cell r="AJ61">
            <v>8780</v>
          </cell>
          <cell r="AK61">
            <v>8334</v>
          </cell>
          <cell r="AL61">
            <v>8243</v>
          </cell>
          <cell r="AM61">
            <v>7953</v>
          </cell>
          <cell r="AN61">
            <v>8572</v>
          </cell>
          <cell r="AO61">
            <v>9105</v>
          </cell>
          <cell r="AP61">
            <v>9055</v>
          </cell>
          <cell r="AQ61">
            <v>8718</v>
          </cell>
          <cell r="AR61">
            <v>8699</v>
          </cell>
          <cell r="AS61">
            <v>8616</v>
          </cell>
          <cell r="AT61">
            <v>9442</v>
          </cell>
          <cell r="AU61">
            <v>10206</v>
          </cell>
          <cell r="AV61">
            <v>10540</v>
          </cell>
          <cell r="AW61">
            <v>11668</v>
          </cell>
          <cell r="AX61">
            <v>12032</v>
          </cell>
          <cell r="AY61">
            <v>13062</v>
          </cell>
          <cell r="AZ61">
            <v>14520</v>
          </cell>
          <cell r="BA61">
            <v>17033</v>
          </cell>
          <cell r="BB61">
            <v>16824</v>
          </cell>
          <cell r="BC61">
            <v>18585</v>
          </cell>
          <cell r="BD61">
            <v>16667</v>
          </cell>
          <cell r="BE61">
            <v>16048</v>
          </cell>
          <cell r="BF61">
            <v>16510</v>
          </cell>
          <cell r="BG61">
            <v>16412</v>
          </cell>
          <cell r="BH61">
            <v>16790</v>
          </cell>
          <cell r="BI61">
            <v>18354</v>
          </cell>
          <cell r="BJ61">
            <v>20676</v>
          </cell>
          <cell r="BK61">
            <v>21241</v>
          </cell>
          <cell r="BL61">
            <v>21726</v>
          </cell>
          <cell r="BM61">
            <v>23301</v>
          </cell>
          <cell r="BN61">
            <v>22128</v>
          </cell>
          <cell r="BO61">
            <v>23396</v>
          </cell>
          <cell r="BP61">
            <v>18312</v>
          </cell>
          <cell r="BQ61">
            <v>19061</v>
          </cell>
          <cell r="BR61">
            <v>19740</v>
          </cell>
          <cell r="BS61">
            <v>19790</v>
          </cell>
          <cell r="BT61">
            <v>20419</v>
          </cell>
          <cell r="BU61">
            <v>21892</v>
          </cell>
          <cell r="BV61">
            <v>20462</v>
          </cell>
          <cell r="BW61">
            <v>21496</v>
          </cell>
          <cell r="BX61">
            <v>22288</v>
          </cell>
          <cell r="BY61">
            <v>22260</v>
          </cell>
          <cell r="BZ61">
            <v>21354</v>
          </cell>
          <cell r="CA61">
            <v>22302</v>
          </cell>
          <cell r="CB61">
            <v>20990</v>
          </cell>
        </row>
        <row r="62">
          <cell r="A62" t="str">
            <v>Нижегородская область</v>
          </cell>
          <cell r="B62">
            <v>148</v>
          </cell>
          <cell r="C62">
            <v>299</v>
          </cell>
          <cell r="D62">
            <v>646</v>
          </cell>
          <cell r="E62">
            <v>1434</v>
          </cell>
          <cell r="F62">
            <v>2272</v>
          </cell>
          <cell r="G62">
            <v>2945</v>
          </cell>
          <cell r="H62">
            <v>3860</v>
          </cell>
          <cell r="I62">
            <v>4585</v>
          </cell>
          <cell r="J62">
            <v>5551</v>
          </cell>
          <cell r="K62">
            <v>7072</v>
          </cell>
          <cell r="L62">
            <v>7876</v>
          </cell>
          <cell r="M62">
            <v>9064</v>
          </cell>
          <cell r="N62">
            <v>10848</v>
          </cell>
          <cell r="O62">
            <v>12845</v>
          </cell>
          <cell r="P62">
            <v>15779</v>
          </cell>
          <cell r="Q62">
            <v>18986</v>
          </cell>
          <cell r="R62">
            <v>21927</v>
          </cell>
          <cell r="S62">
            <v>25731</v>
          </cell>
          <cell r="T62">
            <v>28338</v>
          </cell>
          <cell r="U62">
            <v>29802</v>
          </cell>
          <cell r="V62">
            <v>33514</v>
          </cell>
          <cell r="W62">
            <v>36450</v>
          </cell>
          <cell r="X62">
            <v>40828</v>
          </cell>
          <cell r="Y62">
            <v>45379</v>
          </cell>
          <cell r="Z62">
            <v>49004</v>
          </cell>
          <cell r="AA62">
            <v>54757</v>
          </cell>
          <cell r="AB62">
            <v>58474</v>
          </cell>
          <cell r="AC62">
            <v>62664</v>
          </cell>
          <cell r="AD62">
            <v>65004</v>
          </cell>
          <cell r="AE62">
            <v>70380</v>
          </cell>
          <cell r="AF62">
            <v>72428</v>
          </cell>
          <cell r="AG62">
            <v>73123</v>
          </cell>
          <cell r="AH62">
            <v>68771</v>
          </cell>
          <cell r="AI62">
            <v>68852</v>
          </cell>
          <cell r="AJ62">
            <v>69140</v>
          </cell>
          <cell r="AK62">
            <v>67469</v>
          </cell>
          <cell r="AL62">
            <v>65890</v>
          </cell>
          <cell r="AM62">
            <v>64637</v>
          </cell>
          <cell r="AN62">
            <v>64731</v>
          </cell>
          <cell r="AO62">
            <v>64591</v>
          </cell>
          <cell r="AP62">
            <v>64132</v>
          </cell>
          <cell r="AQ62">
            <v>63431</v>
          </cell>
          <cell r="AR62">
            <v>57202</v>
          </cell>
          <cell r="AS62">
            <v>55736</v>
          </cell>
          <cell r="AT62">
            <v>56340</v>
          </cell>
          <cell r="AU62">
            <v>52135</v>
          </cell>
          <cell r="AV62">
            <v>50446</v>
          </cell>
          <cell r="AW62">
            <v>50666</v>
          </cell>
          <cell r="AX62">
            <v>52807</v>
          </cell>
          <cell r="AY62">
            <v>56074</v>
          </cell>
          <cell r="AZ62">
            <v>59820</v>
          </cell>
          <cell r="BA62">
            <v>61538</v>
          </cell>
          <cell r="BB62">
            <v>63919</v>
          </cell>
          <cell r="BC62">
            <v>69815</v>
          </cell>
          <cell r="BD62">
            <v>68580</v>
          </cell>
          <cell r="BE62">
            <v>67591</v>
          </cell>
          <cell r="BF62">
            <v>63584</v>
          </cell>
          <cell r="BG62">
            <v>64746</v>
          </cell>
          <cell r="BH62">
            <v>68483</v>
          </cell>
          <cell r="BI62">
            <v>71100</v>
          </cell>
          <cell r="BJ62">
            <v>73400</v>
          </cell>
          <cell r="BK62">
            <v>76441</v>
          </cell>
          <cell r="BL62">
            <v>78250</v>
          </cell>
          <cell r="BM62">
            <v>73023</v>
          </cell>
          <cell r="BN62">
            <v>72890</v>
          </cell>
          <cell r="BO62">
            <v>71397</v>
          </cell>
          <cell r="BP62">
            <v>63564</v>
          </cell>
          <cell r="BQ62">
            <v>65620</v>
          </cell>
          <cell r="BR62">
            <v>68317</v>
          </cell>
          <cell r="BS62">
            <v>70484</v>
          </cell>
          <cell r="BT62">
            <v>71235</v>
          </cell>
          <cell r="BU62">
            <v>72872</v>
          </cell>
          <cell r="BV62">
            <v>71028</v>
          </cell>
          <cell r="BW62">
            <v>68931</v>
          </cell>
          <cell r="BX62">
            <v>72665</v>
          </cell>
          <cell r="BY62">
            <v>74955</v>
          </cell>
          <cell r="BZ62">
            <v>73370</v>
          </cell>
          <cell r="CA62">
            <v>75817</v>
          </cell>
          <cell r="CB62">
            <v>74972</v>
          </cell>
        </row>
        <row r="63">
          <cell r="A63" t="str">
            <v>Оренбургская область</v>
          </cell>
          <cell r="B63">
            <v>200</v>
          </cell>
          <cell r="C63">
            <v>256</v>
          </cell>
          <cell r="D63">
            <v>374</v>
          </cell>
          <cell r="E63">
            <v>335</v>
          </cell>
          <cell r="F63">
            <v>289</v>
          </cell>
          <cell r="G63">
            <v>479</v>
          </cell>
          <cell r="H63">
            <v>552</v>
          </cell>
          <cell r="I63">
            <v>742</v>
          </cell>
          <cell r="J63">
            <v>880</v>
          </cell>
          <cell r="K63">
            <v>669</v>
          </cell>
          <cell r="L63">
            <v>814</v>
          </cell>
          <cell r="M63">
            <v>999</v>
          </cell>
          <cell r="N63">
            <v>1366</v>
          </cell>
          <cell r="O63">
            <v>1545</v>
          </cell>
          <cell r="P63">
            <v>2204</v>
          </cell>
          <cell r="Q63">
            <v>1928</v>
          </cell>
          <cell r="R63">
            <v>2878</v>
          </cell>
          <cell r="S63">
            <v>3360</v>
          </cell>
          <cell r="T63">
            <v>4277</v>
          </cell>
          <cell r="U63">
            <v>3831</v>
          </cell>
          <cell r="V63">
            <v>4839</v>
          </cell>
          <cell r="W63">
            <v>5870</v>
          </cell>
          <cell r="X63">
            <v>7582</v>
          </cell>
          <cell r="Y63">
            <v>8945</v>
          </cell>
          <cell r="Z63">
            <v>10240</v>
          </cell>
          <cell r="AA63">
            <v>11004</v>
          </cell>
          <cell r="AB63">
            <v>11663</v>
          </cell>
          <cell r="AC63">
            <v>11528</v>
          </cell>
          <cell r="AD63">
            <v>11066</v>
          </cell>
          <cell r="AE63">
            <v>11541</v>
          </cell>
          <cell r="AF63">
            <v>9477</v>
          </cell>
          <cell r="AG63">
            <v>9774</v>
          </cell>
          <cell r="AH63">
            <v>10875</v>
          </cell>
          <cell r="AI63">
            <v>13378</v>
          </cell>
          <cell r="AJ63">
            <v>15128</v>
          </cell>
          <cell r="AK63">
            <v>15620</v>
          </cell>
          <cell r="AL63">
            <v>14678</v>
          </cell>
          <cell r="AM63">
            <v>14573</v>
          </cell>
          <cell r="AN63">
            <v>14341</v>
          </cell>
          <cell r="AO63">
            <v>14049</v>
          </cell>
          <cell r="AP63">
            <v>14623</v>
          </cell>
          <cell r="AQ63">
            <v>13644</v>
          </cell>
          <cell r="AR63">
            <v>12401</v>
          </cell>
          <cell r="AS63">
            <v>12221</v>
          </cell>
          <cell r="AT63">
            <v>12224</v>
          </cell>
          <cell r="AU63">
            <v>13701</v>
          </cell>
          <cell r="AV63">
            <v>14834</v>
          </cell>
          <cell r="AW63">
            <v>14936</v>
          </cell>
          <cell r="AX63">
            <v>16091</v>
          </cell>
          <cell r="AY63">
            <v>17223</v>
          </cell>
          <cell r="AZ63">
            <v>18808</v>
          </cell>
          <cell r="BA63">
            <v>21056</v>
          </cell>
          <cell r="BB63">
            <v>21366</v>
          </cell>
          <cell r="BC63">
            <v>22976</v>
          </cell>
          <cell r="BD63">
            <v>22361</v>
          </cell>
          <cell r="BE63">
            <v>21531</v>
          </cell>
          <cell r="BF63">
            <v>21521</v>
          </cell>
          <cell r="BG63">
            <v>22774</v>
          </cell>
          <cell r="BH63">
            <v>22904</v>
          </cell>
          <cell r="BI63">
            <v>24610</v>
          </cell>
          <cell r="BJ63">
            <v>27611</v>
          </cell>
          <cell r="BK63">
            <v>27059</v>
          </cell>
          <cell r="BL63">
            <v>27886</v>
          </cell>
          <cell r="BM63">
            <v>27722</v>
          </cell>
          <cell r="BN63">
            <v>27730</v>
          </cell>
          <cell r="BO63">
            <v>26448</v>
          </cell>
          <cell r="BP63">
            <v>22883</v>
          </cell>
          <cell r="BQ63">
            <v>21925</v>
          </cell>
          <cell r="BR63">
            <v>22887</v>
          </cell>
          <cell r="BS63">
            <v>24192</v>
          </cell>
          <cell r="BT63">
            <v>24110</v>
          </cell>
          <cell r="BU63">
            <v>25729</v>
          </cell>
          <cell r="BV63">
            <v>26903</v>
          </cell>
          <cell r="BW63">
            <v>26953</v>
          </cell>
          <cell r="BX63">
            <v>27019</v>
          </cell>
          <cell r="BY63">
            <v>28115</v>
          </cell>
          <cell r="BZ63">
            <v>29414</v>
          </cell>
          <cell r="CA63">
            <v>30490</v>
          </cell>
          <cell r="CB63">
            <v>30009</v>
          </cell>
        </row>
        <row r="64">
          <cell r="A64" t="str">
            <v>Пензенская область</v>
          </cell>
          <cell r="B64">
            <v>154</v>
          </cell>
          <cell r="C64">
            <v>186</v>
          </cell>
          <cell r="D64">
            <v>239</v>
          </cell>
          <cell r="E64">
            <v>302</v>
          </cell>
          <cell r="F64">
            <v>407</v>
          </cell>
          <cell r="G64">
            <v>501</v>
          </cell>
          <cell r="H64">
            <v>488</v>
          </cell>
          <cell r="I64">
            <v>621</v>
          </cell>
          <cell r="J64">
            <v>789</v>
          </cell>
          <cell r="K64">
            <v>1042</v>
          </cell>
          <cell r="L64">
            <v>1366</v>
          </cell>
          <cell r="M64">
            <v>1635</v>
          </cell>
          <cell r="N64">
            <v>2214</v>
          </cell>
          <cell r="O64">
            <v>3086</v>
          </cell>
          <cell r="P64">
            <v>3938</v>
          </cell>
          <cell r="Q64">
            <v>5284</v>
          </cell>
          <cell r="R64">
            <v>7139</v>
          </cell>
          <cell r="S64">
            <v>9126</v>
          </cell>
          <cell r="T64">
            <v>10642</v>
          </cell>
          <cell r="U64">
            <v>10371</v>
          </cell>
          <cell r="V64">
            <v>11594</v>
          </cell>
          <cell r="W64">
            <v>13577</v>
          </cell>
          <cell r="X64">
            <v>15370</v>
          </cell>
          <cell r="Y64">
            <v>16479</v>
          </cell>
          <cell r="Z64">
            <v>18538</v>
          </cell>
          <cell r="AA64">
            <v>19383</v>
          </cell>
          <cell r="AB64">
            <v>20257</v>
          </cell>
          <cell r="AC64">
            <v>21602</v>
          </cell>
          <cell r="AD64">
            <v>23346</v>
          </cell>
          <cell r="AE64">
            <v>25290</v>
          </cell>
          <cell r="AF64">
            <v>26029</v>
          </cell>
          <cell r="AG64">
            <v>27956</v>
          </cell>
          <cell r="AH64">
            <v>30606</v>
          </cell>
          <cell r="AI64">
            <v>33671</v>
          </cell>
          <cell r="AJ64">
            <v>34673</v>
          </cell>
          <cell r="AK64">
            <v>35222</v>
          </cell>
          <cell r="AL64">
            <v>35433</v>
          </cell>
          <cell r="AM64">
            <v>33854</v>
          </cell>
          <cell r="AN64">
            <v>32947</v>
          </cell>
          <cell r="AO64">
            <v>34165</v>
          </cell>
          <cell r="AP64">
            <v>34730</v>
          </cell>
          <cell r="AQ64">
            <v>34596</v>
          </cell>
          <cell r="AR64">
            <v>33587</v>
          </cell>
          <cell r="AS64">
            <v>32000</v>
          </cell>
          <cell r="AT64">
            <v>31981</v>
          </cell>
          <cell r="AU64">
            <v>34075</v>
          </cell>
          <cell r="AV64">
            <v>35028</v>
          </cell>
          <cell r="AW64">
            <v>36740</v>
          </cell>
          <cell r="AX64">
            <v>36607</v>
          </cell>
          <cell r="AY64">
            <v>37316</v>
          </cell>
          <cell r="AZ64">
            <v>40777</v>
          </cell>
          <cell r="BA64">
            <v>42597</v>
          </cell>
          <cell r="BB64">
            <v>44145</v>
          </cell>
          <cell r="BC64">
            <v>44056</v>
          </cell>
          <cell r="BD64">
            <v>37739</v>
          </cell>
          <cell r="BE64">
            <v>39682</v>
          </cell>
          <cell r="BF64">
            <v>39889</v>
          </cell>
          <cell r="BG64">
            <v>41505</v>
          </cell>
          <cell r="BH64">
            <v>42114</v>
          </cell>
          <cell r="BI64">
            <v>42273</v>
          </cell>
          <cell r="BJ64">
            <v>42516</v>
          </cell>
          <cell r="BK64">
            <v>41864</v>
          </cell>
          <cell r="BL64">
            <v>43276</v>
          </cell>
          <cell r="BM64">
            <v>41813</v>
          </cell>
          <cell r="BN64">
            <v>41405</v>
          </cell>
          <cell r="BO64">
            <v>41977</v>
          </cell>
          <cell r="BP64">
            <v>35601</v>
          </cell>
          <cell r="BQ64">
            <v>32036</v>
          </cell>
          <cell r="BR64">
            <v>33225</v>
          </cell>
          <cell r="BS64">
            <v>35060</v>
          </cell>
          <cell r="BT64">
            <v>35157</v>
          </cell>
          <cell r="BU64">
            <v>36260</v>
          </cell>
          <cell r="BV64">
            <v>36646</v>
          </cell>
          <cell r="BW64">
            <v>35481</v>
          </cell>
          <cell r="BX64">
            <v>37207</v>
          </cell>
          <cell r="BY64">
            <v>39408</v>
          </cell>
          <cell r="BZ64">
            <v>39340</v>
          </cell>
          <cell r="CA64">
            <v>41644</v>
          </cell>
          <cell r="CB64">
            <v>39939</v>
          </cell>
        </row>
        <row r="65">
          <cell r="A65" t="str">
            <v>Самарская область</v>
          </cell>
          <cell r="B65">
            <v>243</v>
          </cell>
          <cell r="C65">
            <v>327</v>
          </cell>
          <cell r="D65">
            <v>539</v>
          </cell>
          <cell r="E65">
            <v>903</v>
          </cell>
          <cell r="F65">
            <v>1398</v>
          </cell>
          <cell r="G65">
            <v>1825</v>
          </cell>
          <cell r="H65">
            <v>2541</v>
          </cell>
          <cell r="I65">
            <v>2356</v>
          </cell>
          <cell r="J65">
            <v>2547</v>
          </cell>
          <cell r="K65">
            <v>3081</v>
          </cell>
          <cell r="L65">
            <v>3551</v>
          </cell>
          <cell r="M65">
            <v>4121</v>
          </cell>
          <cell r="N65">
            <v>4917</v>
          </cell>
          <cell r="O65">
            <v>6241</v>
          </cell>
          <cell r="P65">
            <v>7931</v>
          </cell>
          <cell r="Q65">
            <v>9956</v>
          </cell>
          <cell r="R65">
            <v>11361</v>
          </cell>
          <cell r="S65">
            <v>14060</v>
          </cell>
          <cell r="T65">
            <v>16968</v>
          </cell>
          <cell r="U65">
            <v>17296</v>
          </cell>
          <cell r="V65">
            <v>19349</v>
          </cell>
          <cell r="W65">
            <v>19392</v>
          </cell>
          <cell r="X65">
            <v>20195</v>
          </cell>
          <cell r="Y65">
            <v>22112</v>
          </cell>
          <cell r="Z65">
            <v>24695</v>
          </cell>
          <cell r="AA65">
            <v>26919</v>
          </cell>
          <cell r="AB65">
            <v>28822</v>
          </cell>
          <cell r="AC65">
            <v>27707</v>
          </cell>
          <cell r="AD65">
            <v>29324</v>
          </cell>
          <cell r="AE65">
            <v>31023</v>
          </cell>
          <cell r="AF65">
            <v>33004</v>
          </cell>
          <cell r="AG65">
            <v>34286</v>
          </cell>
          <cell r="AH65">
            <v>36889</v>
          </cell>
          <cell r="AI65">
            <v>40693</v>
          </cell>
          <cell r="AJ65">
            <v>42492</v>
          </cell>
          <cell r="AK65">
            <v>43039</v>
          </cell>
          <cell r="AL65">
            <v>43234</v>
          </cell>
          <cell r="AM65">
            <v>42798</v>
          </cell>
          <cell r="AN65">
            <v>41136</v>
          </cell>
          <cell r="AO65">
            <v>41895</v>
          </cell>
          <cell r="AP65">
            <v>39356</v>
          </cell>
          <cell r="AQ65">
            <v>40412</v>
          </cell>
          <cell r="AR65">
            <v>41149</v>
          </cell>
          <cell r="AS65">
            <v>36962</v>
          </cell>
          <cell r="AT65">
            <v>36629</v>
          </cell>
          <cell r="AU65">
            <v>39857</v>
          </cell>
          <cell r="AV65">
            <v>39306</v>
          </cell>
          <cell r="AW65">
            <v>39215</v>
          </cell>
          <cell r="AX65">
            <v>42449</v>
          </cell>
          <cell r="AY65">
            <v>46611</v>
          </cell>
          <cell r="AZ65">
            <v>48494</v>
          </cell>
          <cell r="BA65">
            <v>56932</v>
          </cell>
          <cell r="BB65">
            <v>63426</v>
          </cell>
          <cell r="BC65">
            <v>67969</v>
          </cell>
          <cell r="BD65">
            <v>67282</v>
          </cell>
          <cell r="BE65">
            <v>66527</v>
          </cell>
          <cell r="BF65">
            <v>60902</v>
          </cell>
          <cell r="BG65">
            <v>60908</v>
          </cell>
          <cell r="BH65">
            <v>63903</v>
          </cell>
          <cell r="BI65">
            <v>65387</v>
          </cell>
          <cell r="BJ65">
            <v>72286</v>
          </cell>
          <cell r="BK65">
            <v>75037</v>
          </cell>
          <cell r="BL65">
            <v>76880</v>
          </cell>
          <cell r="BM65">
            <v>78340</v>
          </cell>
          <cell r="BN65">
            <v>78124</v>
          </cell>
          <cell r="BO65">
            <v>74020</v>
          </cell>
          <cell r="BP65">
            <v>70397</v>
          </cell>
          <cell r="BQ65">
            <v>69273</v>
          </cell>
          <cell r="BR65">
            <v>71550</v>
          </cell>
          <cell r="BS65">
            <v>74472</v>
          </cell>
          <cell r="BT65">
            <v>76871</v>
          </cell>
          <cell r="BU65">
            <v>79733</v>
          </cell>
          <cell r="BV65">
            <v>81102</v>
          </cell>
          <cell r="BW65">
            <v>80444</v>
          </cell>
          <cell r="BX65">
            <v>84772</v>
          </cell>
          <cell r="BY65">
            <v>84375</v>
          </cell>
          <cell r="BZ65">
            <v>85149</v>
          </cell>
          <cell r="CA65">
            <v>88027</v>
          </cell>
          <cell r="CB65">
            <v>82521</v>
          </cell>
        </row>
        <row r="66">
          <cell r="A66" t="str">
            <v>Саратовская область</v>
          </cell>
          <cell r="B66">
            <v>0</v>
          </cell>
          <cell r="C66">
            <v>22</v>
          </cell>
          <cell r="D66">
            <v>154</v>
          </cell>
          <cell r="E66">
            <v>281</v>
          </cell>
          <cell r="F66">
            <v>432</v>
          </cell>
          <cell r="G66">
            <v>570</v>
          </cell>
          <cell r="H66">
            <v>578</v>
          </cell>
          <cell r="I66">
            <v>661</v>
          </cell>
          <cell r="J66">
            <v>747</v>
          </cell>
          <cell r="K66">
            <v>1018</v>
          </cell>
          <cell r="L66">
            <v>1161</v>
          </cell>
          <cell r="M66">
            <v>1429</v>
          </cell>
          <cell r="N66">
            <v>1747</v>
          </cell>
          <cell r="O66">
            <v>2078</v>
          </cell>
          <cell r="P66">
            <v>2639</v>
          </cell>
          <cell r="Q66">
            <v>3150</v>
          </cell>
          <cell r="R66">
            <v>4409</v>
          </cell>
          <cell r="S66">
            <v>5656</v>
          </cell>
          <cell r="T66">
            <v>5828</v>
          </cell>
          <cell r="U66">
            <v>6254</v>
          </cell>
          <cell r="V66">
            <v>7187</v>
          </cell>
          <cell r="W66">
            <v>7889</v>
          </cell>
          <cell r="X66">
            <v>9175</v>
          </cell>
          <cell r="Y66">
            <v>10124</v>
          </cell>
          <cell r="Z66">
            <v>11357</v>
          </cell>
          <cell r="AA66">
            <v>12345</v>
          </cell>
          <cell r="AB66">
            <v>13456</v>
          </cell>
          <cell r="AC66">
            <v>14920</v>
          </cell>
          <cell r="AD66">
            <v>15350</v>
          </cell>
          <cell r="AE66">
            <v>16037</v>
          </cell>
          <cell r="AF66">
            <v>15151</v>
          </cell>
          <cell r="AG66">
            <v>15030</v>
          </cell>
          <cell r="AH66">
            <v>16289</v>
          </cell>
          <cell r="AI66">
            <v>17616</v>
          </cell>
          <cell r="AJ66">
            <v>18027</v>
          </cell>
          <cell r="AK66">
            <v>18107</v>
          </cell>
          <cell r="AL66">
            <v>18084</v>
          </cell>
          <cell r="AM66">
            <v>18430</v>
          </cell>
          <cell r="AN66">
            <v>19006</v>
          </cell>
          <cell r="AO66">
            <v>19086</v>
          </cell>
          <cell r="AP66">
            <v>18914</v>
          </cell>
          <cell r="AQ66">
            <v>18231</v>
          </cell>
          <cell r="AR66">
            <v>16164</v>
          </cell>
          <cell r="AS66">
            <v>15247</v>
          </cell>
          <cell r="AT66">
            <v>15626</v>
          </cell>
          <cell r="AU66">
            <v>16492</v>
          </cell>
          <cell r="AV66">
            <v>17193</v>
          </cell>
          <cell r="AW66">
            <v>18263</v>
          </cell>
          <cell r="AX66">
            <v>19018</v>
          </cell>
          <cell r="AY66">
            <v>20135</v>
          </cell>
          <cell r="AZ66">
            <v>20867</v>
          </cell>
          <cell r="BA66">
            <v>22525</v>
          </cell>
          <cell r="BB66">
            <v>22655</v>
          </cell>
          <cell r="BC66">
            <v>23735</v>
          </cell>
          <cell r="BD66">
            <v>21768</v>
          </cell>
          <cell r="BE66">
            <v>21599</v>
          </cell>
          <cell r="BF66">
            <v>21720</v>
          </cell>
          <cell r="BG66">
            <v>22756</v>
          </cell>
          <cell r="BH66">
            <v>24010</v>
          </cell>
          <cell r="BI66">
            <v>25268</v>
          </cell>
          <cell r="BJ66">
            <v>27290</v>
          </cell>
          <cell r="BK66">
            <v>28368</v>
          </cell>
          <cell r="BL66">
            <v>29011</v>
          </cell>
          <cell r="BM66">
            <v>29927</v>
          </cell>
          <cell r="BN66">
            <v>30304</v>
          </cell>
          <cell r="BO66">
            <v>31327</v>
          </cell>
          <cell r="BP66">
            <v>24447</v>
          </cell>
          <cell r="BQ66">
            <v>24552</v>
          </cell>
          <cell r="BR66">
            <v>25451</v>
          </cell>
          <cell r="BS66">
            <v>26063</v>
          </cell>
          <cell r="BT66">
            <v>26068</v>
          </cell>
          <cell r="BU66">
            <v>27543</v>
          </cell>
          <cell r="BV66">
            <v>27296</v>
          </cell>
          <cell r="BW66">
            <v>28370</v>
          </cell>
          <cell r="BX66">
            <v>29551</v>
          </cell>
          <cell r="BY66">
            <v>31965</v>
          </cell>
          <cell r="BZ66">
            <v>33355</v>
          </cell>
          <cell r="CA66">
            <v>34902</v>
          </cell>
          <cell r="CB66">
            <v>32345</v>
          </cell>
        </row>
        <row r="67">
          <cell r="A67" t="str">
            <v>Ульяновская область</v>
          </cell>
          <cell r="B67">
            <v>37</v>
          </cell>
          <cell r="C67">
            <v>68</v>
          </cell>
          <cell r="D67">
            <v>111</v>
          </cell>
          <cell r="E67">
            <v>185</v>
          </cell>
          <cell r="F67">
            <v>267</v>
          </cell>
          <cell r="G67">
            <v>413</v>
          </cell>
          <cell r="H67">
            <v>613</v>
          </cell>
          <cell r="I67">
            <v>739</v>
          </cell>
          <cell r="J67">
            <v>948</v>
          </cell>
          <cell r="K67">
            <v>1081</v>
          </cell>
          <cell r="L67">
            <v>1318</v>
          </cell>
          <cell r="M67">
            <v>1507</v>
          </cell>
          <cell r="N67">
            <v>1862</v>
          </cell>
          <cell r="O67">
            <v>2410</v>
          </cell>
          <cell r="P67">
            <v>2991</v>
          </cell>
          <cell r="Q67">
            <v>3098</v>
          </cell>
          <cell r="R67">
            <v>3253</v>
          </cell>
          <cell r="S67">
            <v>3939</v>
          </cell>
          <cell r="T67">
            <v>4449</v>
          </cell>
          <cell r="U67">
            <v>4673</v>
          </cell>
          <cell r="V67">
            <v>4978</v>
          </cell>
          <cell r="W67">
            <v>5573</v>
          </cell>
          <cell r="X67">
            <v>5874</v>
          </cell>
          <cell r="Y67">
            <v>6540</v>
          </cell>
          <cell r="Z67">
            <v>6937</v>
          </cell>
          <cell r="AA67">
            <v>7603</v>
          </cell>
          <cell r="AB67">
            <v>8539</v>
          </cell>
          <cell r="AC67">
            <v>9357</v>
          </cell>
          <cell r="AD67">
            <v>10062</v>
          </cell>
          <cell r="AE67">
            <v>10794</v>
          </cell>
          <cell r="AF67">
            <v>10828</v>
          </cell>
          <cell r="AG67">
            <v>10448</v>
          </cell>
          <cell r="AH67">
            <v>11544</v>
          </cell>
          <cell r="AI67">
            <v>12551</v>
          </cell>
          <cell r="AJ67">
            <v>11896</v>
          </cell>
          <cell r="AK67">
            <v>12249</v>
          </cell>
          <cell r="AL67">
            <v>12009</v>
          </cell>
          <cell r="AM67">
            <v>12557</v>
          </cell>
          <cell r="AN67">
            <v>13331</v>
          </cell>
          <cell r="AO67">
            <v>12920</v>
          </cell>
          <cell r="AP67">
            <v>12638</v>
          </cell>
          <cell r="AQ67">
            <v>12596</v>
          </cell>
          <cell r="AR67">
            <v>11389</v>
          </cell>
          <cell r="AS67">
            <v>9819</v>
          </cell>
          <cell r="AT67">
            <v>9573</v>
          </cell>
          <cell r="AU67">
            <v>9671</v>
          </cell>
          <cell r="AV67">
            <v>9855</v>
          </cell>
          <cell r="AW67">
            <v>9954</v>
          </cell>
          <cell r="AX67">
            <v>10683</v>
          </cell>
          <cell r="AY67">
            <v>10735</v>
          </cell>
          <cell r="AZ67">
            <v>11203</v>
          </cell>
          <cell r="BA67">
            <v>13154</v>
          </cell>
          <cell r="BB67">
            <v>14154</v>
          </cell>
          <cell r="BC67">
            <v>14331</v>
          </cell>
          <cell r="BD67">
            <v>13885</v>
          </cell>
          <cell r="BE67">
            <v>13114</v>
          </cell>
          <cell r="BF67">
            <v>13038</v>
          </cell>
          <cell r="BG67">
            <v>13990</v>
          </cell>
          <cell r="BH67">
            <v>14993</v>
          </cell>
          <cell r="BI67">
            <v>16462</v>
          </cell>
          <cell r="BJ67">
            <v>18512</v>
          </cell>
          <cell r="BK67">
            <v>18601</v>
          </cell>
          <cell r="BL67">
            <v>19292</v>
          </cell>
          <cell r="BM67">
            <v>18776</v>
          </cell>
          <cell r="BN67">
            <v>18888</v>
          </cell>
          <cell r="BO67">
            <v>18681</v>
          </cell>
          <cell r="BP67">
            <v>16810</v>
          </cell>
          <cell r="BQ67">
            <v>15166</v>
          </cell>
          <cell r="BR67">
            <v>15629</v>
          </cell>
          <cell r="BS67">
            <v>15263</v>
          </cell>
          <cell r="BT67">
            <v>14437</v>
          </cell>
          <cell r="BU67">
            <v>15390</v>
          </cell>
          <cell r="BV67">
            <v>15622</v>
          </cell>
          <cell r="BW67">
            <v>16501</v>
          </cell>
          <cell r="BX67">
            <v>17337</v>
          </cell>
          <cell r="BY67">
            <v>17548</v>
          </cell>
          <cell r="BZ67">
            <v>16951</v>
          </cell>
          <cell r="CA67">
            <v>18095</v>
          </cell>
          <cell r="CB67">
            <v>18705</v>
          </cell>
        </row>
        <row r="68">
          <cell r="A68" t="str">
            <v>УРАЛЬСКИЙ ФЕДЕРАЛЬНЫЙ ОКРУГ</v>
          </cell>
          <cell r="B68">
            <v>1104</v>
          </cell>
          <cell r="C68">
            <v>1747</v>
          </cell>
          <cell r="D68">
            <v>3076</v>
          </cell>
          <cell r="E68">
            <v>5080</v>
          </cell>
          <cell r="F68">
            <v>7004</v>
          </cell>
          <cell r="G68">
            <v>9670</v>
          </cell>
          <cell r="H68">
            <v>12131</v>
          </cell>
          <cell r="I68">
            <v>14048</v>
          </cell>
          <cell r="J68">
            <v>16227</v>
          </cell>
          <cell r="K68">
            <v>19865</v>
          </cell>
          <cell r="L68">
            <v>23400</v>
          </cell>
          <cell r="M68">
            <v>27253</v>
          </cell>
          <cell r="N68">
            <v>33838</v>
          </cell>
          <cell r="O68">
            <v>42120</v>
          </cell>
          <cell r="P68">
            <v>50537</v>
          </cell>
          <cell r="Q68">
            <v>62465</v>
          </cell>
          <cell r="R68">
            <v>75399</v>
          </cell>
          <cell r="S68">
            <v>87628</v>
          </cell>
          <cell r="T68">
            <v>98863</v>
          </cell>
          <cell r="U68">
            <v>93947</v>
          </cell>
          <cell r="V68">
            <v>105843</v>
          </cell>
          <cell r="W68">
            <v>120100</v>
          </cell>
          <cell r="X68">
            <v>136887</v>
          </cell>
          <cell r="Y68">
            <v>150716</v>
          </cell>
          <cell r="Z68">
            <v>170020</v>
          </cell>
          <cell r="AA68">
            <v>179270</v>
          </cell>
          <cell r="AB68">
            <v>191924</v>
          </cell>
          <cell r="AC68">
            <v>204285</v>
          </cell>
          <cell r="AD68">
            <v>208464</v>
          </cell>
          <cell r="AE68">
            <v>212390</v>
          </cell>
          <cell r="AF68">
            <v>211737</v>
          </cell>
          <cell r="AG68">
            <v>209768</v>
          </cell>
          <cell r="AH68">
            <v>227011</v>
          </cell>
          <cell r="AI68">
            <v>249780</v>
          </cell>
          <cell r="AJ68">
            <v>264099</v>
          </cell>
          <cell r="AK68">
            <v>246988</v>
          </cell>
          <cell r="AL68">
            <v>268994</v>
          </cell>
          <cell r="AM68">
            <v>270522</v>
          </cell>
          <cell r="AN68">
            <v>277552</v>
          </cell>
          <cell r="AO68">
            <v>280422</v>
          </cell>
          <cell r="AP68">
            <v>273323</v>
          </cell>
          <cell r="AQ68">
            <v>272079</v>
          </cell>
          <cell r="AR68">
            <v>258671</v>
          </cell>
          <cell r="AS68">
            <v>244830</v>
          </cell>
          <cell r="AT68">
            <v>243962</v>
          </cell>
          <cell r="AU68">
            <v>260882</v>
          </cell>
          <cell r="AV68">
            <v>270290</v>
          </cell>
          <cell r="AW68">
            <v>288168</v>
          </cell>
          <cell r="AX68">
            <v>297722</v>
          </cell>
          <cell r="AY68">
            <v>313123</v>
          </cell>
          <cell r="AZ68">
            <v>343725</v>
          </cell>
          <cell r="BA68">
            <v>384718</v>
          </cell>
          <cell r="BB68">
            <v>409643</v>
          </cell>
          <cell r="BC68">
            <v>431774</v>
          </cell>
          <cell r="BD68">
            <v>434935</v>
          </cell>
          <cell r="BE68">
            <v>423362</v>
          </cell>
          <cell r="BF68">
            <v>417019</v>
          </cell>
          <cell r="BG68">
            <v>417311</v>
          </cell>
          <cell r="BH68">
            <v>419605</v>
          </cell>
          <cell r="BI68">
            <v>445139</v>
          </cell>
          <cell r="BJ68">
            <v>486550</v>
          </cell>
          <cell r="BK68">
            <v>501015</v>
          </cell>
          <cell r="BL68">
            <v>501088</v>
          </cell>
          <cell r="BM68">
            <v>504622</v>
          </cell>
          <cell r="BN68">
            <v>504649</v>
          </cell>
          <cell r="BO68">
            <v>495671</v>
          </cell>
          <cell r="BP68">
            <v>441159</v>
          </cell>
          <cell r="BQ68">
            <v>435191</v>
          </cell>
          <cell r="BR68">
            <v>447143</v>
          </cell>
          <cell r="BS68">
            <v>451753</v>
          </cell>
          <cell r="BT68">
            <v>454478</v>
          </cell>
          <cell r="BU68">
            <v>460426</v>
          </cell>
          <cell r="BV68">
            <v>469244</v>
          </cell>
          <cell r="BW68">
            <v>474475</v>
          </cell>
          <cell r="BX68">
            <v>484446</v>
          </cell>
          <cell r="BY68">
            <v>492425</v>
          </cell>
          <cell r="BZ68">
            <v>470555</v>
          </cell>
          <cell r="CA68">
            <v>492703</v>
          </cell>
          <cell r="CB68">
            <v>468989</v>
          </cell>
        </row>
        <row r="69">
          <cell r="A69" t="str">
            <v>Курганская область</v>
          </cell>
          <cell r="B69">
            <v>50</v>
          </cell>
          <cell r="C69">
            <v>73</v>
          </cell>
          <cell r="D69">
            <v>128</v>
          </cell>
          <cell r="E69">
            <v>189</v>
          </cell>
          <cell r="F69">
            <v>166</v>
          </cell>
          <cell r="G69">
            <v>267</v>
          </cell>
          <cell r="H69">
            <v>304</v>
          </cell>
          <cell r="I69">
            <v>252</v>
          </cell>
          <cell r="J69">
            <v>297</v>
          </cell>
          <cell r="K69">
            <v>385</v>
          </cell>
          <cell r="L69">
            <v>481</v>
          </cell>
          <cell r="M69">
            <v>628</v>
          </cell>
          <cell r="N69">
            <v>832</v>
          </cell>
          <cell r="O69">
            <v>1129</v>
          </cell>
          <cell r="P69">
            <v>846</v>
          </cell>
          <cell r="Q69">
            <v>1112</v>
          </cell>
          <cell r="R69">
            <v>1094</v>
          </cell>
          <cell r="S69">
            <v>1375</v>
          </cell>
          <cell r="T69">
            <v>1524</v>
          </cell>
          <cell r="U69">
            <v>1616</v>
          </cell>
          <cell r="V69">
            <v>1799</v>
          </cell>
          <cell r="W69">
            <v>2532</v>
          </cell>
          <cell r="X69">
            <v>3217</v>
          </cell>
          <cell r="Y69">
            <v>3724</v>
          </cell>
          <cell r="Z69">
            <v>4375</v>
          </cell>
          <cell r="AA69">
            <v>4894</v>
          </cell>
          <cell r="AB69">
            <v>5264</v>
          </cell>
          <cell r="AC69">
            <v>5834</v>
          </cell>
          <cell r="AD69">
            <v>5784</v>
          </cell>
          <cell r="AE69">
            <v>6221</v>
          </cell>
          <cell r="AF69">
            <v>6229</v>
          </cell>
          <cell r="AG69">
            <v>5619</v>
          </cell>
          <cell r="AH69">
            <v>6295</v>
          </cell>
          <cell r="AI69">
            <v>7439</v>
          </cell>
          <cell r="AJ69">
            <v>7233</v>
          </cell>
          <cell r="AK69">
            <v>7402</v>
          </cell>
          <cell r="AL69">
            <v>7563</v>
          </cell>
          <cell r="AM69">
            <v>7649</v>
          </cell>
          <cell r="AN69">
            <v>7586</v>
          </cell>
          <cell r="AO69">
            <v>8216</v>
          </cell>
          <cell r="AP69">
            <v>6588</v>
          </cell>
          <cell r="AQ69">
            <v>6351</v>
          </cell>
          <cell r="AR69">
            <v>6707</v>
          </cell>
          <cell r="AS69">
            <v>6446</v>
          </cell>
          <cell r="AT69">
            <v>5670</v>
          </cell>
          <cell r="AU69">
            <v>6452</v>
          </cell>
          <cell r="AV69">
            <v>6839</v>
          </cell>
          <cell r="AW69">
            <v>7583</v>
          </cell>
          <cell r="AX69">
            <v>8291</v>
          </cell>
          <cell r="AY69">
            <v>8152</v>
          </cell>
          <cell r="AZ69">
            <v>9526</v>
          </cell>
          <cell r="BA69">
            <v>11501</v>
          </cell>
          <cell r="BB69">
            <v>12420</v>
          </cell>
          <cell r="BC69">
            <v>13286</v>
          </cell>
          <cell r="BD69">
            <v>13222</v>
          </cell>
          <cell r="BE69">
            <v>13395</v>
          </cell>
          <cell r="BF69">
            <v>13680</v>
          </cell>
          <cell r="BG69">
            <v>13645</v>
          </cell>
          <cell r="BH69">
            <v>13571</v>
          </cell>
          <cell r="BI69">
            <v>14751</v>
          </cell>
          <cell r="BJ69">
            <v>16341</v>
          </cell>
          <cell r="BK69">
            <v>16265</v>
          </cell>
          <cell r="BL69">
            <v>15815</v>
          </cell>
          <cell r="BM69">
            <v>16062</v>
          </cell>
          <cell r="BN69">
            <v>16450</v>
          </cell>
          <cell r="BO69">
            <v>16462</v>
          </cell>
          <cell r="BP69">
            <v>14166</v>
          </cell>
          <cell r="BQ69">
            <v>14555</v>
          </cell>
          <cell r="BR69">
            <v>14441</v>
          </cell>
          <cell r="BS69">
            <v>14750</v>
          </cell>
          <cell r="BT69">
            <v>12748</v>
          </cell>
          <cell r="BU69">
            <v>13136</v>
          </cell>
          <cell r="BV69">
            <v>13688</v>
          </cell>
          <cell r="BW69">
            <v>13580</v>
          </cell>
          <cell r="BX69">
            <v>14218</v>
          </cell>
          <cell r="BY69">
            <v>13875</v>
          </cell>
          <cell r="BZ69">
            <v>12413</v>
          </cell>
          <cell r="CA69">
            <v>13131</v>
          </cell>
          <cell r="CB69">
            <v>12515</v>
          </cell>
        </row>
        <row r="70">
          <cell r="A70" t="str">
            <v>Свердловская область</v>
          </cell>
          <cell r="B70">
            <v>184</v>
          </cell>
          <cell r="C70">
            <v>382</v>
          </cell>
          <cell r="D70">
            <v>839</v>
          </cell>
          <cell r="E70">
            <v>1651</v>
          </cell>
          <cell r="F70">
            <v>2436</v>
          </cell>
          <cell r="G70">
            <v>3233</v>
          </cell>
          <cell r="H70">
            <v>4332</v>
          </cell>
          <cell r="I70">
            <v>4979</v>
          </cell>
          <cell r="J70">
            <v>5606</v>
          </cell>
          <cell r="K70">
            <v>6935</v>
          </cell>
          <cell r="L70">
            <v>7980</v>
          </cell>
          <cell r="M70">
            <v>9272</v>
          </cell>
          <cell r="N70">
            <v>11514</v>
          </cell>
          <cell r="O70">
            <v>14309</v>
          </cell>
          <cell r="P70">
            <v>17000</v>
          </cell>
          <cell r="Q70">
            <v>21268</v>
          </cell>
          <cell r="R70">
            <v>26504</v>
          </cell>
          <cell r="S70">
            <v>30458</v>
          </cell>
          <cell r="T70">
            <v>36114</v>
          </cell>
          <cell r="U70">
            <v>34633</v>
          </cell>
          <cell r="V70">
            <v>38846</v>
          </cell>
          <cell r="W70">
            <v>43322</v>
          </cell>
          <cell r="X70">
            <v>49360</v>
          </cell>
          <cell r="Y70">
            <v>54819</v>
          </cell>
          <cell r="Z70">
            <v>61925</v>
          </cell>
          <cell r="AA70">
            <v>65391</v>
          </cell>
          <cell r="AB70">
            <v>70073</v>
          </cell>
          <cell r="AC70">
            <v>77030</v>
          </cell>
          <cell r="AD70">
            <v>80508</v>
          </cell>
          <cell r="AE70">
            <v>80856</v>
          </cell>
          <cell r="AF70">
            <v>78599</v>
          </cell>
          <cell r="AG70">
            <v>82168</v>
          </cell>
          <cell r="AH70">
            <v>88834</v>
          </cell>
          <cell r="AI70">
            <v>98432</v>
          </cell>
          <cell r="AJ70">
            <v>105089</v>
          </cell>
          <cell r="AK70">
            <v>102111</v>
          </cell>
          <cell r="AL70">
            <v>108618</v>
          </cell>
          <cell r="AM70">
            <v>107181</v>
          </cell>
          <cell r="AN70">
            <v>109300</v>
          </cell>
          <cell r="AO70">
            <v>113286</v>
          </cell>
          <cell r="AP70">
            <v>108976</v>
          </cell>
          <cell r="AQ70">
            <v>107896</v>
          </cell>
          <cell r="AR70">
            <v>104886</v>
          </cell>
          <cell r="AS70">
            <v>102653</v>
          </cell>
          <cell r="AT70">
            <v>102087</v>
          </cell>
          <cell r="AU70">
            <v>112237</v>
          </cell>
          <cell r="AV70">
            <v>115599</v>
          </cell>
          <cell r="AW70">
            <v>122920</v>
          </cell>
          <cell r="AX70">
            <v>122697</v>
          </cell>
          <cell r="AY70">
            <v>130357</v>
          </cell>
          <cell r="AZ70">
            <v>140339</v>
          </cell>
          <cell r="BA70">
            <v>154524</v>
          </cell>
          <cell r="BB70">
            <v>158564</v>
          </cell>
          <cell r="BC70">
            <v>167527</v>
          </cell>
          <cell r="BD70">
            <v>177643</v>
          </cell>
          <cell r="BE70">
            <v>174217</v>
          </cell>
          <cell r="BF70">
            <v>174921</v>
          </cell>
          <cell r="BG70">
            <v>180856</v>
          </cell>
          <cell r="BH70">
            <v>178934</v>
          </cell>
          <cell r="BI70">
            <v>191446</v>
          </cell>
          <cell r="BJ70">
            <v>211868</v>
          </cell>
          <cell r="BK70">
            <v>218993</v>
          </cell>
          <cell r="BL70">
            <v>218426</v>
          </cell>
          <cell r="BM70">
            <v>223311</v>
          </cell>
          <cell r="BN70">
            <v>222700</v>
          </cell>
          <cell r="BO70">
            <v>216433</v>
          </cell>
          <cell r="BP70">
            <v>192550</v>
          </cell>
          <cell r="BQ70">
            <v>190815</v>
          </cell>
          <cell r="BR70">
            <v>195042</v>
          </cell>
          <cell r="BS70">
            <v>192263</v>
          </cell>
          <cell r="BT70">
            <v>194578</v>
          </cell>
          <cell r="BU70">
            <v>195306</v>
          </cell>
          <cell r="BV70">
            <v>201918</v>
          </cell>
          <cell r="BW70">
            <v>202437</v>
          </cell>
          <cell r="BX70">
            <v>205434</v>
          </cell>
          <cell r="BY70">
            <v>208868</v>
          </cell>
          <cell r="BZ70">
            <v>204400</v>
          </cell>
          <cell r="CA70">
            <v>214412</v>
          </cell>
          <cell r="CB70">
            <v>214083</v>
          </cell>
        </row>
        <row r="71">
          <cell r="A71" t="str">
            <v>Тюменская область</v>
          </cell>
          <cell r="B71">
            <v>716</v>
          </cell>
          <cell r="C71">
            <v>1085</v>
          </cell>
          <cell r="D71">
            <v>1848</v>
          </cell>
          <cell r="E71">
            <v>2856</v>
          </cell>
          <cell r="F71">
            <v>3917</v>
          </cell>
          <cell r="G71">
            <v>5493</v>
          </cell>
          <cell r="H71">
            <v>6698</v>
          </cell>
          <cell r="I71">
            <v>7873</v>
          </cell>
          <cell r="J71">
            <v>9245</v>
          </cell>
          <cell r="K71">
            <v>11296</v>
          </cell>
          <cell r="L71">
            <v>13695</v>
          </cell>
          <cell r="M71">
            <v>15916</v>
          </cell>
          <cell r="N71">
            <v>19705</v>
          </cell>
          <cell r="O71">
            <v>24599</v>
          </cell>
          <cell r="P71">
            <v>30082</v>
          </cell>
          <cell r="Q71">
            <v>36375</v>
          </cell>
          <cell r="R71">
            <v>42746</v>
          </cell>
          <cell r="S71">
            <v>49599</v>
          </cell>
          <cell r="T71">
            <v>53317</v>
          </cell>
          <cell r="U71">
            <v>48770</v>
          </cell>
          <cell r="V71">
            <v>54151</v>
          </cell>
          <cell r="W71">
            <v>60947</v>
          </cell>
          <cell r="X71">
            <v>68762</v>
          </cell>
          <cell r="Y71">
            <v>74606</v>
          </cell>
          <cell r="Z71">
            <v>83106</v>
          </cell>
          <cell r="AA71">
            <v>87275</v>
          </cell>
          <cell r="AB71">
            <v>94244</v>
          </cell>
          <cell r="AC71">
            <v>98516</v>
          </cell>
          <cell r="AD71">
            <v>97833</v>
          </cell>
          <cell r="AE71">
            <v>100716</v>
          </cell>
          <cell r="AF71">
            <v>102330</v>
          </cell>
          <cell r="AG71">
            <v>96282</v>
          </cell>
          <cell r="AH71">
            <v>103226</v>
          </cell>
          <cell r="AI71">
            <v>109565</v>
          </cell>
          <cell r="AJ71">
            <v>115375</v>
          </cell>
          <cell r="AK71">
            <v>109086</v>
          </cell>
          <cell r="AL71">
            <v>117729</v>
          </cell>
          <cell r="AM71">
            <v>119946</v>
          </cell>
          <cell r="AN71">
            <v>123300</v>
          </cell>
          <cell r="AO71">
            <v>122305</v>
          </cell>
          <cell r="AP71">
            <v>120213</v>
          </cell>
          <cell r="AQ71">
            <v>119909</v>
          </cell>
          <cell r="AR71">
            <v>113804</v>
          </cell>
          <cell r="AS71">
            <v>106321</v>
          </cell>
          <cell r="AT71">
            <v>106041</v>
          </cell>
          <cell r="AU71">
            <v>112737</v>
          </cell>
          <cell r="AV71">
            <v>118394</v>
          </cell>
          <cell r="AW71">
            <v>126616</v>
          </cell>
          <cell r="AX71">
            <v>132454</v>
          </cell>
          <cell r="AY71">
            <v>138602</v>
          </cell>
          <cell r="AZ71">
            <v>152136</v>
          </cell>
          <cell r="BA71">
            <v>170084</v>
          </cell>
          <cell r="BB71">
            <v>184660</v>
          </cell>
          <cell r="BC71">
            <v>192300</v>
          </cell>
          <cell r="BD71">
            <v>188037</v>
          </cell>
          <cell r="BE71">
            <v>181165</v>
          </cell>
          <cell r="BF71">
            <v>172228</v>
          </cell>
          <cell r="BG71">
            <v>167467</v>
          </cell>
          <cell r="BH71">
            <v>170068</v>
          </cell>
          <cell r="BI71">
            <v>178417</v>
          </cell>
          <cell r="BJ71">
            <v>192534</v>
          </cell>
          <cell r="BK71">
            <v>198168</v>
          </cell>
          <cell r="BL71">
            <v>198741</v>
          </cell>
          <cell r="BM71">
            <v>199449</v>
          </cell>
          <cell r="BN71">
            <v>202714</v>
          </cell>
          <cell r="BO71">
            <v>199861</v>
          </cell>
          <cell r="BP71">
            <v>179403</v>
          </cell>
          <cell r="BQ71">
            <v>176738</v>
          </cell>
          <cell r="BR71">
            <v>182423</v>
          </cell>
          <cell r="BS71">
            <v>187156</v>
          </cell>
          <cell r="BT71">
            <v>192921</v>
          </cell>
          <cell r="BU71">
            <v>195391</v>
          </cell>
          <cell r="BV71">
            <v>195163</v>
          </cell>
          <cell r="BW71">
            <v>198086</v>
          </cell>
          <cell r="BX71">
            <v>200722</v>
          </cell>
          <cell r="BY71">
            <v>201703</v>
          </cell>
          <cell r="BZ71">
            <v>188883</v>
          </cell>
          <cell r="CA71">
            <v>197384</v>
          </cell>
          <cell r="CB71">
            <v>173047</v>
          </cell>
        </row>
        <row r="72">
          <cell r="A72" t="str">
            <v>в том числе Ханты-Мансийский автономный округ - Югра</v>
          </cell>
          <cell r="B72">
            <v>325</v>
          </cell>
          <cell r="C72">
            <v>467</v>
          </cell>
          <cell r="D72">
            <v>827</v>
          </cell>
          <cell r="E72">
            <v>1214</v>
          </cell>
          <cell r="F72">
            <v>1526</v>
          </cell>
          <cell r="G72">
            <v>2079</v>
          </cell>
          <cell r="H72">
            <v>2455</v>
          </cell>
          <cell r="I72">
            <v>2866</v>
          </cell>
          <cell r="J72">
            <v>3198</v>
          </cell>
          <cell r="K72">
            <v>3807</v>
          </cell>
          <cell r="L72">
            <v>4531</v>
          </cell>
          <cell r="M72">
            <v>5289</v>
          </cell>
          <cell r="N72">
            <v>6584</v>
          </cell>
          <cell r="O72">
            <v>7955</v>
          </cell>
          <cell r="P72">
            <v>9487</v>
          </cell>
          <cell r="Q72">
            <v>11687</v>
          </cell>
          <cell r="R72">
            <v>13523</v>
          </cell>
          <cell r="S72">
            <v>15963</v>
          </cell>
          <cell r="T72">
            <v>16532</v>
          </cell>
          <cell r="U72">
            <v>16003</v>
          </cell>
          <cell r="V72">
            <v>17884</v>
          </cell>
          <cell r="W72">
            <v>20244</v>
          </cell>
          <cell r="X72">
            <v>22632</v>
          </cell>
          <cell r="Y72">
            <v>24596</v>
          </cell>
          <cell r="Z72">
            <v>26861</v>
          </cell>
          <cell r="AA72">
            <v>25627</v>
          </cell>
          <cell r="AB72">
            <v>27355</v>
          </cell>
          <cell r="AC72">
            <v>27362</v>
          </cell>
          <cell r="AD72">
            <v>27982</v>
          </cell>
          <cell r="AE72">
            <v>28141</v>
          </cell>
          <cell r="AF72">
            <v>28737</v>
          </cell>
          <cell r="AG72">
            <v>28336</v>
          </cell>
          <cell r="AH72">
            <v>29973</v>
          </cell>
          <cell r="AI72">
            <v>31475</v>
          </cell>
          <cell r="AJ72">
            <v>32976</v>
          </cell>
          <cell r="AK72">
            <v>33723</v>
          </cell>
          <cell r="AL72">
            <v>32912</v>
          </cell>
          <cell r="AM72">
            <v>33515</v>
          </cell>
          <cell r="AN72">
            <v>33777</v>
          </cell>
          <cell r="AO72">
            <v>32811</v>
          </cell>
          <cell r="AP72">
            <v>33214</v>
          </cell>
          <cell r="AQ72">
            <v>33318</v>
          </cell>
          <cell r="AR72">
            <v>30044</v>
          </cell>
          <cell r="AS72">
            <v>27962</v>
          </cell>
          <cell r="AT72">
            <v>27411</v>
          </cell>
          <cell r="AU72">
            <v>29722</v>
          </cell>
          <cell r="AV72">
            <v>30395</v>
          </cell>
          <cell r="AW72">
            <v>32340</v>
          </cell>
          <cell r="AX72">
            <v>31391</v>
          </cell>
          <cell r="AY72">
            <v>32482</v>
          </cell>
          <cell r="AZ72">
            <v>37870</v>
          </cell>
          <cell r="BA72">
            <v>44996</v>
          </cell>
          <cell r="BB72">
            <v>51366</v>
          </cell>
          <cell r="BC72">
            <v>56173</v>
          </cell>
          <cell r="BD72">
            <v>57886</v>
          </cell>
          <cell r="BE72">
            <v>54967</v>
          </cell>
          <cell r="BF72">
            <v>61447</v>
          </cell>
          <cell r="BG72">
            <v>60293</v>
          </cell>
          <cell r="BH72">
            <v>61966</v>
          </cell>
          <cell r="BI72">
            <v>66467</v>
          </cell>
          <cell r="BJ72">
            <v>72811</v>
          </cell>
          <cell r="BK72">
            <v>74417</v>
          </cell>
          <cell r="BL72">
            <v>74016</v>
          </cell>
          <cell r="BM72">
            <v>74420</v>
          </cell>
          <cell r="BN72">
            <v>76137</v>
          </cell>
          <cell r="BO72">
            <v>76581</v>
          </cell>
          <cell r="BP72">
            <v>71175</v>
          </cell>
          <cell r="BQ72">
            <v>69374</v>
          </cell>
          <cell r="BR72">
            <v>71056</v>
          </cell>
          <cell r="BS72">
            <v>73130</v>
          </cell>
          <cell r="BT72">
            <v>75073</v>
          </cell>
          <cell r="BU72">
            <v>75179</v>
          </cell>
          <cell r="BV72">
            <v>75481</v>
          </cell>
          <cell r="BW72">
            <v>76794</v>
          </cell>
          <cell r="BX72">
            <v>75781</v>
          </cell>
          <cell r="BY72">
            <v>74606</v>
          </cell>
          <cell r="BZ72">
            <v>74251</v>
          </cell>
          <cell r="CA72">
            <v>77640</v>
          </cell>
          <cell r="CB72">
            <v>70264</v>
          </cell>
        </row>
        <row r="73">
          <cell r="A73" t="str">
            <v>в том числе Ямало-Ненецкий автономный округ</v>
          </cell>
          <cell r="B73">
            <v>32</v>
          </cell>
          <cell r="C73">
            <v>46</v>
          </cell>
          <cell r="D73">
            <v>78</v>
          </cell>
          <cell r="E73">
            <v>154</v>
          </cell>
          <cell r="F73">
            <v>285</v>
          </cell>
          <cell r="G73">
            <v>450</v>
          </cell>
          <cell r="H73">
            <v>753</v>
          </cell>
          <cell r="I73">
            <v>899</v>
          </cell>
          <cell r="J73">
            <v>1088</v>
          </cell>
          <cell r="K73">
            <v>1415</v>
          </cell>
          <cell r="L73">
            <v>1792</v>
          </cell>
          <cell r="M73">
            <v>2157</v>
          </cell>
          <cell r="N73">
            <v>2785</v>
          </cell>
          <cell r="O73">
            <v>3397</v>
          </cell>
          <cell r="P73">
            <v>4134</v>
          </cell>
          <cell r="Q73">
            <v>5071</v>
          </cell>
          <cell r="R73">
            <v>6345</v>
          </cell>
          <cell r="S73">
            <v>7996</v>
          </cell>
          <cell r="T73">
            <v>10097</v>
          </cell>
          <cell r="U73">
            <v>10497</v>
          </cell>
          <cell r="V73">
            <v>12062</v>
          </cell>
          <cell r="W73">
            <v>13947</v>
          </cell>
          <cell r="X73">
            <v>16326</v>
          </cell>
          <cell r="Y73">
            <v>18190</v>
          </cell>
          <cell r="Z73">
            <v>20915</v>
          </cell>
          <cell r="AA73">
            <v>23123</v>
          </cell>
          <cell r="AB73">
            <v>25308</v>
          </cell>
          <cell r="AC73">
            <v>26889</v>
          </cell>
          <cell r="AD73">
            <v>27285</v>
          </cell>
          <cell r="AE73">
            <v>28327</v>
          </cell>
          <cell r="AF73">
            <v>28864</v>
          </cell>
          <cell r="AG73">
            <v>28069</v>
          </cell>
          <cell r="AH73">
            <v>29819</v>
          </cell>
          <cell r="AI73">
            <v>31910</v>
          </cell>
          <cell r="AJ73">
            <v>33688</v>
          </cell>
          <cell r="AK73">
            <v>34460</v>
          </cell>
          <cell r="AL73">
            <v>34843</v>
          </cell>
          <cell r="AM73">
            <v>35540</v>
          </cell>
          <cell r="AN73">
            <v>36796</v>
          </cell>
          <cell r="AO73">
            <v>37938</v>
          </cell>
          <cell r="AP73">
            <v>36824</v>
          </cell>
          <cell r="AQ73">
            <v>35925</v>
          </cell>
          <cell r="AR73">
            <v>34869</v>
          </cell>
          <cell r="AS73">
            <v>33168</v>
          </cell>
          <cell r="AT73">
            <v>33034</v>
          </cell>
          <cell r="AU73">
            <v>34991</v>
          </cell>
          <cell r="AV73">
            <v>37478</v>
          </cell>
          <cell r="AW73">
            <v>39410</v>
          </cell>
          <cell r="AX73">
            <v>41496</v>
          </cell>
          <cell r="AY73">
            <v>43514</v>
          </cell>
          <cell r="AZ73">
            <v>44322</v>
          </cell>
          <cell r="BA73">
            <v>44866</v>
          </cell>
          <cell r="BB73">
            <v>46777</v>
          </cell>
          <cell r="BC73">
            <v>46183</v>
          </cell>
          <cell r="BD73">
            <v>42092</v>
          </cell>
          <cell r="BE73">
            <v>40570</v>
          </cell>
          <cell r="BF73">
            <v>28023</v>
          </cell>
          <cell r="BG73">
            <v>28113</v>
          </cell>
          <cell r="BH73">
            <v>28541</v>
          </cell>
          <cell r="BI73">
            <v>29918</v>
          </cell>
          <cell r="BJ73">
            <v>32828</v>
          </cell>
          <cell r="BK73">
            <v>34106</v>
          </cell>
          <cell r="BL73">
            <v>34363</v>
          </cell>
          <cell r="BM73">
            <v>34546</v>
          </cell>
          <cell r="BN73">
            <v>34908</v>
          </cell>
          <cell r="BO73">
            <v>35325</v>
          </cell>
          <cell r="BP73">
            <v>32231</v>
          </cell>
          <cell r="BQ73">
            <v>32083</v>
          </cell>
          <cell r="BR73">
            <v>33146</v>
          </cell>
          <cell r="BS73">
            <v>33440</v>
          </cell>
          <cell r="BT73">
            <v>34178</v>
          </cell>
          <cell r="BU73">
            <v>34136</v>
          </cell>
          <cell r="BV73">
            <v>34988</v>
          </cell>
          <cell r="BW73">
            <v>36203</v>
          </cell>
          <cell r="BX73">
            <v>36951</v>
          </cell>
          <cell r="BY73">
            <v>37412</v>
          </cell>
          <cell r="BZ73">
            <v>33075</v>
          </cell>
          <cell r="CA73">
            <v>34631</v>
          </cell>
          <cell r="CB73">
            <v>32709</v>
          </cell>
        </row>
        <row r="74">
          <cell r="A74" t="str">
            <v>Тюменская область без данных по Ханты-Мансийскому автономному округу - Югре и Ямало-Ненецкому автономному округу</v>
          </cell>
          <cell r="B74">
            <v>359</v>
          </cell>
          <cell r="C74">
            <v>573</v>
          </cell>
          <cell r="D74">
            <v>943</v>
          </cell>
          <cell r="E74">
            <v>1488</v>
          </cell>
          <cell r="F74">
            <v>2107</v>
          </cell>
          <cell r="G74">
            <v>2964</v>
          </cell>
          <cell r="H74">
            <v>3490</v>
          </cell>
          <cell r="I74">
            <v>4108</v>
          </cell>
          <cell r="J74">
            <v>4960</v>
          </cell>
          <cell r="K74">
            <v>6075</v>
          </cell>
          <cell r="L74">
            <v>7371</v>
          </cell>
          <cell r="M74">
            <v>8471</v>
          </cell>
          <cell r="N74">
            <v>10335</v>
          </cell>
          <cell r="O74">
            <v>13247</v>
          </cell>
          <cell r="P74">
            <v>16460</v>
          </cell>
          <cell r="Q74">
            <v>19616</v>
          </cell>
          <cell r="R74">
            <v>22877</v>
          </cell>
          <cell r="S74">
            <v>25640</v>
          </cell>
          <cell r="T74">
            <v>26689</v>
          </cell>
          <cell r="U74">
            <v>22271</v>
          </cell>
          <cell r="V74">
            <v>24206</v>
          </cell>
          <cell r="W74">
            <v>26756</v>
          </cell>
          <cell r="X74">
            <v>29804</v>
          </cell>
          <cell r="Y74">
            <v>31819</v>
          </cell>
          <cell r="Z74">
            <v>35330</v>
          </cell>
          <cell r="AA74">
            <v>38524</v>
          </cell>
          <cell r="AB74">
            <v>41581</v>
          </cell>
          <cell r="AC74">
            <v>44264</v>
          </cell>
          <cell r="AD74">
            <v>42566</v>
          </cell>
          <cell r="AE74">
            <v>44247</v>
          </cell>
          <cell r="AF74">
            <v>44729</v>
          </cell>
          <cell r="AG74">
            <v>39877</v>
          </cell>
          <cell r="AH74">
            <v>43433</v>
          </cell>
          <cell r="AI74">
            <v>46181</v>
          </cell>
          <cell r="AJ74">
            <v>48710</v>
          </cell>
          <cell r="AK74">
            <v>40903</v>
          </cell>
          <cell r="AL74">
            <v>49974</v>
          </cell>
          <cell r="AM74">
            <v>50892</v>
          </cell>
          <cell r="AN74">
            <v>52727</v>
          </cell>
          <cell r="AO74">
            <v>51556</v>
          </cell>
          <cell r="AP74">
            <v>50174</v>
          </cell>
          <cell r="AQ74">
            <v>50666</v>
          </cell>
          <cell r="AR74">
            <v>48891</v>
          </cell>
          <cell r="AS74">
            <v>45191</v>
          </cell>
          <cell r="AT74">
            <v>45597</v>
          </cell>
          <cell r="AU74">
            <v>48025</v>
          </cell>
          <cell r="AV74">
            <v>50521</v>
          </cell>
          <cell r="AW74">
            <v>54867</v>
          </cell>
          <cell r="AX74">
            <v>59567</v>
          </cell>
          <cell r="AY74">
            <v>62606</v>
          </cell>
          <cell r="AZ74">
            <v>69944</v>
          </cell>
          <cell r="BA74">
            <v>80222</v>
          </cell>
          <cell r="BB74">
            <v>86517</v>
          </cell>
          <cell r="BC74">
            <v>89943</v>
          </cell>
          <cell r="BD74">
            <v>88059</v>
          </cell>
          <cell r="BE74">
            <v>85629</v>
          </cell>
          <cell r="BF74">
            <v>82758</v>
          </cell>
          <cell r="BG74">
            <v>79062</v>
          </cell>
          <cell r="BH74">
            <v>79561</v>
          </cell>
          <cell r="BI74">
            <v>82032</v>
          </cell>
          <cell r="BJ74">
            <v>86895</v>
          </cell>
          <cell r="BK74">
            <v>89645</v>
          </cell>
          <cell r="BL74">
            <v>90363</v>
          </cell>
          <cell r="BM74">
            <v>90482</v>
          </cell>
          <cell r="BN74">
            <v>91668</v>
          </cell>
          <cell r="BO74">
            <v>87955</v>
          </cell>
          <cell r="BP74">
            <v>75998</v>
          </cell>
          <cell r="BQ74">
            <v>75281</v>
          </cell>
          <cell r="BR74">
            <v>78220</v>
          </cell>
          <cell r="BS74">
            <v>80586</v>
          </cell>
          <cell r="BT74">
            <v>83670</v>
          </cell>
          <cell r="BU74">
            <v>86076</v>
          </cell>
          <cell r="BV74">
            <v>84694</v>
          </cell>
          <cell r="BW74">
            <v>85090</v>
          </cell>
          <cell r="BX74">
            <v>87990</v>
          </cell>
          <cell r="BY74">
            <v>89684</v>
          </cell>
          <cell r="BZ74">
            <v>81557</v>
          </cell>
          <cell r="CA74">
            <v>85112</v>
          </cell>
          <cell r="CB74">
            <v>70074</v>
          </cell>
        </row>
        <row r="75">
          <cell r="A75" t="str">
            <v>Челябинская область</v>
          </cell>
          <cell r="B75">
            <v>153</v>
          </cell>
          <cell r="C75">
            <v>207</v>
          </cell>
          <cell r="D75">
            <v>261</v>
          </cell>
          <cell r="E75">
            <v>385</v>
          </cell>
          <cell r="F75">
            <v>484</v>
          </cell>
          <cell r="G75">
            <v>678</v>
          </cell>
          <cell r="H75">
            <v>796</v>
          </cell>
          <cell r="I75">
            <v>943</v>
          </cell>
          <cell r="J75">
            <v>1079</v>
          </cell>
          <cell r="K75">
            <v>1249</v>
          </cell>
          <cell r="L75">
            <v>1244</v>
          </cell>
          <cell r="M75">
            <v>1437</v>
          </cell>
          <cell r="N75">
            <v>1787</v>
          </cell>
          <cell r="O75">
            <v>2083</v>
          </cell>
          <cell r="P75">
            <v>2609</v>
          </cell>
          <cell r="Q75">
            <v>3710</v>
          </cell>
          <cell r="R75">
            <v>5055</v>
          </cell>
          <cell r="S75">
            <v>6195</v>
          </cell>
          <cell r="T75">
            <v>7907</v>
          </cell>
          <cell r="U75">
            <v>8927</v>
          </cell>
          <cell r="V75">
            <v>11046</v>
          </cell>
          <cell r="W75">
            <v>13299</v>
          </cell>
          <cell r="X75">
            <v>15547</v>
          </cell>
          <cell r="Y75">
            <v>17567</v>
          </cell>
          <cell r="Z75">
            <v>20614</v>
          </cell>
          <cell r="AA75">
            <v>21710</v>
          </cell>
          <cell r="AB75">
            <v>22342</v>
          </cell>
          <cell r="AC75">
            <v>22904</v>
          </cell>
          <cell r="AD75">
            <v>24339</v>
          </cell>
          <cell r="AE75">
            <v>24597</v>
          </cell>
          <cell r="AF75">
            <v>24579</v>
          </cell>
          <cell r="AG75">
            <v>25698</v>
          </cell>
          <cell r="AH75">
            <v>28657</v>
          </cell>
          <cell r="AI75">
            <v>34345</v>
          </cell>
          <cell r="AJ75">
            <v>36402</v>
          </cell>
          <cell r="AK75">
            <v>28388</v>
          </cell>
          <cell r="AL75">
            <v>35085</v>
          </cell>
          <cell r="AM75">
            <v>35746</v>
          </cell>
          <cell r="AN75">
            <v>37366</v>
          </cell>
          <cell r="AO75">
            <v>36616</v>
          </cell>
          <cell r="AP75">
            <v>37547</v>
          </cell>
          <cell r="AQ75">
            <v>37924</v>
          </cell>
          <cell r="AR75">
            <v>33273</v>
          </cell>
          <cell r="AS75">
            <v>29410</v>
          </cell>
          <cell r="AT75">
            <v>30164</v>
          </cell>
          <cell r="AU75">
            <v>29455</v>
          </cell>
          <cell r="AV75">
            <v>29459</v>
          </cell>
          <cell r="AW75">
            <v>31049</v>
          </cell>
          <cell r="AX75">
            <v>34281</v>
          </cell>
          <cell r="AY75">
            <v>36013</v>
          </cell>
          <cell r="AZ75">
            <v>41724</v>
          </cell>
          <cell r="BA75">
            <v>48608</v>
          </cell>
          <cell r="BB75">
            <v>53998</v>
          </cell>
          <cell r="BC75">
            <v>58662</v>
          </cell>
          <cell r="BD75">
            <v>56033</v>
          </cell>
          <cell r="BE75">
            <v>54584</v>
          </cell>
          <cell r="BF75">
            <v>56190</v>
          </cell>
          <cell r="BG75">
            <v>55342</v>
          </cell>
          <cell r="BH75">
            <v>57031</v>
          </cell>
          <cell r="BI75">
            <v>60524</v>
          </cell>
          <cell r="BJ75">
            <v>65807</v>
          </cell>
          <cell r="BK75">
            <v>67589</v>
          </cell>
          <cell r="BL75">
            <v>68107</v>
          </cell>
          <cell r="BM75">
            <v>65801</v>
          </cell>
          <cell r="BN75">
            <v>62786</v>
          </cell>
          <cell r="BO75">
            <v>62916</v>
          </cell>
          <cell r="BP75">
            <v>55041</v>
          </cell>
          <cell r="BQ75">
            <v>53084</v>
          </cell>
          <cell r="BR75">
            <v>55237</v>
          </cell>
          <cell r="BS75">
            <v>57585</v>
          </cell>
          <cell r="BT75">
            <v>54231</v>
          </cell>
          <cell r="BU75">
            <v>56593</v>
          </cell>
          <cell r="BV75">
            <v>58474</v>
          </cell>
          <cell r="BW75">
            <v>60373</v>
          </cell>
          <cell r="BX75">
            <v>64072</v>
          </cell>
          <cell r="BY75">
            <v>67979</v>
          </cell>
          <cell r="BZ75">
            <v>64859</v>
          </cell>
          <cell r="CA75">
            <v>67777</v>
          </cell>
          <cell r="CB75">
            <v>69345</v>
          </cell>
        </row>
        <row r="76">
          <cell r="A76" t="str">
            <v>СИБИРСКИЙ ФЕДЕРАЛЬНЫЙ ОКРУГ</v>
          </cell>
          <cell r="B76">
            <v>856</v>
          </cell>
          <cell r="C76">
            <v>1318</v>
          </cell>
          <cell r="D76">
            <v>1848</v>
          </cell>
          <cell r="E76">
            <v>2548</v>
          </cell>
          <cell r="F76">
            <v>3912</v>
          </cell>
          <cell r="G76">
            <v>5291</v>
          </cell>
          <cell r="H76">
            <v>7639</v>
          </cell>
          <cell r="I76">
            <v>8768</v>
          </cell>
          <cell r="J76">
            <v>10852</v>
          </cell>
          <cell r="K76">
            <v>13464</v>
          </cell>
          <cell r="L76">
            <v>16652</v>
          </cell>
          <cell r="M76">
            <v>18654</v>
          </cell>
          <cell r="N76">
            <v>22389</v>
          </cell>
          <cell r="O76">
            <v>22894</v>
          </cell>
          <cell r="P76">
            <v>29148</v>
          </cell>
          <cell r="Q76">
            <v>36628</v>
          </cell>
          <cell r="R76">
            <v>46769</v>
          </cell>
          <cell r="S76">
            <v>58718</v>
          </cell>
          <cell r="T76">
            <v>68280</v>
          </cell>
          <cell r="U76">
            <v>71807</v>
          </cell>
          <cell r="V76">
            <v>82793</v>
          </cell>
          <cell r="W76">
            <v>93515</v>
          </cell>
          <cell r="X76">
            <v>105574</v>
          </cell>
          <cell r="Y76">
            <v>117794</v>
          </cell>
          <cell r="Z76">
            <v>131222</v>
          </cell>
          <cell r="AA76">
            <v>142526</v>
          </cell>
          <cell r="AB76">
            <v>147538</v>
          </cell>
          <cell r="AC76">
            <v>151764</v>
          </cell>
          <cell r="AD76">
            <v>159774</v>
          </cell>
          <cell r="AE76">
            <v>166005</v>
          </cell>
          <cell r="AF76">
            <v>166737</v>
          </cell>
          <cell r="AG76">
            <v>165572</v>
          </cell>
          <cell r="AH76">
            <v>175989</v>
          </cell>
          <cell r="AI76">
            <v>190190</v>
          </cell>
          <cell r="AJ76">
            <v>198573</v>
          </cell>
          <cell r="AK76">
            <v>201995</v>
          </cell>
          <cell r="AL76">
            <v>203832</v>
          </cell>
          <cell r="AM76">
            <v>202986</v>
          </cell>
          <cell r="AN76">
            <v>200886</v>
          </cell>
          <cell r="AO76">
            <v>202002</v>
          </cell>
          <cell r="AP76">
            <v>204949</v>
          </cell>
          <cell r="AQ76">
            <v>206713</v>
          </cell>
          <cell r="AR76">
            <v>203861</v>
          </cell>
          <cell r="AS76">
            <v>197064</v>
          </cell>
          <cell r="AT76">
            <v>201291</v>
          </cell>
          <cell r="AU76">
            <v>212635</v>
          </cell>
          <cell r="AV76">
            <v>215531</v>
          </cell>
          <cell r="AW76">
            <v>227558</v>
          </cell>
          <cell r="AX76">
            <v>236381</v>
          </cell>
          <cell r="AY76">
            <v>247299</v>
          </cell>
          <cell r="AZ76">
            <v>274879</v>
          </cell>
          <cell r="BA76">
            <v>309305</v>
          </cell>
          <cell r="BB76">
            <v>326040</v>
          </cell>
          <cell r="BC76">
            <v>340614</v>
          </cell>
          <cell r="BD76">
            <v>338704</v>
          </cell>
          <cell r="BE76">
            <v>325270</v>
          </cell>
          <cell r="BF76">
            <v>329656</v>
          </cell>
          <cell r="BG76">
            <v>337331</v>
          </cell>
          <cell r="BH76">
            <v>339335</v>
          </cell>
          <cell r="BI76">
            <v>365481</v>
          </cell>
          <cell r="BJ76">
            <v>401216</v>
          </cell>
          <cell r="BK76">
            <v>399368</v>
          </cell>
          <cell r="BL76">
            <v>402313</v>
          </cell>
          <cell r="BM76">
            <v>398626</v>
          </cell>
          <cell r="BN76">
            <v>390810</v>
          </cell>
          <cell r="BO76">
            <v>391309</v>
          </cell>
          <cell r="BP76">
            <v>350255</v>
          </cell>
          <cell r="BQ76">
            <v>341053</v>
          </cell>
          <cell r="BR76">
            <v>344486</v>
          </cell>
          <cell r="BS76">
            <v>335622</v>
          </cell>
          <cell r="BT76">
            <v>347146</v>
          </cell>
          <cell r="BU76">
            <v>356862</v>
          </cell>
          <cell r="BV76">
            <v>366246</v>
          </cell>
          <cell r="BW76">
            <v>369806</v>
          </cell>
          <cell r="BX76">
            <v>378240</v>
          </cell>
          <cell r="BY76">
            <v>386881</v>
          </cell>
          <cell r="BZ76">
            <v>377626</v>
          </cell>
          <cell r="CA76">
            <v>374717</v>
          </cell>
          <cell r="CB76">
            <v>365263</v>
          </cell>
        </row>
        <row r="77">
          <cell r="A77" t="str">
            <v>Республика Алтай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12</v>
          </cell>
          <cell r="I77">
            <v>24</v>
          </cell>
          <cell r="J77">
            <v>35</v>
          </cell>
          <cell r="K77">
            <v>39</v>
          </cell>
          <cell r="L77">
            <v>50</v>
          </cell>
          <cell r="M77">
            <v>52</v>
          </cell>
          <cell r="N77">
            <v>73</v>
          </cell>
          <cell r="O77">
            <v>79</v>
          </cell>
          <cell r="P77">
            <v>88</v>
          </cell>
          <cell r="Q77">
            <v>100</v>
          </cell>
          <cell r="R77">
            <v>120</v>
          </cell>
          <cell r="S77">
            <v>135</v>
          </cell>
          <cell r="T77">
            <v>168</v>
          </cell>
          <cell r="U77">
            <v>116</v>
          </cell>
          <cell r="V77">
            <v>142</v>
          </cell>
          <cell r="W77">
            <v>187</v>
          </cell>
          <cell r="X77">
            <v>232</v>
          </cell>
          <cell r="Y77">
            <v>253</v>
          </cell>
          <cell r="Z77">
            <v>277</v>
          </cell>
          <cell r="AA77">
            <v>322</v>
          </cell>
          <cell r="AB77">
            <v>362</v>
          </cell>
          <cell r="AC77">
            <v>383</v>
          </cell>
          <cell r="AD77">
            <v>398</v>
          </cell>
          <cell r="AE77">
            <v>421</v>
          </cell>
          <cell r="AF77">
            <v>508</v>
          </cell>
          <cell r="AG77">
            <v>528</v>
          </cell>
          <cell r="AH77">
            <v>576</v>
          </cell>
          <cell r="AI77">
            <v>691</v>
          </cell>
          <cell r="AJ77">
            <v>744</v>
          </cell>
          <cell r="AK77">
            <v>761</v>
          </cell>
          <cell r="AL77">
            <v>769</v>
          </cell>
          <cell r="AM77">
            <v>805</v>
          </cell>
          <cell r="AN77">
            <v>665</v>
          </cell>
          <cell r="AO77">
            <v>707</v>
          </cell>
          <cell r="AP77">
            <v>775</v>
          </cell>
          <cell r="AQ77">
            <v>854</v>
          </cell>
          <cell r="AR77">
            <v>925</v>
          </cell>
          <cell r="AS77">
            <v>1013</v>
          </cell>
          <cell r="AT77">
            <v>1145</v>
          </cell>
          <cell r="AU77">
            <v>1220</v>
          </cell>
          <cell r="AV77">
            <v>1305</v>
          </cell>
          <cell r="AW77">
            <v>1365</v>
          </cell>
          <cell r="AX77">
            <v>1418</v>
          </cell>
          <cell r="AY77">
            <v>1526</v>
          </cell>
          <cell r="AZ77">
            <v>1731</v>
          </cell>
          <cell r="BA77">
            <v>1921</v>
          </cell>
          <cell r="BB77">
            <v>2174</v>
          </cell>
          <cell r="BC77">
            <v>2368</v>
          </cell>
          <cell r="BD77">
            <v>2177</v>
          </cell>
          <cell r="BE77">
            <v>2090</v>
          </cell>
          <cell r="BF77">
            <v>1664</v>
          </cell>
          <cell r="BG77">
            <v>1713</v>
          </cell>
          <cell r="BH77">
            <v>1701</v>
          </cell>
          <cell r="BI77">
            <v>1768</v>
          </cell>
          <cell r="BJ77">
            <v>2035</v>
          </cell>
          <cell r="BK77">
            <v>2119</v>
          </cell>
          <cell r="BL77">
            <v>1839</v>
          </cell>
          <cell r="BM77">
            <v>1984</v>
          </cell>
          <cell r="BN77">
            <v>2093</v>
          </cell>
          <cell r="BO77">
            <v>2094</v>
          </cell>
          <cell r="BP77">
            <v>1843</v>
          </cell>
          <cell r="BQ77">
            <v>1860</v>
          </cell>
          <cell r="BR77">
            <v>1925</v>
          </cell>
          <cell r="BS77">
            <v>1983</v>
          </cell>
          <cell r="BT77">
            <v>2079</v>
          </cell>
          <cell r="BU77">
            <v>2167</v>
          </cell>
          <cell r="BV77">
            <v>2342</v>
          </cell>
          <cell r="BW77">
            <v>2489</v>
          </cell>
          <cell r="BX77">
            <v>2675</v>
          </cell>
          <cell r="BY77">
            <v>2908</v>
          </cell>
          <cell r="BZ77">
            <v>3023</v>
          </cell>
          <cell r="CA77">
            <v>3264</v>
          </cell>
          <cell r="CB77">
            <v>3117</v>
          </cell>
        </row>
        <row r="78">
          <cell r="A78" t="str">
            <v>Республика Тыва</v>
          </cell>
          <cell r="B78" t="str">
            <v>0</v>
          </cell>
          <cell r="C78" t="str">
            <v>0</v>
          </cell>
          <cell r="D78" t="str">
            <v>0</v>
          </cell>
          <cell r="E78" t="str">
            <v>0</v>
          </cell>
          <cell r="F78" t="str">
            <v>0</v>
          </cell>
          <cell r="G78" t="str">
            <v>0</v>
          </cell>
          <cell r="H78">
            <v>2</v>
          </cell>
          <cell r="I78">
            <v>2</v>
          </cell>
          <cell r="J78">
            <v>2</v>
          </cell>
          <cell r="K78">
            <v>11</v>
          </cell>
          <cell r="L78">
            <v>11</v>
          </cell>
          <cell r="M78">
            <v>11</v>
          </cell>
          <cell r="N78">
            <v>20</v>
          </cell>
          <cell r="O78">
            <v>24</v>
          </cell>
          <cell r="P78">
            <v>22</v>
          </cell>
          <cell r="Q78">
            <v>34</v>
          </cell>
          <cell r="R78">
            <v>63</v>
          </cell>
          <cell r="S78">
            <v>123</v>
          </cell>
          <cell r="T78">
            <v>141</v>
          </cell>
          <cell r="U78">
            <v>141</v>
          </cell>
          <cell r="V78">
            <v>196</v>
          </cell>
          <cell r="W78">
            <v>226</v>
          </cell>
          <cell r="X78">
            <v>288</v>
          </cell>
          <cell r="Y78">
            <v>344</v>
          </cell>
          <cell r="Z78">
            <v>408</v>
          </cell>
          <cell r="AA78">
            <v>424</v>
          </cell>
          <cell r="AB78">
            <v>444</v>
          </cell>
          <cell r="AC78">
            <v>444</v>
          </cell>
          <cell r="AD78">
            <v>480</v>
          </cell>
          <cell r="AE78">
            <v>524</v>
          </cell>
          <cell r="AF78">
            <v>632</v>
          </cell>
          <cell r="AG78">
            <v>627</v>
          </cell>
          <cell r="AH78">
            <v>654</v>
          </cell>
          <cell r="AI78">
            <v>794</v>
          </cell>
          <cell r="AJ78">
            <v>1061</v>
          </cell>
          <cell r="AK78">
            <v>1128</v>
          </cell>
          <cell r="AL78">
            <v>1195</v>
          </cell>
          <cell r="AM78">
            <v>1297</v>
          </cell>
          <cell r="AN78">
            <v>1206</v>
          </cell>
          <cell r="AO78">
            <v>1452</v>
          </cell>
          <cell r="AP78">
            <v>1484</v>
          </cell>
          <cell r="AQ78">
            <v>1277</v>
          </cell>
          <cell r="AR78">
            <v>1552</v>
          </cell>
          <cell r="AS78">
            <v>1773</v>
          </cell>
          <cell r="AT78">
            <v>2006</v>
          </cell>
          <cell r="AU78">
            <v>2407</v>
          </cell>
          <cell r="AV78">
            <v>2778</v>
          </cell>
          <cell r="AW78">
            <v>3462</v>
          </cell>
          <cell r="AX78">
            <v>4128</v>
          </cell>
          <cell r="AY78">
            <v>4273</v>
          </cell>
          <cell r="AZ78">
            <v>4792</v>
          </cell>
          <cell r="BA78">
            <v>5504</v>
          </cell>
          <cell r="BB78">
            <v>7014</v>
          </cell>
          <cell r="BC78">
            <v>8207</v>
          </cell>
          <cell r="BD78">
            <v>9246</v>
          </cell>
          <cell r="BE78">
            <v>10469</v>
          </cell>
          <cell r="BF78">
            <v>11515</v>
          </cell>
          <cell r="BG78">
            <v>12679</v>
          </cell>
          <cell r="BH78">
            <v>12633</v>
          </cell>
          <cell r="BI78">
            <v>13778</v>
          </cell>
          <cell r="BJ78">
            <v>15642</v>
          </cell>
          <cell r="BK78">
            <v>16445</v>
          </cell>
          <cell r="BL78">
            <v>16745</v>
          </cell>
          <cell r="BM78">
            <v>16026</v>
          </cell>
          <cell r="BN78">
            <v>15875</v>
          </cell>
          <cell r="BO78">
            <v>16121</v>
          </cell>
          <cell r="BP78">
            <v>15643</v>
          </cell>
          <cell r="BQ78">
            <v>15715</v>
          </cell>
          <cell r="BR78">
            <v>15957</v>
          </cell>
          <cell r="BS78">
            <v>16264</v>
          </cell>
          <cell r="BT78">
            <v>17690</v>
          </cell>
          <cell r="BU78">
            <v>18007</v>
          </cell>
          <cell r="BV78">
            <v>17556</v>
          </cell>
          <cell r="BW78">
            <v>16121</v>
          </cell>
          <cell r="BX78">
            <v>17086</v>
          </cell>
          <cell r="BY78">
            <v>17789</v>
          </cell>
          <cell r="BZ78">
            <v>17914</v>
          </cell>
          <cell r="CA78">
            <v>15822</v>
          </cell>
          <cell r="CB78">
            <v>15620</v>
          </cell>
        </row>
        <row r="79">
          <cell r="A79" t="str">
            <v>Республика Хакасия</v>
          </cell>
          <cell r="B79">
            <v>0</v>
          </cell>
          <cell r="C79">
            <v>1</v>
          </cell>
          <cell r="D79">
            <v>1</v>
          </cell>
          <cell r="E79">
            <v>7</v>
          </cell>
          <cell r="F79">
            <v>21</v>
          </cell>
          <cell r="G79">
            <v>23</v>
          </cell>
          <cell r="H79">
            <v>65</v>
          </cell>
          <cell r="I79">
            <v>84</v>
          </cell>
          <cell r="J79">
            <v>105</v>
          </cell>
          <cell r="K79">
            <v>202</v>
          </cell>
          <cell r="L79">
            <v>264</v>
          </cell>
          <cell r="M79">
            <v>330</v>
          </cell>
          <cell r="N79">
            <v>504</v>
          </cell>
          <cell r="O79">
            <v>734</v>
          </cell>
          <cell r="P79">
            <v>940</v>
          </cell>
          <cell r="Q79">
            <v>1220</v>
          </cell>
          <cell r="R79">
            <v>1376</v>
          </cell>
          <cell r="S79">
            <v>1805</v>
          </cell>
          <cell r="T79">
            <v>1821</v>
          </cell>
          <cell r="U79">
            <v>1813</v>
          </cell>
          <cell r="V79">
            <v>2212</v>
          </cell>
          <cell r="W79">
            <v>2601</v>
          </cell>
          <cell r="X79">
            <v>2955</v>
          </cell>
          <cell r="Y79">
            <v>3224</v>
          </cell>
          <cell r="Z79">
            <v>3616</v>
          </cell>
          <cell r="AA79">
            <v>3938</v>
          </cell>
          <cell r="AB79">
            <v>3560</v>
          </cell>
          <cell r="AC79">
            <v>3446</v>
          </cell>
          <cell r="AD79">
            <v>3541</v>
          </cell>
          <cell r="AE79">
            <v>3810</v>
          </cell>
          <cell r="AF79">
            <v>4207</v>
          </cell>
          <cell r="AG79">
            <v>3580</v>
          </cell>
          <cell r="AH79">
            <v>3905</v>
          </cell>
          <cell r="AI79">
            <v>4214</v>
          </cell>
          <cell r="AJ79">
            <v>4448</v>
          </cell>
          <cell r="AK79">
            <v>4542</v>
          </cell>
          <cell r="AL79">
            <v>4497</v>
          </cell>
          <cell r="AM79">
            <v>4710</v>
          </cell>
          <cell r="AN79">
            <v>4022</v>
          </cell>
          <cell r="AO79">
            <v>4464</v>
          </cell>
          <cell r="AP79">
            <v>4256</v>
          </cell>
          <cell r="AQ79">
            <v>4603</v>
          </cell>
          <cell r="AR79">
            <v>4676</v>
          </cell>
          <cell r="AS79">
            <v>4847</v>
          </cell>
          <cell r="AT79">
            <v>5121</v>
          </cell>
          <cell r="AU79">
            <v>5154</v>
          </cell>
          <cell r="AV79">
            <v>4903</v>
          </cell>
          <cell r="AW79">
            <v>5702</v>
          </cell>
          <cell r="AX79">
            <v>6131</v>
          </cell>
          <cell r="AY79">
            <v>6424</v>
          </cell>
          <cell r="AZ79">
            <v>7795</v>
          </cell>
          <cell r="BA79">
            <v>9597</v>
          </cell>
          <cell r="BB79">
            <v>10757</v>
          </cell>
          <cell r="BC79">
            <v>10797</v>
          </cell>
          <cell r="BD79">
            <v>10850</v>
          </cell>
          <cell r="BE79">
            <v>10694</v>
          </cell>
          <cell r="BF79">
            <v>10181</v>
          </cell>
          <cell r="BG79">
            <v>10483</v>
          </cell>
          <cell r="BH79">
            <v>9816</v>
          </cell>
          <cell r="BI79">
            <v>9528</v>
          </cell>
          <cell r="BJ79">
            <v>10331</v>
          </cell>
          <cell r="BK79">
            <v>10374</v>
          </cell>
          <cell r="BL79">
            <v>10859</v>
          </cell>
          <cell r="BM79">
            <v>10471</v>
          </cell>
          <cell r="BN79">
            <v>10019</v>
          </cell>
          <cell r="BO79">
            <v>10014</v>
          </cell>
          <cell r="BP79">
            <v>9596</v>
          </cell>
          <cell r="BQ79">
            <v>9486</v>
          </cell>
          <cell r="BR79">
            <v>9598</v>
          </cell>
          <cell r="BS79">
            <v>8794</v>
          </cell>
          <cell r="BT79">
            <v>8943</v>
          </cell>
          <cell r="BU79">
            <v>9419</v>
          </cell>
          <cell r="BV79">
            <v>9636</v>
          </cell>
          <cell r="BW79">
            <v>9224</v>
          </cell>
          <cell r="BX79">
            <v>9568</v>
          </cell>
          <cell r="BY79">
            <v>9808</v>
          </cell>
          <cell r="BZ79">
            <v>10130</v>
          </cell>
          <cell r="CA79">
            <v>9244</v>
          </cell>
          <cell r="CB79">
            <v>7854</v>
          </cell>
        </row>
        <row r="80">
          <cell r="A80" t="str">
            <v>Алтайский край</v>
          </cell>
          <cell r="B80">
            <v>60</v>
          </cell>
          <cell r="C80">
            <v>66</v>
          </cell>
          <cell r="D80">
            <v>146</v>
          </cell>
          <cell r="E80">
            <v>217</v>
          </cell>
          <cell r="F80">
            <v>336</v>
          </cell>
          <cell r="G80">
            <v>422</v>
          </cell>
          <cell r="H80">
            <v>552</v>
          </cell>
          <cell r="I80">
            <v>664</v>
          </cell>
          <cell r="J80">
            <v>814</v>
          </cell>
          <cell r="K80">
            <v>1169</v>
          </cell>
          <cell r="L80">
            <v>1557</v>
          </cell>
          <cell r="M80">
            <v>2007</v>
          </cell>
          <cell r="N80">
            <v>2791</v>
          </cell>
          <cell r="O80">
            <v>3634</v>
          </cell>
          <cell r="P80">
            <v>4611</v>
          </cell>
          <cell r="Q80">
            <v>5041</v>
          </cell>
          <cell r="R80">
            <v>6665</v>
          </cell>
          <cell r="S80">
            <v>7439</v>
          </cell>
          <cell r="T80">
            <v>9438</v>
          </cell>
          <cell r="U80">
            <v>9617</v>
          </cell>
          <cell r="V80">
            <v>11460</v>
          </cell>
          <cell r="W80">
            <v>13912</v>
          </cell>
          <cell r="X80">
            <v>16025</v>
          </cell>
          <cell r="Y80">
            <v>17263</v>
          </cell>
          <cell r="Z80">
            <v>18923</v>
          </cell>
          <cell r="AA80">
            <v>20845</v>
          </cell>
          <cell r="AB80">
            <v>22318</v>
          </cell>
          <cell r="AC80">
            <v>23395</v>
          </cell>
          <cell r="AD80">
            <v>24113</v>
          </cell>
          <cell r="AE80">
            <v>24729</v>
          </cell>
          <cell r="AF80">
            <v>22649</v>
          </cell>
          <cell r="AG80">
            <v>22376</v>
          </cell>
          <cell r="AH80">
            <v>23423</v>
          </cell>
          <cell r="AI80">
            <v>23557</v>
          </cell>
          <cell r="AJ80">
            <v>24289</v>
          </cell>
          <cell r="AK80">
            <v>23242</v>
          </cell>
          <cell r="AL80">
            <v>22431</v>
          </cell>
          <cell r="AM80">
            <v>21449</v>
          </cell>
          <cell r="AN80">
            <v>19290</v>
          </cell>
          <cell r="AO80">
            <v>19505</v>
          </cell>
          <cell r="AP80">
            <v>20744</v>
          </cell>
          <cell r="AQ80">
            <v>21702</v>
          </cell>
          <cell r="AR80">
            <v>21712</v>
          </cell>
          <cell r="AS80">
            <v>19260</v>
          </cell>
          <cell r="AT80">
            <v>19983</v>
          </cell>
          <cell r="AU80">
            <v>21511</v>
          </cell>
          <cell r="AV80">
            <v>22443</v>
          </cell>
          <cell r="AW80">
            <v>21304</v>
          </cell>
          <cell r="AX80">
            <v>22883</v>
          </cell>
          <cell r="AY80">
            <v>24852</v>
          </cell>
          <cell r="AZ80">
            <v>28648</v>
          </cell>
          <cell r="BA80">
            <v>32653</v>
          </cell>
          <cell r="BB80">
            <v>36416</v>
          </cell>
          <cell r="BC80">
            <v>39782</v>
          </cell>
          <cell r="BD80">
            <v>38697</v>
          </cell>
          <cell r="BE80">
            <v>32581</v>
          </cell>
          <cell r="BF80">
            <v>32396</v>
          </cell>
          <cell r="BG80">
            <v>33361</v>
          </cell>
          <cell r="BH80">
            <v>30605</v>
          </cell>
          <cell r="BI80">
            <v>32593</v>
          </cell>
          <cell r="BJ80">
            <v>35521</v>
          </cell>
          <cell r="BK80">
            <v>35145</v>
          </cell>
          <cell r="BL80">
            <v>36192</v>
          </cell>
          <cell r="BM80">
            <v>36442</v>
          </cell>
          <cell r="BN80">
            <v>36800</v>
          </cell>
          <cell r="BO80">
            <v>38179</v>
          </cell>
          <cell r="BP80">
            <v>34613</v>
          </cell>
          <cell r="BQ80">
            <v>31566</v>
          </cell>
          <cell r="BR80">
            <v>32962</v>
          </cell>
          <cell r="BS80">
            <v>32789</v>
          </cell>
          <cell r="BT80">
            <v>33375</v>
          </cell>
          <cell r="BU80">
            <v>34812</v>
          </cell>
          <cell r="BV80">
            <v>36077</v>
          </cell>
          <cell r="BW80">
            <v>38047</v>
          </cell>
          <cell r="BX80">
            <v>38877</v>
          </cell>
          <cell r="BY80">
            <v>40267</v>
          </cell>
          <cell r="BZ80">
            <v>40996</v>
          </cell>
          <cell r="CA80">
            <v>40366</v>
          </cell>
          <cell r="CB80">
            <v>40846</v>
          </cell>
        </row>
        <row r="81">
          <cell r="A81" t="str">
            <v>Красноярский край</v>
          </cell>
          <cell r="B81">
            <v>18</v>
          </cell>
          <cell r="C81">
            <v>34</v>
          </cell>
          <cell r="D81">
            <v>149</v>
          </cell>
          <cell r="E81">
            <v>384</v>
          </cell>
          <cell r="F81">
            <v>545</v>
          </cell>
          <cell r="G81">
            <v>760</v>
          </cell>
          <cell r="H81">
            <v>1124</v>
          </cell>
          <cell r="I81">
            <v>1448</v>
          </cell>
          <cell r="J81">
            <v>1799</v>
          </cell>
          <cell r="K81">
            <v>2258</v>
          </cell>
          <cell r="L81">
            <v>2843</v>
          </cell>
          <cell r="M81">
            <v>3170</v>
          </cell>
          <cell r="N81">
            <v>3904</v>
          </cell>
          <cell r="O81">
            <v>4645</v>
          </cell>
          <cell r="P81">
            <v>5964</v>
          </cell>
          <cell r="Q81">
            <v>7820</v>
          </cell>
          <cell r="R81">
            <v>10500</v>
          </cell>
          <cell r="S81">
            <v>13547</v>
          </cell>
          <cell r="T81">
            <v>16222</v>
          </cell>
          <cell r="U81">
            <v>17655</v>
          </cell>
          <cell r="V81">
            <v>19794</v>
          </cell>
          <cell r="W81">
            <v>20899</v>
          </cell>
          <cell r="X81">
            <v>24028</v>
          </cell>
          <cell r="Y81">
            <v>26895</v>
          </cell>
          <cell r="Z81">
            <v>29130</v>
          </cell>
          <cell r="AA81">
            <v>30731</v>
          </cell>
          <cell r="AB81">
            <v>31068</v>
          </cell>
          <cell r="AC81">
            <v>31782</v>
          </cell>
          <cell r="AD81">
            <v>33380</v>
          </cell>
          <cell r="AE81">
            <v>34468</v>
          </cell>
          <cell r="AF81">
            <v>35786</v>
          </cell>
          <cell r="AG81">
            <v>36766</v>
          </cell>
          <cell r="AH81">
            <v>40737</v>
          </cell>
          <cell r="AI81">
            <v>44522</v>
          </cell>
          <cell r="AJ81">
            <v>45186</v>
          </cell>
          <cell r="AK81">
            <v>46017</v>
          </cell>
          <cell r="AL81">
            <v>46571</v>
          </cell>
          <cell r="AM81">
            <v>45079</v>
          </cell>
          <cell r="AN81">
            <v>45376</v>
          </cell>
          <cell r="AO81">
            <v>43992</v>
          </cell>
          <cell r="AP81">
            <v>44231</v>
          </cell>
          <cell r="AQ81">
            <v>44936</v>
          </cell>
          <cell r="AR81">
            <v>46947</v>
          </cell>
          <cell r="AS81">
            <v>45402</v>
          </cell>
          <cell r="AT81">
            <v>44258</v>
          </cell>
          <cell r="AU81">
            <v>46954</v>
          </cell>
          <cell r="AV81">
            <v>47463</v>
          </cell>
          <cell r="AW81">
            <v>51449</v>
          </cell>
          <cell r="AX81">
            <v>53599</v>
          </cell>
          <cell r="AY81">
            <v>57536</v>
          </cell>
          <cell r="AZ81">
            <v>61486</v>
          </cell>
          <cell r="BA81">
            <v>66584</v>
          </cell>
          <cell r="BB81">
            <v>63389</v>
          </cell>
          <cell r="BC81">
            <v>65527</v>
          </cell>
          <cell r="BD81">
            <v>62637</v>
          </cell>
          <cell r="BE81">
            <v>59967</v>
          </cell>
          <cell r="BF81">
            <v>61567</v>
          </cell>
          <cell r="BG81">
            <v>62901</v>
          </cell>
          <cell r="BH81">
            <v>66273</v>
          </cell>
          <cell r="BI81">
            <v>71819</v>
          </cell>
          <cell r="BJ81">
            <v>79703</v>
          </cell>
          <cell r="BK81">
            <v>81083</v>
          </cell>
          <cell r="BL81">
            <v>83359</v>
          </cell>
          <cell r="BM81">
            <v>80287</v>
          </cell>
          <cell r="BN81">
            <v>75193</v>
          </cell>
          <cell r="BO81">
            <v>69657</v>
          </cell>
          <cell r="BP81">
            <v>62078</v>
          </cell>
          <cell r="BQ81">
            <v>57018</v>
          </cell>
          <cell r="BR81">
            <v>58567</v>
          </cell>
          <cell r="BS81">
            <v>57425</v>
          </cell>
          <cell r="BT81">
            <v>57009</v>
          </cell>
          <cell r="BU81">
            <v>59853</v>
          </cell>
          <cell r="BV81">
            <v>62287</v>
          </cell>
          <cell r="BW81">
            <v>65337</v>
          </cell>
          <cell r="BX81">
            <v>69295</v>
          </cell>
          <cell r="BY81">
            <v>71110</v>
          </cell>
          <cell r="BZ81">
            <v>68539</v>
          </cell>
          <cell r="CA81">
            <v>67225</v>
          </cell>
          <cell r="CB81">
            <v>64912</v>
          </cell>
        </row>
        <row r="82">
          <cell r="A82" t="str">
            <v>Иркутская область</v>
          </cell>
          <cell r="B82">
            <v>86</v>
          </cell>
          <cell r="C82">
            <v>320</v>
          </cell>
          <cell r="D82">
            <v>385</v>
          </cell>
          <cell r="E82">
            <v>433</v>
          </cell>
          <cell r="F82">
            <v>533</v>
          </cell>
          <cell r="G82">
            <v>740</v>
          </cell>
          <cell r="H82">
            <v>1096</v>
          </cell>
          <cell r="I82">
            <v>924</v>
          </cell>
          <cell r="J82">
            <v>1147</v>
          </cell>
          <cell r="K82">
            <v>1383</v>
          </cell>
          <cell r="L82">
            <v>1778</v>
          </cell>
          <cell r="M82">
            <v>2241</v>
          </cell>
          <cell r="N82">
            <v>2136</v>
          </cell>
          <cell r="O82">
            <v>2637</v>
          </cell>
          <cell r="P82">
            <v>3632</v>
          </cell>
          <cell r="Q82">
            <v>4554</v>
          </cell>
          <cell r="R82">
            <v>5862</v>
          </cell>
          <cell r="S82">
            <v>7053</v>
          </cell>
          <cell r="T82">
            <v>8336</v>
          </cell>
          <cell r="U82">
            <v>8657</v>
          </cell>
          <cell r="V82">
            <v>9729</v>
          </cell>
          <cell r="W82">
            <v>10001</v>
          </cell>
          <cell r="X82">
            <v>9463</v>
          </cell>
          <cell r="Y82">
            <v>10915</v>
          </cell>
          <cell r="Z82">
            <v>12347</v>
          </cell>
          <cell r="AA82">
            <v>13737</v>
          </cell>
          <cell r="AB82">
            <v>13474</v>
          </cell>
          <cell r="AC82">
            <v>14571</v>
          </cell>
          <cell r="AD82">
            <v>16013</v>
          </cell>
          <cell r="AE82">
            <v>17578</v>
          </cell>
          <cell r="AF82">
            <v>18203</v>
          </cell>
          <cell r="AG82">
            <v>18025</v>
          </cell>
          <cell r="AH82">
            <v>19418</v>
          </cell>
          <cell r="AI82">
            <v>21249</v>
          </cell>
          <cell r="AJ82">
            <v>22491</v>
          </cell>
          <cell r="AK82">
            <v>23045</v>
          </cell>
          <cell r="AL82">
            <v>23814</v>
          </cell>
          <cell r="AM82">
            <v>23529</v>
          </cell>
          <cell r="AN82">
            <v>23506</v>
          </cell>
          <cell r="AO82">
            <v>23462</v>
          </cell>
          <cell r="AP82">
            <v>24482</v>
          </cell>
          <cell r="AQ82">
            <v>23006</v>
          </cell>
          <cell r="AR82">
            <v>22754</v>
          </cell>
          <cell r="AS82">
            <v>20778</v>
          </cell>
          <cell r="AT82">
            <v>21926</v>
          </cell>
          <cell r="AU82">
            <v>23496</v>
          </cell>
          <cell r="AV82">
            <v>24948</v>
          </cell>
          <cell r="AW82">
            <v>25321</v>
          </cell>
          <cell r="AX82">
            <v>24427</v>
          </cell>
          <cell r="AY82">
            <v>24706</v>
          </cell>
          <cell r="AZ82">
            <v>27568</v>
          </cell>
          <cell r="BA82">
            <v>31720</v>
          </cell>
          <cell r="BB82">
            <v>33866</v>
          </cell>
          <cell r="BC82">
            <v>34520</v>
          </cell>
          <cell r="BD82">
            <v>32435</v>
          </cell>
          <cell r="BE82">
            <v>32539</v>
          </cell>
          <cell r="BF82">
            <v>32711</v>
          </cell>
          <cell r="BG82">
            <v>34422</v>
          </cell>
          <cell r="BH82">
            <v>36082</v>
          </cell>
          <cell r="BI82">
            <v>39331</v>
          </cell>
          <cell r="BJ82">
            <v>42778</v>
          </cell>
          <cell r="BK82">
            <v>40244</v>
          </cell>
          <cell r="BL82">
            <v>41254</v>
          </cell>
          <cell r="BM82">
            <v>41465</v>
          </cell>
          <cell r="BN82">
            <v>41641</v>
          </cell>
          <cell r="BO82">
            <v>43360</v>
          </cell>
          <cell r="BP82">
            <v>39893</v>
          </cell>
          <cell r="BQ82">
            <v>40132</v>
          </cell>
          <cell r="BR82">
            <v>39808</v>
          </cell>
          <cell r="BS82">
            <v>40597</v>
          </cell>
          <cell r="BT82">
            <v>41938</v>
          </cell>
          <cell r="BU82">
            <v>39546</v>
          </cell>
          <cell r="BV82">
            <v>41943</v>
          </cell>
          <cell r="BW82">
            <v>42504</v>
          </cell>
          <cell r="BX82">
            <v>43958</v>
          </cell>
          <cell r="BY82">
            <v>46018</v>
          </cell>
          <cell r="BZ82">
            <v>44954</v>
          </cell>
          <cell r="CA82">
            <v>42821</v>
          </cell>
          <cell r="CB82">
            <v>46124</v>
          </cell>
        </row>
        <row r="83">
          <cell r="A83" t="str">
            <v>Кемеровская область - Кузбасс</v>
          </cell>
          <cell r="B83">
            <v>11</v>
          </cell>
          <cell r="C83">
            <v>13</v>
          </cell>
          <cell r="D83">
            <v>32</v>
          </cell>
          <cell r="E83">
            <v>27</v>
          </cell>
          <cell r="F83">
            <v>54</v>
          </cell>
          <cell r="G83">
            <v>73</v>
          </cell>
          <cell r="H83">
            <v>140</v>
          </cell>
          <cell r="I83">
            <v>206</v>
          </cell>
          <cell r="J83">
            <v>263</v>
          </cell>
          <cell r="K83">
            <v>360</v>
          </cell>
          <cell r="L83">
            <v>477</v>
          </cell>
          <cell r="M83">
            <v>585</v>
          </cell>
          <cell r="N83">
            <v>865</v>
          </cell>
          <cell r="O83">
            <v>1220</v>
          </cell>
          <cell r="P83">
            <v>1662</v>
          </cell>
          <cell r="Q83">
            <v>2234</v>
          </cell>
          <cell r="R83">
            <v>3156</v>
          </cell>
          <cell r="S83">
            <v>4091</v>
          </cell>
          <cell r="T83">
            <v>5024</v>
          </cell>
          <cell r="U83">
            <v>5525</v>
          </cell>
          <cell r="V83">
            <v>6563</v>
          </cell>
          <cell r="W83">
            <v>7948</v>
          </cell>
          <cell r="X83">
            <v>9454</v>
          </cell>
          <cell r="Y83">
            <v>10673</v>
          </cell>
          <cell r="Z83">
            <v>12486</v>
          </cell>
          <cell r="AA83">
            <v>13960</v>
          </cell>
          <cell r="AB83">
            <v>14464</v>
          </cell>
          <cell r="AC83">
            <v>15412</v>
          </cell>
          <cell r="AD83">
            <v>16182</v>
          </cell>
          <cell r="AE83">
            <v>17210</v>
          </cell>
          <cell r="AF83">
            <v>18535</v>
          </cell>
          <cell r="AG83">
            <v>19252</v>
          </cell>
          <cell r="AH83">
            <v>19195</v>
          </cell>
          <cell r="AI83">
            <v>21078</v>
          </cell>
          <cell r="AJ83">
            <v>22339</v>
          </cell>
          <cell r="AK83">
            <v>22822</v>
          </cell>
          <cell r="AL83">
            <v>23049</v>
          </cell>
          <cell r="AM83">
            <v>23648</v>
          </cell>
          <cell r="AN83">
            <v>23441</v>
          </cell>
          <cell r="AO83">
            <v>24114</v>
          </cell>
          <cell r="AP83">
            <v>23763</v>
          </cell>
          <cell r="AQ83">
            <v>24170</v>
          </cell>
          <cell r="AR83">
            <v>23422</v>
          </cell>
          <cell r="AS83">
            <v>22961</v>
          </cell>
          <cell r="AT83">
            <v>22703</v>
          </cell>
          <cell r="AU83">
            <v>23488</v>
          </cell>
          <cell r="AV83">
            <v>24509</v>
          </cell>
          <cell r="AW83">
            <v>25300</v>
          </cell>
          <cell r="AX83">
            <v>26755</v>
          </cell>
          <cell r="AY83">
            <v>28365</v>
          </cell>
          <cell r="AZ83">
            <v>31265</v>
          </cell>
          <cell r="BA83">
            <v>34950</v>
          </cell>
          <cell r="BB83">
            <v>36571</v>
          </cell>
          <cell r="BC83">
            <v>39558</v>
          </cell>
          <cell r="BD83">
            <v>40694</v>
          </cell>
          <cell r="BE83">
            <v>40401</v>
          </cell>
          <cell r="BF83">
            <v>40968</v>
          </cell>
          <cell r="BG83">
            <v>42033</v>
          </cell>
          <cell r="BH83">
            <v>42486</v>
          </cell>
          <cell r="BI83">
            <v>45686</v>
          </cell>
          <cell r="BJ83">
            <v>49587</v>
          </cell>
          <cell r="BK83">
            <v>50096</v>
          </cell>
          <cell r="BL83">
            <v>49189</v>
          </cell>
          <cell r="BM83">
            <v>49352</v>
          </cell>
          <cell r="BN83">
            <v>47375</v>
          </cell>
          <cell r="BO83">
            <v>47716</v>
          </cell>
          <cell r="BP83">
            <v>42197</v>
          </cell>
          <cell r="BQ83">
            <v>40884</v>
          </cell>
          <cell r="BR83">
            <v>40805</v>
          </cell>
          <cell r="BS83">
            <v>39713</v>
          </cell>
          <cell r="BT83">
            <v>40933</v>
          </cell>
          <cell r="BU83">
            <v>41886</v>
          </cell>
          <cell r="BV83">
            <v>41647</v>
          </cell>
          <cell r="BW83">
            <v>40601</v>
          </cell>
          <cell r="BX83">
            <v>39816</v>
          </cell>
          <cell r="BY83">
            <v>40256</v>
          </cell>
          <cell r="BZ83">
            <v>37174</v>
          </cell>
          <cell r="CA83">
            <v>37593</v>
          </cell>
          <cell r="CB83">
            <v>34609</v>
          </cell>
        </row>
        <row r="84">
          <cell r="A84" t="str">
            <v>Новосибирская область</v>
          </cell>
          <cell r="B84">
            <v>656</v>
          </cell>
          <cell r="C84">
            <v>874</v>
          </cell>
          <cell r="D84">
            <v>1123</v>
          </cell>
          <cell r="E84">
            <v>1450</v>
          </cell>
          <cell r="F84">
            <v>2381</v>
          </cell>
          <cell r="G84">
            <v>3180</v>
          </cell>
          <cell r="H84">
            <v>4482</v>
          </cell>
          <cell r="I84">
            <v>5231</v>
          </cell>
          <cell r="J84">
            <v>6383</v>
          </cell>
          <cell r="K84">
            <v>7666</v>
          </cell>
          <cell r="L84">
            <v>9157</v>
          </cell>
          <cell r="M84">
            <v>9582</v>
          </cell>
          <cell r="N84">
            <v>11180</v>
          </cell>
          <cell r="O84">
            <v>8665</v>
          </cell>
          <cell r="P84">
            <v>10603</v>
          </cell>
          <cell r="Q84">
            <v>13495</v>
          </cell>
          <cell r="R84">
            <v>16198</v>
          </cell>
          <cell r="S84">
            <v>20796</v>
          </cell>
          <cell r="T84">
            <v>22516</v>
          </cell>
          <cell r="U84">
            <v>23277</v>
          </cell>
          <cell r="V84">
            <v>27004</v>
          </cell>
          <cell r="W84">
            <v>31135</v>
          </cell>
          <cell r="X84">
            <v>35454</v>
          </cell>
          <cell r="Y84">
            <v>39476</v>
          </cell>
          <cell r="Z84">
            <v>43766</v>
          </cell>
          <cell r="AA84">
            <v>46705</v>
          </cell>
          <cell r="AB84">
            <v>48621</v>
          </cell>
          <cell r="AC84">
            <v>48263</v>
          </cell>
          <cell r="AD84">
            <v>50687</v>
          </cell>
          <cell r="AE84">
            <v>51772</v>
          </cell>
          <cell r="AF84">
            <v>50929</v>
          </cell>
          <cell r="AG84">
            <v>48658</v>
          </cell>
          <cell r="AH84">
            <v>51435</v>
          </cell>
          <cell r="AI84">
            <v>56938</v>
          </cell>
          <cell r="AJ84">
            <v>59766</v>
          </cell>
          <cell r="AK84">
            <v>61657</v>
          </cell>
          <cell r="AL84">
            <v>62844</v>
          </cell>
          <cell r="AM84">
            <v>63964</v>
          </cell>
          <cell r="AN84">
            <v>64046</v>
          </cell>
          <cell r="AO84">
            <v>64070</v>
          </cell>
          <cell r="AP84">
            <v>64582</v>
          </cell>
          <cell r="AQ84">
            <v>65065</v>
          </cell>
          <cell r="AR84">
            <v>61268</v>
          </cell>
          <cell r="AS84">
            <v>60999</v>
          </cell>
          <cell r="AT84">
            <v>64506</v>
          </cell>
          <cell r="AU84">
            <v>69563</v>
          </cell>
          <cell r="AV84">
            <v>69210</v>
          </cell>
          <cell r="AW84">
            <v>74226</v>
          </cell>
          <cell r="AX84">
            <v>76861</v>
          </cell>
          <cell r="AY84">
            <v>78437</v>
          </cell>
          <cell r="AZ84">
            <v>87602</v>
          </cell>
          <cell r="BA84">
            <v>100052</v>
          </cell>
          <cell r="BB84">
            <v>106582</v>
          </cell>
          <cell r="BC84">
            <v>109063</v>
          </cell>
          <cell r="BD84">
            <v>111440</v>
          </cell>
          <cell r="BE84">
            <v>105849</v>
          </cell>
          <cell r="BF84">
            <v>107556</v>
          </cell>
          <cell r="BG84">
            <v>108654</v>
          </cell>
          <cell r="BH84">
            <v>108438</v>
          </cell>
          <cell r="BI84">
            <v>117285</v>
          </cell>
          <cell r="BJ84">
            <v>128205</v>
          </cell>
          <cell r="BK84">
            <v>125952</v>
          </cell>
          <cell r="BL84">
            <v>125205</v>
          </cell>
          <cell r="BM84">
            <v>123944</v>
          </cell>
          <cell r="BN84">
            <v>122243</v>
          </cell>
          <cell r="BO84">
            <v>124132</v>
          </cell>
          <cell r="BP84">
            <v>108907</v>
          </cell>
          <cell r="BQ84">
            <v>109447</v>
          </cell>
          <cell r="BR84">
            <v>108771</v>
          </cell>
          <cell r="BS84">
            <v>105381</v>
          </cell>
          <cell r="BT84">
            <v>111319</v>
          </cell>
          <cell r="BU84">
            <v>115754</v>
          </cell>
          <cell r="BV84">
            <v>117806</v>
          </cell>
          <cell r="BW84">
            <v>116645</v>
          </cell>
          <cell r="BX84">
            <v>116539</v>
          </cell>
          <cell r="BY84">
            <v>116089</v>
          </cell>
          <cell r="BZ84">
            <v>110860</v>
          </cell>
          <cell r="CA84">
            <v>111023</v>
          </cell>
          <cell r="CB84">
            <v>105912</v>
          </cell>
        </row>
        <row r="85">
          <cell r="A85" t="str">
            <v>Омская область</v>
          </cell>
          <cell r="B85">
            <v>14</v>
          </cell>
          <cell r="C85">
            <v>6</v>
          </cell>
          <cell r="D85">
            <v>8</v>
          </cell>
          <cell r="E85">
            <v>17</v>
          </cell>
          <cell r="F85">
            <v>19</v>
          </cell>
          <cell r="G85">
            <v>47</v>
          </cell>
          <cell r="H85">
            <v>88</v>
          </cell>
          <cell r="I85">
            <v>95</v>
          </cell>
          <cell r="J85">
            <v>196</v>
          </cell>
          <cell r="K85">
            <v>244</v>
          </cell>
          <cell r="L85">
            <v>294</v>
          </cell>
          <cell r="M85">
            <v>381</v>
          </cell>
          <cell r="N85">
            <v>467</v>
          </cell>
          <cell r="O85">
            <v>625</v>
          </cell>
          <cell r="P85">
            <v>762</v>
          </cell>
          <cell r="Q85">
            <v>976</v>
          </cell>
          <cell r="R85">
            <v>1382</v>
          </cell>
          <cell r="S85">
            <v>1990</v>
          </cell>
          <cell r="T85">
            <v>2600</v>
          </cell>
          <cell r="U85">
            <v>2878</v>
          </cell>
          <cell r="V85">
            <v>3363</v>
          </cell>
          <cell r="W85">
            <v>4048</v>
          </cell>
          <cell r="X85">
            <v>4844</v>
          </cell>
          <cell r="Y85">
            <v>5483</v>
          </cell>
          <cell r="Z85">
            <v>6392</v>
          </cell>
          <cell r="AA85">
            <v>7006</v>
          </cell>
          <cell r="AB85">
            <v>7705</v>
          </cell>
          <cell r="AC85">
            <v>8237</v>
          </cell>
          <cell r="AD85">
            <v>8671</v>
          </cell>
          <cell r="AE85">
            <v>9209</v>
          </cell>
          <cell r="AF85">
            <v>9892</v>
          </cell>
          <cell r="AG85">
            <v>10069</v>
          </cell>
          <cell r="AH85">
            <v>10410</v>
          </cell>
          <cell r="AI85">
            <v>9936</v>
          </cell>
          <cell r="AJ85">
            <v>10339</v>
          </cell>
          <cell r="AK85">
            <v>10558</v>
          </cell>
          <cell r="AL85">
            <v>10505</v>
          </cell>
          <cell r="AM85">
            <v>10612</v>
          </cell>
          <cell r="AN85">
            <v>10856</v>
          </cell>
          <cell r="AO85">
            <v>11145</v>
          </cell>
          <cell r="AP85">
            <v>10889</v>
          </cell>
          <cell r="AQ85">
            <v>10933</v>
          </cell>
          <cell r="AR85">
            <v>10803</v>
          </cell>
          <cell r="AS85">
            <v>10512</v>
          </cell>
          <cell r="AT85">
            <v>10239</v>
          </cell>
          <cell r="AU85">
            <v>10948</v>
          </cell>
          <cell r="AV85">
            <v>11417</v>
          </cell>
          <cell r="AW85">
            <v>12329</v>
          </cell>
          <cell r="AX85">
            <v>12512</v>
          </cell>
          <cell r="AY85">
            <v>13349</v>
          </cell>
          <cell r="AZ85">
            <v>15023</v>
          </cell>
          <cell r="BA85">
            <v>16873</v>
          </cell>
          <cell r="BB85">
            <v>18463</v>
          </cell>
          <cell r="BC85">
            <v>19197</v>
          </cell>
          <cell r="BD85">
            <v>18935</v>
          </cell>
          <cell r="BE85">
            <v>18924</v>
          </cell>
          <cell r="BF85">
            <v>18874</v>
          </cell>
          <cell r="BG85">
            <v>19304</v>
          </cell>
          <cell r="BH85">
            <v>18979</v>
          </cell>
          <cell r="BI85">
            <v>20285</v>
          </cell>
          <cell r="BJ85">
            <v>22209</v>
          </cell>
          <cell r="BK85">
            <v>22737</v>
          </cell>
          <cell r="BL85">
            <v>23099</v>
          </cell>
          <cell r="BM85">
            <v>23773</v>
          </cell>
          <cell r="BN85">
            <v>24360</v>
          </cell>
          <cell r="BO85">
            <v>25363</v>
          </cell>
          <cell r="BP85">
            <v>22926</v>
          </cell>
          <cell r="BQ85">
            <v>23675</v>
          </cell>
          <cell r="BR85">
            <v>24535</v>
          </cell>
          <cell r="BS85">
            <v>21434</v>
          </cell>
          <cell r="BT85">
            <v>22053</v>
          </cell>
          <cell r="BU85">
            <v>23229</v>
          </cell>
          <cell r="BV85">
            <v>24020</v>
          </cell>
          <cell r="BW85">
            <v>25188</v>
          </cell>
          <cell r="BX85">
            <v>26166</v>
          </cell>
          <cell r="BY85">
            <v>27324</v>
          </cell>
          <cell r="BZ85">
            <v>28905</v>
          </cell>
          <cell r="CA85">
            <v>31259</v>
          </cell>
          <cell r="CB85">
            <v>30165</v>
          </cell>
        </row>
        <row r="86">
          <cell r="A86" t="str">
            <v>Томская область</v>
          </cell>
          <cell r="B86">
            <v>11</v>
          </cell>
          <cell r="C86">
            <v>3</v>
          </cell>
          <cell r="D86">
            <v>4</v>
          </cell>
          <cell r="E86">
            <v>12</v>
          </cell>
          <cell r="F86">
            <v>24</v>
          </cell>
          <cell r="G86">
            <v>45</v>
          </cell>
          <cell r="H86">
            <v>78</v>
          </cell>
          <cell r="I86">
            <v>90</v>
          </cell>
          <cell r="J86">
            <v>107</v>
          </cell>
          <cell r="K86">
            <v>132</v>
          </cell>
          <cell r="L86">
            <v>221</v>
          </cell>
          <cell r="M86">
            <v>297</v>
          </cell>
          <cell r="N86">
            <v>449</v>
          </cell>
          <cell r="O86">
            <v>632</v>
          </cell>
          <cell r="P86">
            <v>864</v>
          </cell>
          <cell r="Q86">
            <v>1156</v>
          </cell>
          <cell r="R86">
            <v>1448</v>
          </cell>
          <cell r="S86">
            <v>1739</v>
          </cell>
          <cell r="T86">
            <v>2015</v>
          </cell>
          <cell r="U86">
            <v>2127</v>
          </cell>
          <cell r="V86">
            <v>2330</v>
          </cell>
          <cell r="W86">
            <v>2557</v>
          </cell>
          <cell r="X86">
            <v>2830</v>
          </cell>
          <cell r="Y86">
            <v>3267</v>
          </cell>
          <cell r="Z86">
            <v>3877</v>
          </cell>
          <cell r="AA86">
            <v>4857</v>
          </cell>
          <cell r="AB86">
            <v>5523</v>
          </cell>
          <cell r="AC86">
            <v>5830</v>
          </cell>
          <cell r="AD86">
            <v>6310</v>
          </cell>
          <cell r="AE86">
            <v>6285</v>
          </cell>
          <cell r="AF86">
            <v>5395</v>
          </cell>
          <cell r="AG86">
            <v>5691</v>
          </cell>
          <cell r="AH86">
            <v>6237</v>
          </cell>
          <cell r="AI86">
            <v>7210</v>
          </cell>
          <cell r="AJ86">
            <v>7912</v>
          </cell>
          <cell r="AK86">
            <v>8224</v>
          </cell>
          <cell r="AL86">
            <v>8156</v>
          </cell>
          <cell r="AM86">
            <v>7893</v>
          </cell>
          <cell r="AN86">
            <v>8478</v>
          </cell>
          <cell r="AO86">
            <v>9092</v>
          </cell>
          <cell r="AP86">
            <v>9744</v>
          </cell>
          <cell r="AQ86">
            <v>10168</v>
          </cell>
          <cell r="AR86">
            <v>9803</v>
          </cell>
          <cell r="AS86">
            <v>9519</v>
          </cell>
          <cell r="AT86">
            <v>9406</v>
          </cell>
          <cell r="AU86">
            <v>7894</v>
          </cell>
          <cell r="AV86">
            <v>6556</v>
          </cell>
          <cell r="AW86">
            <v>7099</v>
          </cell>
          <cell r="AX86">
            <v>7667</v>
          </cell>
          <cell r="AY86">
            <v>7830</v>
          </cell>
          <cell r="AZ86">
            <v>8971</v>
          </cell>
          <cell r="BA86">
            <v>9451</v>
          </cell>
          <cell r="BB86">
            <v>10808</v>
          </cell>
          <cell r="BC86">
            <v>11596</v>
          </cell>
          <cell r="BD86">
            <v>11593</v>
          </cell>
          <cell r="BE86">
            <v>11758</v>
          </cell>
          <cell r="BF86">
            <v>12223</v>
          </cell>
          <cell r="BG86">
            <v>11783</v>
          </cell>
          <cell r="BH86">
            <v>12322</v>
          </cell>
          <cell r="BI86">
            <v>13409</v>
          </cell>
          <cell r="BJ86">
            <v>15205</v>
          </cell>
          <cell r="BK86">
            <v>15172</v>
          </cell>
          <cell r="BL86">
            <v>14573</v>
          </cell>
          <cell r="BM86">
            <v>14883</v>
          </cell>
          <cell r="BN86">
            <v>15210</v>
          </cell>
          <cell r="BO86">
            <v>14672</v>
          </cell>
          <cell r="BP86">
            <v>12560</v>
          </cell>
          <cell r="BQ86">
            <v>11270</v>
          </cell>
          <cell r="BR86">
            <v>11559</v>
          </cell>
          <cell r="BS86">
            <v>11244</v>
          </cell>
          <cell r="BT86">
            <v>11807</v>
          </cell>
          <cell r="BU86">
            <v>12189</v>
          </cell>
          <cell r="BV86">
            <v>12931</v>
          </cell>
          <cell r="BW86">
            <v>13648</v>
          </cell>
          <cell r="BX86">
            <v>14259</v>
          </cell>
          <cell r="BY86">
            <v>15313</v>
          </cell>
          <cell r="BZ86">
            <v>15130</v>
          </cell>
          <cell r="CA86">
            <v>16099</v>
          </cell>
          <cell r="CB86">
            <v>16105</v>
          </cell>
        </row>
        <row r="87">
          <cell r="A87" t="str">
            <v>ДАЛЬНЕВОСТОЧНЫЙ ФЕДЕРАЛЬНЫЙ ОКРУГ</v>
          </cell>
          <cell r="B87">
            <v>268</v>
          </cell>
          <cell r="C87">
            <v>59</v>
          </cell>
          <cell r="D87">
            <v>284</v>
          </cell>
          <cell r="E87">
            <v>984</v>
          </cell>
          <cell r="F87">
            <v>1444</v>
          </cell>
          <cell r="G87">
            <v>2106</v>
          </cell>
          <cell r="H87">
            <v>3336</v>
          </cell>
          <cell r="I87">
            <v>4476</v>
          </cell>
          <cell r="J87">
            <v>6132</v>
          </cell>
          <cell r="K87">
            <v>8243</v>
          </cell>
          <cell r="L87">
            <v>10026</v>
          </cell>
          <cell r="M87">
            <v>12038</v>
          </cell>
          <cell r="N87">
            <v>15079</v>
          </cell>
          <cell r="O87">
            <v>18439</v>
          </cell>
          <cell r="P87">
            <v>21854</v>
          </cell>
          <cell r="Q87">
            <v>24040</v>
          </cell>
          <cell r="R87">
            <v>29823</v>
          </cell>
          <cell r="S87">
            <v>36188</v>
          </cell>
          <cell r="T87">
            <v>43833</v>
          </cell>
          <cell r="U87">
            <v>47248</v>
          </cell>
          <cell r="V87">
            <v>53974</v>
          </cell>
          <cell r="W87">
            <v>61051</v>
          </cell>
          <cell r="X87">
            <v>68313</v>
          </cell>
          <cell r="Y87">
            <v>72786</v>
          </cell>
          <cell r="Z87">
            <v>80744</v>
          </cell>
          <cell r="AA87">
            <v>87897</v>
          </cell>
          <cell r="AB87">
            <v>94527</v>
          </cell>
          <cell r="AC87">
            <v>99762</v>
          </cell>
          <cell r="AD87">
            <v>103835</v>
          </cell>
          <cell r="AE87">
            <v>109928</v>
          </cell>
          <cell r="AF87">
            <v>117385</v>
          </cell>
          <cell r="AG87">
            <v>122952</v>
          </cell>
          <cell r="AH87">
            <v>131157</v>
          </cell>
          <cell r="AI87">
            <v>145543</v>
          </cell>
          <cell r="AJ87">
            <v>154242</v>
          </cell>
          <cell r="AK87">
            <v>158732</v>
          </cell>
          <cell r="AL87">
            <v>161359</v>
          </cell>
          <cell r="AM87">
            <v>161373</v>
          </cell>
          <cell r="AN87">
            <v>164099</v>
          </cell>
          <cell r="AO87">
            <v>171475</v>
          </cell>
          <cell r="AP87">
            <v>175290</v>
          </cell>
          <cell r="AQ87">
            <v>169548</v>
          </cell>
          <cell r="AR87">
            <v>160859</v>
          </cell>
          <cell r="AS87">
            <v>157253</v>
          </cell>
          <cell r="AT87">
            <v>159717</v>
          </cell>
          <cell r="AU87">
            <v>167801</v>
          </cell>
          <cell r="AV87">
            <v>171726</v>
          </cell>
          <cell r="AW87">
            <v>179527</v>
          </cell>
          <cell r="AX87">
            <v>188226</v>
          </cell>
          <cell r="AY87">
            <v>196875</v>
          </cell>
          <cell r="AZ87">
            <v>211248</v>
          </cell>
          <cell r="BA87">
            <v>224060</v>
          </cell>
          <cell r="BB87">
            <v>238800</v>
          </cell>
          <cell r="BC87">
            <v>248782</v>
          </cell>
          <cell r="BD87">
            <v>242581</v>
          </cell>
          <cell r="BE87">
            <v>237330</v>
          </cell>
          <cell r="BF87">
            <v>234079</v>
          </cell>
          <cell r="BG87">
            <v>237152</v>
          </cell>
          <cell r="BH87">
            <v>242999</v>
          </cell>
          <cell r="BI87">
            <v>260863</v>
          </cell>
          <cell r="BJ87">
            <v>277019</v>
          </cell>
          <cell r="BK87">
            <v>288882</v>
          </cell>
          <cell r="BL87">
            <v>297811</v>
          </cell>
          <cell r="BM87">
            <v>303461</v>
          </cell>
          <cell r="BN87">
            <v>308642</v>
          </cell>
          <cell r="BO87">
            <v>322673</v>
          </cell>
          <cell r="BP87">
            <v>290882</v>
          </cell>
          <cell r="BQ87">
            <v>290389</v>
          </cell>
          <cell r="BR87">
            <v>300032</v>
          </cell>
          <cell r="BS87">
            <v>307735</v>
          </cell>
          <cell r="BT87">
            <v>315137</v>
          </cell>
          <cell r="BU87">
            <v>324759</v>
          </cell>
          <cell r="BV87">
            <v>327793</v>
          </cell>
          <cell r="BW87">
            <v>331912</v>
          </cell>
          <cell r="BX87">
            <v>346337</v>
          </cell>
          <cell r="BY87">
            <v>351149</v>
          </cell>
          <cell r="BZ87">
            <v>353661</v>
          </cell>
          <cell r="CA87">
            <v>363612</v>
          </cell>
          <cell r="CB87">
            <v>354996</v>
          </cell>
        </row>
        <row r="88">
          <cell r="A88" t="str">
            <v>Республика Бурятия</v>
          </cell>
          <cell r="B88">
            <v>2</v>
          </cell>
          <cell r="C88">
            <v>2</v>
          </cell>
          <cell r="D88">
            <v>5</v>
          </cell>
          <cell r="E88">
            <v>11</v>
          </cell>
          <cell r="F88">
            <v>12</v>
          </cell>
          <cell r="G88">
            <v>14</v>
          </cell>
          <cell r="H88">
            <v>33</v>
          </cell>
          <cell r="I88">
            <v>31</v>
          </cell>
          <cell r="J88">
            <v>42</v>
          </cell>
          <cell r="K88">
            <v>70</v>
          </cell>
          <cell r="L88">
            <v>125</v>
          </cell>
          <cell r="M88">
            <v>180</v>
          </cell>
          <cell r="N88">
            <v>251</v>
          </cell>
          <cell r="O88">
            <v>397</v>
          </cell>
          <cell r="P88">
            <v>549</v>
          </cell>
          <cell r="Q88">
            <v>885</v>
          </cell>
          <cell r="R88">
            <v>1065</v>
          </cell>
          <cell r="S88">
            <v>1373</v>
          </cell>
          <cell r="T88">
            <v>1826</v>
          </cell>
          <cell r="U88">
            <v>1923</v>
          </cell>
          <cell r="V88">
            <v>2350</v>
          </cell>
          <cell r="W88">
            <v>2735</v>
          </cell>
          <cell r="X88">
            <v>3135</v>
          </cell>
          <cell r="Y88">
            <v>3516</v>
          </cell>
          <cell r="Z88">
            <v>4102</v>
          </cell>
          <cell r="AA88">
            <v>4350</v>
          </cell>
          <cell r="AB88">
            <v>4566</v>
          </cell>
          <cell r="AC88">
            <v>4989</v>
          </cell>
          <cell r="AD88">
            <v>5201</v>
          </cell>
          <cell r="AE88">
            <v>5666</v>
          </cell>
          <cell r="AF88">
            <v>6084</v>
          </cell>
          <cell r="AG88">
            <v>6242</v>
          </cell>
          <cell r="AH88">
            <v>6944</v>
          </cell>
          <cell r="AI88">
            <v>8279</v>
          </cell>
          <cell r="AJ88">
            <v>8914</v>
          </cell>
          <cell r="AK88">
            <v>9462</v>
          </cell>
          <cell r="AL88">
            <v>9778</v>
          </cell>
          <cell r="AM88">
            <v>9941</v>
          </cell>
          <cell r="AN88">
            <v>10565</v>
          </cell>
          <cell r="AO88">
            <v>11290</v>
          </cell>
          <cell r="AP88">
            <v>10869</v>
          </cell>
          <cell r="AQ88">
            <v>11037</v>
          </cell>
          <cell r="AR88">
            <v>10020</v>
          </cell>
          <cell r="AS88">
            <v>9343</v>
          </cell>
          <cell r="AT88">
            <v>10023</v>
          </cell>
          <cell r="AU88">
            <v>10675</v>
          </cell>
          <cell r="AV88">
            <v>11482</v>
          </cell>
          <cell r="AW88">
            <v>12436</v>
          </cell>
          <cell r="AX88">
            <v>12979</v>
          </cell>
          <cell r="AY88">
            <v>13170</v>
          </cell>
          <cell r="AZ88">
            <v>14272</v>
          </cell>
          <cell r="BA88">
            <v>15535</v>
          </cell>
          <cell r="BB88">
            <v>16626</v>
          </cell>
          <cell r="BC88">
            <v>18176</v>
          </cell>
          <cell r="BD88">
            <v>18965</v>
          </cell>
          <cell r="BE88">
            <v>19242</v>
          </cell>
          <cell r="BF88">
            <v>19740</v>
          </cell>
          <cell r="BG88">
            <v>20644</v>
          </cell>
          <cell r="BH88">
            <v>18182</v>
          </cell>
          <cell r="BI88">
            <v>19709</v>
          </cell>
          <cell r="BJ88">
            <v>21561</v>
          </cell>
          <cell r="BK88">
            <v>23613</v>
          </cell>
          <cell r="BL88">
            <v>25148</v>
          </cell>
          <cell r="BM88">
            <v>26826</v>
          </cell>
          <cell r="BN88">
            <v>26269</v>
          </cell>
          <cell r="BO88">
            <v>27397</v>
          </cell>
          <cell r="BP88">
            <v>24317</v>
          </cell>
          <cell r="BQ88">
            <v>24152</v>
          </cell>
          <cell r="BR88">
            <v>24769</v>
          </cell>
          <cell r="BS88">
            <v>23970</v>
          </cell>
          <cell r="BT88">
            <v>24405</v>
          </cell>
          <cell r="BU88">
            <v>25678</v>
          </cell>
          <cell r="BV88">
            <v>27315</v>
          </cell>
          <cell r="BW88">
            <v>28603</v>
          </cell>
          <cell r="BX88">
            <v>31112</v>
          </cell>
          <cell r="BY88">
            <v>33298</v>
          </cell>
          <cell r="BZ88">
            <v>33837</v>
          </cell>
          <cell r="CA88">
            <v>36013</v>
          </cell>
          <cell r="CB88">
            <v>36122</v>
          </cell>
        </row>
        <row r="89">
          <cell r="A89" t="str">
            <v>Республика Саха (Якутия)</v>
          </cell>
          <cell r="B89">
            <v>5</v>
          </cell>
          <cell r="C89">
            <v>7</v>
          </cell>
          <cell r="D89">
            <v>12</v>
          </cell>
          <cell r="E89">
            <v>37</v>
          </cell>
          <cell r="F89">
            <v>71</v>
          </cell>
          <cell r="G89">
            <v>117</v>
          </cell>
          <cell r="H89">
            <v>160</v>
          </cell>
          <cell r="I89">
            <v>209</v>
          </cell>
          <cell r="J89">
            <v>284</v>
          </cell>
          <cell r="K89">
            <v>375</v>
          </cell>
          <cell r="L89">
            <v>472</v>
          </cell>
          <cell r="M89">
            <v>610</v>
          </cell>
          <cell r="N89">
            <v>732</v>
          </cell>
          <cell r="O89">
            <v>889</v>
          </cell>
          <cell r="P89">
            <v>1116</v>
          </cell>
          <cell r="Q89">
            <v>1374</v>
          </cell>
          <cell r="R89">
            <v>1552</v>
          </cell>
          <cell r="S89">
            <v>2045</v>
          </cell>
          <cell r="T89">
            <v>2943</v>
          </cell>
          <cell r="U89">
            <v>3119</v>
          </cell>
          <cell r="V89">
            <v>4031</v>
          </cell>
          <cell r="W89">
            <v>4949</v>
          </cell>
          <cell r="X89">
            <v>5883</v>
          </cell>
          <cell r="Y89">
            <v>6626</v>
          </cell>
          <cell r="Z89">
            <v>7783</v>
          </cell>
          <cell r="AA89">
            <v>9028</v>
          </cell>
          <cell r="AB89">
            <v>9706</v>
          </cell>
          <cell r="AC89">
            <v>10494</v>
          </cell>
          <cell r="AD89">
            <v>11300</v>
          </cell>
          <cell r="AE89">
            <v>11916</v>
          </cell>
          <cell r="AF89">
            <v>12198</v>
          </cell>
          <cell r="AG89">
            <v>13144</v>
          </cell>
          <cell r="AH89">
            <v>14538</v>
          </cell>
          <cell r="AI89">
            <v>16396</v>
          </cell>
          <cell r="AJ89">
            <v>17447</v>
          </cell>
          <cell r="AK89">
            <v>17914</v>
          </cell>
          <cell r="AL89">
            <v>18157</v>
          </cell>
          <cell r="AM89">
            <v>17884</v>
          </cell>
          <cell r="AN89">
            <v>18035</v>
          </cell>
          <cell r="AO89">
            <v>18808</v>
          </cell>
          <cell r="AP89">
            <v>18388</v>
          </cell>
          <cell r="AQ89">
            <v>17943</v>
          </cell>
          <cell r="AR89">
            <v>17249</v>
          </cell>
          <cell r="AS89">
            <v>16671</v>
          </cell>
          <cell r="AT89">
            <v>16712</v>
          </cell>
          <cell r="AU89">
            <v>17037</v>
          </cell>
          <cell r="AV89">
            <v>17491</v>
          </cell>
          <cell r="AW89">
            <v>18785</v>
          </cell>
          <cell r="AX89">
            <v>19524</v>
          </cell>
          <cell r="AY89">
            <v>19748</v>
          </cell>
          <cell r="AZ89">
            <v>20436</v>
          </cell>
          <cell r="BA89">
            <v>22259</v>
          </cell>
          <cell r="BB89">
            <v>24493</v>
          </cell>
          <cell r="BC89">
            <v>26422</v>
          </cell>
          <cell r="BD89">
            <v>25193</v>
          </cell>
          <cell r="BE89">
            <v>25797</v>
          </cell>
          <cell r="BF89">
            <v>24998</v>
          </cell>
          <cell r="BG89">
            <v>25782</v>
          </cell>
          <cell r="BH89">
            <v>26737</v>
          </cell>
          <cell r="BI89">
            <v>29219</v>
          </cell>
          <cell r="BJ89">
            <v>31789</v>
          </cell>
          <cell r="BK89">
            <v>34108</v>
          </cell>
          <cell r="BL89">
            <v>34685</v>
          </cell>
          <cell r="BM89">
            <v>35917</v>
          </cell>
          <cell r="BN89">
            <v>37382</v>
          </cell>
          <cell r="BO89">
            <v>38314</v>
          </cell>
          <cell r="BP89">
            <v>30753</v>
          </cell>
          <cell r="BQ89">
            <v>31060</v>
          </cell>
          <cell r="BR89">
            <v>31302</v>
          </cell>
          <cell r="BS89">
            <v>32353</v>
          </cell>
          <cell r="BT89">
            <v>33678</v>
          </cell>
          <cell r="BU89">
            <v>35079</v>
          </cell>
          <cell r="BV89">
            <v>36758</v>
          </cell>
          <cell r="BW89">
            <v>38797</v>
          </cell>
          <cell r="BX89">
            <v>41727</v>
          </cell>
          <cell r="BY89">
            <v>42401</v>
          </cell>
          <cell r="BZ89">
            <v>42051</v>
          </cell>
          <cell r="CA89">
            <v>43947</v>
          </cell>
          <cell r="CB89">
            <v>40039</v>
          </cell>
        </row>
        <row r="90">
          <cell r="A90" t="str">
            <v>Забайкальский край</v>
          </cell>
          <cell r="B90">
            <v>221</v>
          </cell>
          <cell r="C90">
            <v>4</v>
          </cell>
          <cell r="D90">
            <v>11</v>
          </cell>
          <cell r="E90">
            <v>53</v>
          </cell>
          <cell r="F90">
            <v>58</v>
          </cell>
          <cell r="G90">
            <v>88</v>
          </cell>
          <cell r="H90">
            <v>118</v>
          </cell>
          <cell r="I90">
            <v>161</v>
          </cell>
          <cell r="J90">
            <v>175</v>
          </cell>
          <cell r="K90">
            <v>193</v>
          </cell>
          <cell r="L90">
            <v>217</v>
          </cell>
          <cell r="M90">
            <v>259</v>
          </cell>
          <cell r="N90">
            <v>344</v>
          </cell>
          <cell r="O90">
            <v>413</v>
          </cell>
          <cell r="P90">
            <v>532</v>
          </cell>
          <cell r="Q90">
            <v>657</v>
          </cell>
          <cell r="R90">
            <v>800</v>
          </cell>
          <cell r="S90">
            <v>1105</v>
          </cell>
          <cell r="T90">
            <v>1412</v>
          </cell>
          <cell r="U90">
            <v>1577</v>
          </cell>
          <cell r="V90">
            <v>1814</v>
          </cell>
          <cell r="W90">
            <v>2209</v>
          </cell>
          <cell r="X90">
            <v>2426</v>
          </cell>
          <cell r="Y90">
            <v>2754</v>
          </cell>
          <cell r="Z90">
            <v>3107</v>
          </cell>
          <cell r="AA90">
            <v>3572</v>
          </cell>
          <cell r="AB90">
            <v>3839</v>
          </cell>
          <cell r="AC90">
            <v>4168</v>
          </cell>
          <cell r="AD90">
            <v>4569</v>
          </cell>
          <cell r="AE90">
            <v>4929</v>
          </cell>
          <cell r="AF90">
            <v>5021</v>
          </cell>
          <cell r="AG90">
            <v>5309</v>
          </cell>
          <cell r="AH90">
            <v>5903</v>
          </cell>
          <cell r="AI90">
            <v>6644</v>
          </cell>
          <cell r="AJ90">
            <v>7487</v>
          </cell>
          <cell r="AK90">
            <v>7710</v>
          </cell>
          <cell r="AL90">
            <v>7883</v>
          </cell>
          <cell r="AM90">
            <v>7967</v>
          </cell>
          <cell r="AN90">
            <v>7918</v>
          </cell>
          <cell r="AO90">
            <v>8396</v>
          </cell>
          <cell r="AP90">
            <v>8453</v>
          </cell>
          <cell r="AQ90">
            <v>8526</v>
          </cell>
          <cell r="AR90">
            <v>8399</v>
          </cell>
          <cell r="AS90">
            <v>8354</v>
          </cell>
          <cell r="AT90">
            <v>8765</v>
          </cell>
          <cell r="AU90">
            <v>9699</v>
          </cell>
          <cell r="AV90">
            <v>9684</v>
          </cell>
          <cell r="AW90">
            <v>10500</v>
          </cell>
          <cell r="AX90">
            <v>11143</v>
          </cell>
          <cell r="AY90">
            <v>12077</v>
          </cell>
          <cell r="AZ90">
            <v>12903</v>
          </cell>
          <cell r="BA90">
            <v>14077</v>
          </cell>
          <cell r="BB90">
            <v>15864</v>
          </cell>
          <cell r="BC90">
            <v>16132</v>
          </cell>
          <cell r="BD90">
            <v>15623</v>
          </cell>
          <cell r="BE90">
            <v>16043</v>
          </cell>
          <cell r="BF90">
            <v>16425</v>
          </cell>
          <cell r="BG90">
            <v>17437</v>
          </cell>
          <cell r="BH90">
            <v>18411</v>
          </cell>
          <cell r="BI90">
            <v>20382</v>
          </cell>
          <cell r="BJ90">
            <v>22527</v>
          </cell>
          <cell r="BK90">
            <v>21181</v>
          </cell>
          <cell r="BL90">
            <v>22222</v>
          </cell>
          <cell r="BM90">
            <v>22893</v>
          </cell>
          <cell r="BN90">
            <v>22951</v>
          </cell>
          <cell r="BO90">
            <v>24794</v>
          </cell>
          <cell r="BP90">
            <v>18059</v>
          </cell>
          <cell r="BQ90">
            <v>17899</v>
          </cell>
          <cell r="BR90">
            <v>18500</v>
          </cell>
          <cell r="BS90">
            <v>19431</v>
          </cell>
          <cell r="BT90">
            <v>20848</v>
          </cell>
          <cell r="BU90">
            <v>22292</v>
          </cell>
          <cell r="BV90">
            <v>23739</v>
          </cell>
          <cell r="BW90">
            <v>24871</v>
          </cell>
          <cell r="BX90">
            <v>26911</v>
          </cell>
          <cell r="BY90">
            <v>28719</v>
          </cell>
          <cell r="BZ90">
            <v>29728</v>
          </cell>
          <cell r="CA90">
            <v>32010</v>
          </cell>
          <cell r="CB90">
            <v>33236</v>
          </cell>
        </row>
        <row r="91">
          <cell r="A91" t="str">
            <v>Камчатский край</v>
          </cell>
          <cell r="B91">
            <v>3</v>
          </cell>
          <cell r="C91">
            <v>3</v>
          </cell>
          <cell r="D91">
            <v>6</v>
          </cell>
          <cell r="E91">
            <v>25</v>
          </cell>
          <cell r="F91">
            <v>30</v>
          </cell>
          <cell r="G91">
            <v>57</v>
          </cell>
          <cell r="H91">
            <v>91</v>
          </cell>
          <cell r="I91">
            <v>155</v>
          </cell>
          <cell r="J91">
            <v>170</v>
          </cell>
          <cell r="K91">
            <v>211</v>
          </cell>
          <cell r="L91">
            <v>284</v>
          </cell>
          <cell r="M91">
            <v>383</v>
          </cell>
          <cell r="N91">
            <v>463</v>
          </cell>
          <cell r="O91">
            <v>566</v>
          </cell>
          <cell r="P91">
            <v>653</v>
          </cell>
          <cell r="Q91">
            <v>756</v>
          </cell>
          <cell r="R91">
            <v>902</v>
          </cell>
          <cell r="S91">
            <v>1132</v>
          </cell>
          <cell r="T91">
            <v>1396</v>
          </cell>
          <cell r="U91">
            <v>1508</v>
          </cell>
          <cell r="V91">
            <v>1799</v>
          </cell>
          <cell r="W91">
            <v>2146</v>
          </cell>
          <cell r="X91">
            <v>2452</v>
          </cell>
          <cell r="Y91">
            <v>2649</v>
          </cell>
          <cell r="Z91">
            <v>2948</v>
          </cell>
          <cell r="AA91">
            <v>3161</v>
          </cell>
          <cell r="AB91">
            <v>3414</v>
          </cell>
          <cell r="AC91">
            <v>3645</v>
          </cell>
          <cell r="AD91">
            <v>3961</v>
          </cell>
          <cell r="AE91">
            <v>4264</v>
          </cell>
          <cell r="AF91">
            <v>4662</v>
          </cell>
          <cell r="AG91">
            <v>4949</v>
          </cell>
          <cell r="AH91">
            <v>5152</v>
          </cell>
          <cell r="AI91">
            <v>5466</v>
          </cell>
          <cell r="AJ91">
            <v>5641</v>
          </cell>
          <cell r="AK91">
            <v>5694</v>
          </cell>
          <cell r="AL91">
            <v>5518</v>
          </cell>
          <cell r="AM91">
            <v>5601</v>
          </cell>
          <cell r="AN91">
            <v>5632</v>
          </cell>
          <cell r="AO91">
            <v>5895</v>
          </cell>
          <cell r="AP91">
            <v>5943</v>
          </cell>
          <cell r="AQ91">
            <v>5998</v>
          </cell>
          <cell r="AR91">
            <v>5708</v>
          </cell>
          <cell r="AS91">
            <v>5641</v>
          </cell>
          <cell r="AT91">
            <v>5648</v>
          </cell>
          <cell r="AU91">
            <v>5818</v>
          </cell>
          <cell r="AV91">
            <v>5774</v>
          </cell>
          <cell r="AW91">
            <v>6003</v>
          </cell>
          <cell r="AX91">
            <v>6502</v>
          </cell>
          <cell r="AY91">
            <v>6807</v>
          </cell>
          <cell r="AZ91">
            <v>7303</v>
          </cell>
          <cell r="BA91">
            <v>7808</v>
          </cell>
          <cell r="BB91">
            <v>8807</v>
          </cell>
          <cell r="BC91">
            <v>9078</v>
          </cell>
          <cell r="BD91">
            <v>9294</v>
          </cell>
          <cell r="BE91">
            <v>9490</v>
          </cell>
          <cell r="BF91">
            <v>9184</v>
          </cell>
          <cell r="BG91">
            <v>9293</v>
          </cell>
          <cell r="BH91">
            <v>9397</v>
          </cell>
          <cell r="BI91">
            <v>10022</v>
          </cell>
          <cell r="BJ91">
            <v>10656</v>
          </cell>
          <cell r="BK91">
            <v>10933</v>
          </cell>
          <cell r="BL91">
            <v>10503</v>
          </cell>
          <cell r="BM91">
            <v>10710</v>
          </cell>
          <cell r="BN91">
            <v>11132</v>
          </cell>
          <cell r="BO91">
            <v>11944</v>
          </cell>
          <cell r="BP91">
            <v>11416</v>
          </cell>
          <cell r="BQ91">
            <v>11758</v>
          </cell>
          <cell r="BR91">
            <v>12237</v>
          </cell>
          <cell r="BS91">
            <v>12368</v>
          </cell>
          <cell r="BT91">
            <v>12588</v>
          </cell>
          <cell r="BU91">
            <v>13013</v>
          </cell>
          <cell r="BV91">
            <v>11678</v>
          </cell>
          <cell r="BW91">
            <v>12057</v>
          </cell>
          <cell r="BX91">
            <v>12388</v>
          </cell>
          <cell r="BY91">
            <v>12859</v>
          </cell>
          <cell r="BZ91">
            <v>13098</v>
          </cell>
          <cell r="CA91">
            <v>13524</v>
          </cell>
          <cell r="CB91">
            <v>13214</v>
          </cell>
        </row>
        <row r="92">
          <cell r="A92" t="str">
            <v>Приморский край</v>
          </cell>
          <cell r="B92">
            <v>21</v>
          </cell>
          <cell r="C92">
            <v>21</v>
          </cell>
          <cell r="D92">
            <v>88</v>
          </cell>
          <cell r="E92">
            <v>150</v>
          </cell>
          <cell r="F92">
            <v>278</v>
          </cell>
          <cell r="G92">
            <v>475</v>
          </cell>
          <cell r="H92">
            <v>824</v>
          </cell>
          <cell r="I92">
            <v>1249</v>
          </cell>
          <cell r="J92">
            <v>1883</v>
          </cell>
          <cell r="K92">
            <v>2845</v>
          </cell>
          <cell r="L92">
            <v>3558</v>
          </cell>
          <cell r="M92">
            <v>4377</v>
          </cell>
          <cell r="N92">
            <v>5501</v>
          </cell>
          <cell r="O92">
            <v>6734</v>
          </cell>
          <cell r="P92">
            <v>8104</v>
          </cell>
          <cell r="Q92">
            <v>7737</v>
          </cell>
          <cell r="R92">
            <v>9899</v>
          </cell>
          <cell r="S92">
            <v>11966</v>
          </cell>
          <cell r="T92">
            <v>14599</v>
          </cell>
          <cell r="U92">
            <v>16429</v>
          </cell>
          <cell r="V92">
            <v>19217</v>
          </cell>
          <cell r="W92">
            <v>21989</v>
          </cell>
          <cell r="X92">
            <v>24550</v>
          </cell>
          <cell r="Y92">
            <v>26296</v>
          </cell>
          <cell r="Z92">
            <v>29823</v>
          </cell>
          <cell r="AA92">
            <v>31353</v>
          </cell>
          <cell r="AB92">
            <v>34168</v>
          </cell>
          <cell r="AC92">
            <v>35868</v>
          </cell>
          <cell r="AD92">
            <v>37578</v>
          </cell>
          <cell r="AE92">
            <v>39710</v>
          </cell>
          <cell r="AF92">
            <v>42994</v>
          </cell>
          <cell r="AG92">
            <v>45718</v>
          </cell>
          <cell r="AH92">
            <v>48349</v>
          </cell>
          <cell r="AI92">
            <v>54820</v>
          </cell>
          <cell r="AJ92">
            <v>59437</v>
          </cell>
          <cell r="AK92">
            <v>61622</v>
          </cell>
          <cell r="AL92">
            <v>62897</v>
          </cell>
          <cell r="AM92">
            <v>63097</v>
          </cell>
          <cell r="AN92">
            <v>64946</v>
          </cell>
          <cell r="AO92">
            <v>67834</v>
          </cell>
          <cell r="AP92">
            <v>70293</v>
          </cell>
          <cell r="AQ92">
            <v>66133</v>
          </cell>
          <cell r="AR92">
            <v>61695</v>
          </cell>
          <cell r="AS92">
            <v>60491</v>
          </cell>
          <cell r="AT92">
            <v>61981</v>
          </cell>
          <cell r="AU92">
            <v>64927</v>
          </cell>
          <cell r="AV92">
            <v>68662</v>
          </cell>
          <cell r="AW92">
            <v>69769</v>
          </cell>
          <cell r="AX92">
            <v>72736</v>
          </cell>
          <cell r="AY92">
            <v>76580</v>
          </cell>
          <cell r="AZ92">
            <v>82796</v>
          </cell>
          <cell r="BA92">
            <v>87883</v>
          </cell>
          <cell r="BB92">
            <v>91038</v>
          </cell>
          <cell r="BC92">
            <v>92724</v>
          </cell>
          <cell r="BD92">
            <v>94968</v>
          </cell>
          <cell r="BE92">
            <v>91329</v>
          </cell>
          <cell r="BF92">
            <v>88765</v>
          </cell>
          <cell r="BG92">
            <v>87177</v>
          </cell>
          <cell r="BH92">
            <v>90434</v>
          </cell>
          <cell r="BI92">
            <v>96089</v>
          </cell>
          <cell r="BJ92">
            <v>97061</v>
          </cell>
          <cell r="BK92">
            <v>102883</v>
          </cell>
          <cell r="BL92">
            <v>107282</v>
          </cell>
          <cell r="BM92">
            <v>110296</v>
          </cell>
          <cell r="BN92">
            <v>113868</v>
          </cell>
          <cell r="BO92">
            <v>119338</v>
          </cell>
          <cell r="BP92">
            <v>111065</v>
          </cell>
          <cell r="BQ92">
            <v>109260</v>
          </cell>
          <cell r="BR92">
            <v>113635</v>
          </cell>
          <cell r="BS92">
            <v>117734</v>
          </cell>
          <cell r="BT92">
            <v>119908</v>
          </cell>
          <cell r="BU92">
            <v>121327</v>
          </cell>
          <cell r="BV92">
            <v>123638</v>
          </cell>
          <cell r="BW92">
            <v>117522</v>
          </cell>
          <cell r="BX92">
            <v>121216</v>
          </cell>
          <cell r="BY92">
            <v>116318</v>
          </cell>
          <cell r="BZ92">
            <v>119225</v>
          </cell>
          <cell r="CA92">
            <v>120566</v>
          </cell>
          <cell r="CB92">
            <v>119573</v>
          </cell>
        </row>
        <row r="93">
          <cell r="A93" t="str">
            <v>Хабаровский край</v>
          </cell>
          <cell r="B93">
            <v>13</v>
          </cell>
          <cell r="C93">
            <v>10</v>
          </cell>
          <cell r="D93">
            <v>139</v>
          </cell>
          <cell r="E93">
            <v>631</v>
          </cell>
          <cell r="F93">
            <v>823</v>
          </cell>
          <cell r="G93">
            <v>923</v>
          </cell>
          <cell r="H93">
            <v>1093</v>
          </cell>
          <cell r="I93">
            <v>1298</v>
          </cell>
          <cell r="J93">
            <v>1615</v>
          </cell>
          <cell r="K93">
            <v>1824</v>
          </cell>
          <cell r="L93">
            <v>2010</v>
          </cell>
          <cell r="M93">
            <v>2359</v>
          </cell>
          <cell r="N93">
            <v>3120</v>
          </cell>
          <cell r="O93">
            <v>4038</v>
          </cell>
          <cell r="P93">
            <v>4909</v>
          </cell>
          <cell r="Q93">
            <v>5774</v>
          </cell>
          <cell r="R93">
            <v>6943</v>
          </cell>
          <cell r="S93">
            <v>8524</v>
          </cell>
          <cell r="T93">
            <v>10176</v>
          </cell>
          <cell r="U93">
            <v>10469</v>
          </cell>
          <cell r="V93">
            <v>10976</v>
          </cell>
          <cell r="W93">
            <v>11505</v>
          </cell>
          <cell r="X93">
            <v>12826</v>
          </cell>
          <cell r="Y93">
            <v>12785</v>
          </cell>
          <cell r="Z93">
            <v>12221</v>
          </cell>
          <cell r="AA93">
            <v>13533</v>
          </cell>
          <cell r="AB93">
            <v>14445</v>
          </cell>
          <cell r="AC93">
            <v>15595</v>
          </cell>
          <cell r="AD93">
            <v>17027</v>
          </cell>
          <cell r="AE93">
            <v>18038</v>
          </cell>
          <cell r="AF93">
            <v>20148</v>
          </cell>
          <cell r="AG93">
            <v>20923</v>
          </cell>
          <cell r="AH93">
            <v>22088</v>
          </cell>
          <cell r="AI93">
            <v>24642</v>
          </cell>
          <cell r="AJ93">
            <v>24957</v>
          </cell>
          <cell r="AK93">
            <v>25918</v>
          </cell>
          <cell r="AL93">
            <v>26209</v>
          </cell>
          <cell r="AM93">
            <v>26065</v>
          </cell>
          <cell r="AN93">
            <v>27040</v>
          </cell>
          <cell r="AO93">
            <v>28832</v>
          </cell>
          <cell r="AP93">
            <v>29798</v>
          </cell>
          <cell r="AQ93">
            <v>29460</v>
          </cell>
          <cell r="AR93">
            <v>28437</v>
          </cell>
          <cell r="AS93">
            <v>27992</v>
          </cell>
          <cell r="AT93">
            <v>28436</v>
          </cell>
          <cell r="AU93">
            <v>29419</v>
          </cell>
          <cell r="AV93">
            <v>28864</v>
          </cell>
          <cell r="AW93">
            <v>30331</v>
          </cell>
          <cell r="AX93">
            <v>32180</v>
          </cell>
          <cell r="AY93">
            <v>33252</v>
          </cell>
          <cell r="AZ93">
            <v>35819</v>
          </cell>
          <cell r="BA93">
            <v>38007</v>
          </cell>
          <cell r="BB93">
            <v>42163</v>
          </cell>
          <cell r="BC93">
            <v>45419</v>
          </cell>
          <cell r="BD93">
            <v>40316</v>
          </cell>
          <cell r="BE93">
            <v>41551</v>
          </cell>
          <cell r="BF93">
            <v>41906</v>
          </cell>
          <cell r="BG93">
            <v>42960</v>
          </cell>
          <cell r="BH93">
            <v>45267</v>
          </cell>
          <cell r="BI93">
            <v>48053</v>
          </cell>
          <cell r="BJ93">
            <v>52717</v>
          </cell>
          <cell r="BK93">
            <v>53928</v>
          </cell>
          <cell r="BL93">
            <v>54615</v>
          </cell>
          <cell r="BM93">
            <v>55306</v>
          </cell>
          <cell r="BN93">
            <v>54603</v>
          </cell>
          <cell r="BO93">
            <v>58062</v>
          </cell>
          <cell r="BP93">
            <v>53487</v>
          </cell>
          <cell r="BQ93">
            <v>53640</v>
          </cell>
          <cell r="BR93">
            <v>56229</v>
          </cell>
          <cell r="BS93">
            <v>57367</v>
          </cell>
          <cell r="BT93">
            <v>57918</v>
          </cell>
          <cell r="BU93">
            <v>59346</v>
          </cell>
          <cell r="BV93">
            <v>57855</v>
          </cell>
          <cell r="BW93">
            <v>60674</v>
          </cell>
          <cell r="BX93">
            <v>61923</v>
          </cell>
          <cell r="BY93">
            <v>64669</v>
          </cell>
          <cell r="BZ93">
            <v>65591</v>
          </cell>
          <cell r="CA93">
            <v>67715</v>
          </cell>
          <cell r="CB93">
            <v>68141</v>
          </cell>
        </row>
        <row r="94">
          <cell r="A94" t="str">
            <v>Амурская область</v>
          </cell>
          <cell r="B94">
            <v>1</v>
          </cell>
          <cell r="C94">
            <v>1</v>
          </cell>
          <cell r="D94">
            <v>6</v>
          </cell>
          <cell r="E94">
            <v>36</v>
          </cell>
          <cell r="F94">
            <v>61</v>
          </cell>
          <cell r="G94">
            <v>88</v>
          </cell>
          <cell r="H94">
            <v>180</v>
          </cell>
          <cell r="I94">
            <v>325</v>
          </cell>
          <cell r="J94">
            <v>571</v>
          </cell>
          <cell r="K94">
            <v>799</v>
          </cell>
          <cell r="L94">
            <v>968</v>
          </cell>
          <cell r="M94">
            <v>1074</v>
          </cell>
          <cell r="N94">
            <v>1370</v>
          </cell>
          <cell r="O94">
            <v>1585</v>
          </cell>
          <cell r="P94">
            <v>1768</v>
          </cell>
          <cell r="Q94">
            <v>2095</v>
          </cell>
          <cell r="R94">
            <v>2887</v>
          </cell>
          <cell r="S94">
            <v>3546</v>
          </cell>
          <cell r="T94">
            <v>4224</v>
          </cell>
          <cell r="U94">
            <v>4599</v>
          </cell>
          <cell r="V94">
            <v>5173</v>
          </cell>
          <cell r="W94">
            <v>5802</v>
          </cell>
          <cell r="X94">
            <v>6428</v>
          </cell>
          <cell r="Y94">
            <v>6897</v>
          </cell>
          <cell r="Z94">
            <v>7654</v>
          </cell>
          <cell r="AA94">
            <v>8256</v>
          </cell>
          <cell r="AB94">
            <v>8542</v>
          </cell>
          <cell r="AC94">
            <v>9032</v>
          </cell>
          <cell r="AD94">
            <v>9515</v>
          </cell>
          <cell r="AE94">
            <v>9982</v>
          </cell>
          <cell r="AF94">
            <v>10835</v>
          </cell>
          <cell r="AG94">
            <v>10546</v>
          </cell>
          <cell r="AH94">
            <v>11173</v>
          </cell>
          <cell r="AI94">
            <v>11083</v>
          </cell>
          <cell r="AJ94">
            <v>11574</v>
          </cell>
          <cell r="AK94">
            <v>11785</v>
          </cell>
          <cell r="AL94">
            <v>11918</v>
          </cell>
          <cell r="AM94">
            <v>11755</v>
          </cell>
          <cell r="AN94">
            <v>11978</v>
          </cell>
          <cell r="AO94">
            <v>11969</v>
          </cell>
          <cell r="AP94">
            <v>12506</v>
          </cell>
          <cell r="AQ94">
            <v>11223</v>
          </cell>
          <cell r="AR94">
            <v>10632</v>
          </cell>
          <cell r="AS94">
            <v>10473</v>
          </cell>
          <cell r="AT94">
            <v>10789</v>
          </cell>
          <cell r="AU94">
            <v>11898</v>
          </cell>
          <cell r="AV94">
            <v>12539</v>
          </cell>
          <cell r="AW94">
            <v>13653</v>
          </cell>
          <cell r="AX94">
            <v>14594</v>
          </cell>
          <cell r="AY94">
            <v>15820</v>
          </cell>
          <cell r="AZ94">
            <v>17260</v>
          </cell>
          <cell r="BA94">
            <v>18773</v>
          </cell>
          <cell r="BB94">
            <v>19260</v>
          </cell>
          <cell r="BC94">
            <v>19466</v>
          </cell>
          <cell r="BD94">
            <v>18596</v>
          </cell>
          <cell r="BE94">
            <v>15836</v>
          </cell>
          <cell r="BF94">
            <v>15994</v>
          </cell>
          <cell r="BG94">
            <v>16348</v>
          </cell>
          <cell r="BH94">
            <v>16649</v>
          </cell>
          <cell r="BI94">
            <v>18074</v>
          </cell>
          <cell r="BJ94">
            <v>20137</v>
          </cell>
          <cell r="BK94">
            <v>20895</v>
          </cell>
          <cell r="BL94">
            <v>21644</v>
          </cell>
          <cell r="BM94">
            <v>21912</v>
          </cell>
          <cell r="BN94">
            <v>22488</v>
          </cell>
          <cell r="BO94">
            <v>22242</v>
          </cell>
          <cell r="BP94">
            <v>21852</v>
          </cell>
          <cell r="BQ94">
            <v>22300</v>
          </cell>
          <cell r="BR94">
            <v>22389</v>
          </cell>
          <cell r="BS94">
            <v>23089</v>
          </cell>
          <cell r="BT94">
            <v>23792</v>
          </cell>
          <cell r="BU94">
            <v>24852</v>
          </cell>
          <cell r="BV94">
            <v>23095</v>
          </cell>
          <cell r="BW94">
            <v>24464</v>
          </cell>
          <cell r="BX94">
            <v>25494</v>
          </cell>
          <cell r="BY94">
            <v>26089</v>
          </cell>
          <cell r="BZ94">
            <v>26316</v>
          </cell>
          <cell r="CA94">
            <v>26337</v>
          </cell>
          <cell r="CB94">
            <v>21304</v>
          </cell>
        </row>
        <row r="95">
          <cell r="A95" t="str">
            <v>Магаданская область</v>
          </cell>
          <cell r="B95">
            <v>3</v>
          </cell>
          <cell r="C95">
            <v>5</v>
          </cell>
          <cell r="D95">
            <v>8</v>
          </cell>
          <cell r="E95">
            <v>13</v>
          </cell>
          <cell r="F95">
            <v>13</v>
          </cell>
          <cell r="G95">
            <v>67</v>
          </cell>
          <cell r="H95">
            <v>85</v>
          </cell>
          <cell r="I95">
            <v>108</v>
          </cell>
          <cell r="J95">
            <v>129</v>
          </cell>
          <cell r="K95">
            <v>177</v>
          </cell>
          <cell r="L95">
            <v>232</v>
          </cell>
          <cell r="M95">
            <v>245</v>
          </cell>
          <cell r="N95">
            <v>265</v>
          </cell>
          <cell r="O95">
            <v>315</v>
          </cell>
          <cell r="P95">
            <v>398</v>
          </cell>
          <cell r="Q95">
            <v>488</v>
          </cell>
          <cell r="R95">
            <v>590</v>
          </cell>
          <cell r="S95">
            <v>738</v>
          </cell>
          <cell r="T95">
            <v>878</v>
          </cell>
          <cell r="U95">
            <v>995</v>
          </cell>
          <cell r="V95">
            <v>1159</v>
          </cell>
          <cell r="W95">
            <v>1302</v>
          </cell>
          <cell r="X95">
            <v>1422</v>
          </cell>
          <cell r="Y95">
            <v>1552</v>
          </cell>
          <cell r="Z95">
            <v>1696</v>
          </cell>
          <cell r="AA95">
            <v>1917</v>
          </cell>
          <cell r="AB95">
            <v>2016</v>
          </cell>
          <cell r="AC95">
            <v>2167</v>
          </cell>
          <cell r="AD95">
            <v>2236</v>
          </cell>
          <cell r="AE95">
            <v>2372</v>
          </cell>
          <cell r="AF95">
            <v>2561</v>
          </cell>
          <cell r="AG95">
            <v>2609</v>
          </cell>
          <cell r="AH95">
            <v>2788</v>
          </cell>
          <cell r="AI95">
            <v>2955</v>
          </cell>
          <cell r="AJ95">
            <v>2944</v>
          </cell>
          <cell r="AK95">
            <v>2964</v>
          </cell>
          <cell r="AL95">
            <v>3029</v>
          </cell>
          <cell r="AM95">
            <v>3176</v>
          </cell>
          <cell r="AN95">
            <v>3218</v>
          </cell>
          <cell r="AO95">
            <v>3303</v>
          </cell>
          <cell r="AP95">
            <v>3324</v>
          </cell>
          <cell r="AQ95">
            <v>3345</v>
          </cell>
          <cell r="AR95">
            <v>3121</v>
          </cell>
          <cell r="AS95">
            <v>3145</v>
          </cell>
          <cell r="AT95">
            <v>3069</v>
          </cell>
          <cell r="AU95">
            <v>3219</v>
          </cell>
          <cell r="AV95">
            <v>3220</v>
          </cell>
          <cell r="AW95">
            <v>3373</v>
          </cell>
          <cell r="AX95">
            <v>3389</v>
          </cell>
          <cell r="AY95">
            <v>3431</v>
          </cell>
          <cell r="AZ95">
            <v>3502</v>
          </cell>
          <cell r="BA95">
            <v>3712</v>
          </cell>
          <cell r="BB95">
            <v>3885</v>
          </cell>
          <cell r="BC95">
            <v>3985</v>
          </cell>
          <cell r="BD95">
            <v>3878</v>
          </cell>
          <cell r="BE95">
            <v>3688</v>
          </cell>
          <cell r="BF95">
            <v>3586</v>
          </cell>
          <cell r="BG95">
            <v>3636</v>
          </cell>
          <cell r="BH95">
            <v>3627</v>
          </cell>
          <cell r="BI95">
            <v>3981</v>
          </cell>
          <cell r="BJ95">
            <v>4199</v>
          </cell>
          <cell r="BK95">
            <v>4338</v>
          </cell>
          <cell r="BL95">
            <v>4236</v>
          </cell>
          <cell r="BM95">
            <v>4242</v>
          </cell>
          <cell r="BN95">
            <v>4309</v>
          </cell>
          <cell r="BO95">
            <v>4222</v>
          </cell>
          <cell r="BP95">
            <v>3762</v>
          </cell>
          <cell r="BQ95">
            <v>3774</v>
          </cell>
          <cell r="BR95">
            <v>3945</v>
          </cell>
          <cell r="BS95">
            <v>3837</v>
          </cell>
          <cell r="BT95">
            <v>3711</v>
          </cell>
          <cell r="BU95">
            <v>3805</v>
          </cell>
          <cell r="BV95">
            <v>3880</v>
          </cell>
          <cell r="BW95">
            <v>3946</v>
          </cell>
          <cell r="BX95">
            <v>3980</v>
          </cell>
          <cell r="BY95">
            <v>4093</v>
          </cell>
          <cell r="BZ95">
            <v>4255</v>
          </cell>
          <cell r="CA95">
            <v>4489</v>
          </cell>
          <cell r="CB95">
            <v>4463</v>
          </cell>
        </row>
        <row r="96">
          <cell r="A96" t="str">
            <v>Сахалинская область</v>
          </cell>
          <cell r="B96">
            <v>0</v>
          </cell>
          <cell r="C96">
            <v>5</v>
          </cell>
          <cell r="D96">
            <v>5</v>
          </cell>
          <cell r="E96">
            <v>23</v>
          </cell>
          <cell r="F96">
            <v>92</v>
          </cell>
          <cell r="G96">
            <v>272</v>
          </cell>
          <cell r="H96">
            <v>737</v>
          </cell>
          <cell r="I96">
            <v>922</v>
          </cell>
          <cell r="J96">
            <v>1246</v>
          </cell>
          <cell r="K96">
            <v>1730</v>
          </cell>
          <cell r="L96">
            <v>2123</v>
          </cell>
          <cell r="M96">
            <v>2496</v>
          </cell>
          <cell r="N96">
            <v>2963</v>
          </cell>
          <cell r="O96">
            <v>3421</v>
          </cell>
          <cell r="P96">
            <v>3718</v>
          </cell>
          <cell r="Q96">
            <v>4138</v>
          </cell>
          <cell r="R96">
            <v>5004</v>
          </cell>
          <cell r="S96">
            <v>5515</v>
          </cell>
          <cell r="T96">
            <v>6099</v>
          </cell>
          <cell r="U96">
            <v>6343</v>
          </cell>
          <cell r="V96">
            <v>7107</v>
          </cell>
          <cell r="W96">
            <v>7966</v>
          </cell>
          <cell r="X96">
            <v>8634</v>
          </cell>
          <cell r="Y96">
            <v>9060</v>
          </cell>
          <cell r="Z96">
            <v>10700</v>
          </cell>
          <cell r="AA96">
            <v>11894</v>
          </cell>
          <cell r="AB96">
            <v>12910</v>
          </cell>
          <cell r="AC96">
            <v>12804</v>
          </cell>
          <cell r="AD96">
            <v>11349</v>
          </cell>
          <cell r="AE96">
            <v>11899</v>
          </cell>
          <cell r="AF96">
            <v>11649</v>
          </cell>
          <cell r="AG96">
            <v>12148</v>
          </cell>
          <cell r="AH96">
            <v>12699</v>
          </cell>
          <cell r="AI96">
            <v>13559</v>
          </cell>
          <cell r="AJ96">
            <v>14017</v>
          </cell>
          <cell r="AK96">
            <v>13803</v>
          </cell>
          <cell r="AL96">
            <v>14056</v>
          </cell>
          <cell r="AM96">
            <v>13870</v>
          </cell>
          <cell r="AN96">
            <v>12682</v>
          </cell>
          <cell r="AO96">
            <v>12979</v>
          </cell>
          <cell r="AP96">
            <v>13445</v>
          </cell>
          <cell r="AQ96">
            <v>13552</v>
          </cell>
          <cell r="AR96">
            <v>13276</v>
          </cell>
          <cell r="AS96">
            <v>12851</v>
          </cell>
          <cell r="AT96">
            <v>12013</v>
          </cell>
          <cell r="AU96">
            <v>12685</v>
          </cell>
          <cell r="AV96">
            <v>11732</v>
          </cell>
          <cell r="AW96">
            <v>12280</v>
          </cell>
          <cell r="AX96">
            <v>12671</v>
          </cell>
          <cell r="AY96">
            <v>13332</v>
          </cell>
          <cell r="AZ96">
            <v>14058</v>
          </cell>
          <cell r="BA96">
            <v>12910</v>
          </cell>
          <cell r="BB96">
            <v>13384</v>
          </cell>
          <cell r="BC96">
            <v>13924</v>
          </cell>
          <cell r="BD96">
            <v>12576</v>
          </cell>
          <cell r="BE96">
            <v>11244</v>
          </cell>
          <cell r="BF96">
            <v>10458</v>
          </cell>
          <cell r="BG96">
            <v>10848</v>
          </cell>
          <cell r="BH96">
            <v>11255</v>
          </cell>
          <cell r="BI96">
            <v>12064</v>
          </cell>
          <cell r="BJ96">
            <v>12794</v>
          </cell>
          <cell r="BK96">
            <v>13386</v>
          </cell>
          <cell r="BL96">
            <v>13766</v>
          </cell>
          <cell r="BM96">
            <v>11754</v>
          </cell>
          <cell r="BN96">
            <v>12080</v>
          </cell>
          <cell r="BO96">
            <v>12661</v>
          </cell>
          <cell r="BP96">
            <v>12797</v>
          </cell>
          <cell r="BQ96">
            <v>13169</v>
          </cell>
          <cell r="BR96">
            <v>13539</v>
          </cell>
          <cell r="BS96">
            <v>13997</v>
          </cell>
          <cell r="BT96">
            <v>14595</v>
          </cell>
          <cell r="BU96">
            <v>15569</v>
          </cell>
          <cell r="BV96">
            <v>16137</v>
          </cell>
          <cell r="BW96">
            <v>17118</v>
          </cell>
          <cell r="BX96">
            <v>17609</v>
          </cell>
          <cell r="BY96">
            <v>18664</v>
          </cell>
          <cell r="BZ96">
            <v>15484</v>
          </cell>
          <cell r="CA96">
            <v>14655</v>
          </cell>
          <cell r="CB96">
            <v>14685</v>
          </cell>
        </row>
        <row r="97">
          <cell r="A97" t="str">
            <v>Еврейская автономная область</v>
          </cell>
          <cell r="B97">
            <v>0</v>
          </cell>
          <cell r="C97">
            <v>1</v>
          </cell>
          <cell r="D97">
            <v>4</v>
          </cell>
          <cell r="E97">
            <v>4</v>
          </cell>
          <cell r="F97">
            <v>5</v>
          </cell>
          <cell r="G97">
            <v>6</v>
          </cell>
          <cell r="H97">
            <v>6</v>
          </cell>
          <cell r="I97">
            <v>7</v>
          </cell>
          <cell r="J97">
            <v>6</v>
          </cell>
          <cell r="K97">
            <v>8</v>
          </cell>
          <cell r="L97">
            <v>18</v>
          </cell>
          <cell r="M97">
            <v>30</v>
          </cell>
          <cell r="N97">
            <v>33</v>
          </cell>
          <cell r="O97">
            <v>41</v>
          </cell>
          <cell r="P97">
            <v>47</v>
          </cell>
          <cell r="Q97">
            <v>46</v>
          </cell>
          <cell r="R97">
            <v>83</v>
          </cell>
          <cell r="S97">
            <v>109</v>
          </cell>
          <cell r="T97">
            <v>146</v>
          </cell>
          <cell r="U97">
            <v>155</v>
          </cell>
          <cell r="V97">
            <v>188</v>
          </cell>
          <cell r="W97">
            <v>238</v>
          </cell>
          <cell r="X97">
            <v>276</v>
          </cell>
          <cell r="Y97">
            <v>310</v>
          </cell>
          <cell r="Z97">
            <v>328</v>
          </cell>
          <cell r="AA97">
            <v>377</v>
          </cell>
          <cell r="AB97">
            <v>400</v>
          </cell>
          <cell r="AC97">
            <v>428</v>
          </cell>
          <cell r="AD97">
            <v>460</v>
          </cell>
          <cell r="AE97">
            <v>469</v>
          </cell>
          <cell r="AF97">
            <v>539</v>
          </cell>
          <cell r="AG97">
            <v>613</v>
          </cell>
          <cell r="AH97">
            <v>719</v>
          </cell>
          <cell r="AI97">
            <v>841</v>
          </cell>
          <cell r="AJ97">
            <v>975</v>
          </cell>
          <cell r="AK97">
            <v>1009</v>
          </cell>
          <cell r="AL97">
            <v>1000</v>
          </cell>
          <cell r="AM97">
            <v>1016</v>
          </cell>
          <cell r="AN97">
            <v>1047</v>
          </cell>
          <cell r="AO97">
            <v>1111</v>
          </cell>
          <cell r="AP97">
            <v>1119</v>
          </cell>
          <cell r="AQ97">
            <v>1118</v>
          </cell>
          <cell r="AR97">
            <v>1089</v>
          </cell>
          <cell r="AS97">
            <v>1025</v>
          </cell>
          <cell r="AT97">
            <v>1032</v>
          </cell>
          <cell r="AU97">
            <v>1111</v>
          </cell>
          <cell r="AV97">
            <v>1033</v>
          </cell>
          <cell r="AW97">
            <v>1123</v>
          </cell>
          <cell r="AX97">
            <v>1234</v>
          </cell>
          <cell r="AY97">
            <v>1389</v>
          </cell>
          <cell r="AZ97">
            <v>1534</v>
          </cell>
          <cell r="BA97">
            <v>1614</v>
          </cell>
          <cell r="BB97">
            <v>1765</v>
          </cell>
          <cell r="BC97">
            <v>1880</v>
          </cell>
          <cell r="BD97">
            <v>1663</v>
          </cell>
          <cell r="BE97">
            <v>1700</v>
          </cell>
          <cell r="BF97">
            <v>1720</v>
          </cell>
          <cell r="BG97">
            <v>1766</v>
          </cell>
          <cell r="BH97">
            <v>1790</v>
          </cell>
          <cell r="BI97">
            <v>1925</v>
          </cell>
          <cell r="BJ97">
            <v>2145</v>
          </cell>
          <cell r="BK97">
            <v>2163</v>
          </cell>
          <cell r="BL97">
            <v>2219</v>
          </cell>
          <cell r="BM97">
            <v>2179</v>
          </cell>
          <cell r="BN97">
            <v>2165</v>
          </cell>
          <cell r="BO97">
            <v>2311</v>
          </cell>
          <cell r="BP97">
            <v>2094</v>
          </cell>
          <cell r="BQ97">
            <v>2130</v>
          </cell>
          <cell r="BR97">
            <v>2210</v>
          </cell>
          <cell r="BS97">
            <v>2301</v>
          </cell>
          <cell r="BT97">
            <v>2391</v>
          </cell>
          <cell r="BU97">
            <v>2448</v>
          </cell>
          <cell r="BV97">
            <v>2387</v>
          </cell>
          <cell r="BW97">
            <v>2511</v>
          </cell>
          <cell r="BX97">
            <v>2569</v>
          </cell>
          <cell r="BY97">
            <v>2627</v>
          </cell>
          <cell r="BZ97">
            <v>2558</v>
          </cell>
          <cell r="CA97">
            <v>2738</v>
          </cell>
          <cell r="CB97">
            <v>2681</v>
          </cell>
        </row>
        <row r="98">
          <cell r="A98" t="str">
            <v>Чукотский автономный округ</v>
          </cell>
          <cell r="B98" t="str">
            <v>0</v>
          </cell>
          <cell r="C98" t="str">
            <v>0</v>
          </cell>
          <cell r="D98" t="str">
            <v>0</v>
          </cell>
          <cell r="E98" t="str">
            <v>0</v>
          </cell>
          <cell r="F98" t="str">
            <v>0</v>
          </cell>
          <cell r="G98" t="str">
            <v>0</v>
          </cell>
          <cell r="H98">
            <v>10</v>
          </cell>
          <cell r="I98">
            <v>10</v>
          </cell>
          <cell r="J98">
            <v>10</v>
          </cell>
          <cell r="K98">
            <v>11</v>
          </cell>
          <cell r="L98">
            <v>18</v>
          </cell>
          <cell r="M98">
            <v>27</v>
          </cell>
          <cell r="N98">
            <v>36</v>
          </cell>
          <cell r="O98">
            <v>42</v>
          </cell>
          <cell r="P98">
            <v>59</v>
          </cell>
          <cell r="Q98">
            <v>90</v>
          </cell>
          <cell r="R98">
            <v>97</v>
          </cell>
          <cell r="S98">
            <v>136</v>
          </cell>
          <cell r="T98">
            <v>134</v>
          </cell>
          <cell r="U98">
            <v>130</v>
          </cell>
          <cell r="V98">
            <v>160</v>
          </cell>
          <cell r="W98">
            <v>210</v>
          </cell>
          <cell r="X98">
            <v>283</v>
          </cell>
          <cell r="Y98">
            <v>341</v>
          </cell>
          <cell r="Z98">
            <v>381</v>
          </cell>
          <cell r="AA98">
            <v>457</v>
          </cell>
          <cell r="AB98">
            <v>520</v>
          </cell>
          <cell r="AC98">
            <v>573</v>
          </cell>
          <cell r="AD98">
            <v>641</v>
          </cell>
          <cell r="AE98">
            <v>684</v>
          </cell>
          <cell r="AF98">
            <v>694</v>
          </cell>
          <cell r="AG98">
            <v>750</v>
          </cell>
          <cell r="AH98">
            <v>804</v>
          </cell>
          <cell r="AI98">
            <v>858</v>
          </cell>
          <cell r="AJ98">
            <v>848</v>
          </cell>
          <cell r="AK98">
            <v>851</v>
          </cell>
          <cell r="AL98">
            <v>914</v>
          </cell>
          <cell r="AM98">
            <v>1001</v>
          </cell>
          <cell r="AN98">
            <v>1037</v>
          </cell>
          <cell r="AO98">
            <v>1058</v>
          </cell>
          <cell r="AP98">
            <v>1152</v>
          </cell>
          <cell r="AQ98">
            <v>1214</v>
          </cell>
          <cell r="AR98">
            <v>1232</v>
          </cell>
          <cell r="AS98">
            <v>1268</v>
          </cell>
          <cell r="AT98">
            <v>1252</v>
          </cell>
          <cell r="AU98">
            <v>1314</v>
          </cell>
          <cell r="AV98">
            <v>1244</v>
          </cell>
          <cell r="AW98">
            <v>1275</v>
          </cell>
          <cell r="AX98">
            <v>1274</v>
          </cell>
          <cell r="AY98">
            <v>1267</v>
          </cell>
          <cell r="AZ98">
            <v>1366</v>
          </cell>
          <cell r="BA98">
            <v>1483</v>
          </cell>
          <cell r="BB98">
            <v>1515</v>
          </cell>
          <cell r="BC98">
            <v>1576</v>
          </cell>
          <cell r="BD98">
            <v>1509</v>
          </cell>
          <cell r="BE98">
            <v>1409</v>
          </cell>
          <cell r="BF98">
            <v>1302</v>
          </cell>
          <cell r="BG98">
            <v>1260</v>
          </cell>
          <cell r="BH98">
            <v>1249</v>
          </cell>
          <cell r="BI98">
            <v>1347</v>
          </cell>
          <cell r="BJ98">
            <v>1433</v>
          </cell>
          <cell r="BK98">
            <v>1454</v>
          </cell>
          <cell r="BL98">
            <v>1490</v>
          </cell>
          <cell r="BM98">
            <v>1426</v>
          </cell>
          <cell r="BN98">
            <v>1395</v>
          </cell>
          <cell r="BO98">
            <v>1388</v>
          </cell>
          <cell r="BP98">
            <v>1278</v>
          </cell>
          <cell r="BQ98">
            <v>1246</v>
          </cell>
          <cell r="BR98">
            <v>1276</v>
          </cell>
          <cell r="BS98">
            <v>1287</v>
          </cell>
          <cell r="BT98">
            <v>1302</v>
          </cell>
          <cell r="BU98">
            <v>1351</v>
          </cell>
          <cell r="BV98">
            <v>1312</v>
          </cell>
          <cell r="BW98">
            <v>1350</v>
          </cell>
          <cell r="BX98">
            <v>1408</v>
          </cell>
          <cell r="BY98">
            <v>1412</v>
          </cell>
          <cell r="BZ98">
            <v>1518</v>
          </cell>
          <cell r="CA98">
            <v>1617</v>
          </cell>
          <cell r="CB98">
            <v>1537</v>
          </cell>
        </row>
        <row r="99">
          <cell r="A99" t="str">
            <v>ЗА ПРЕДЕЛАМИ РФ</v>
          </cell>
          <cell r="B99" t="str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318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7</v>
          </cell>
          <cell r="AI99">
            <v>7</v>
          </cell>
          <cell r="AJ99">
            <v>7</v>
          </cell>
          <cell r="AK99">
            <v>7</v>
          </cell>
          <cell r="AL99">
            <v>7</v>
          </cell>
          <cell r="AM99">
            <v>7</v>
          </cell>
          <cell r="AN99">
            <v>7</v>
          </cell>
          <cell r="AO99">
            <v>7</v>
          </cell>
          <cell r="AP99">
            <v>7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6</v>
          </cell>
          <cell r="BC99">
            <v>6</v>
          </cell>
          <cell r="BD99">
            <v>12</v>
          </cell>
          <cell r="BE99">
            <v>12</v>
          </cell>
          <cell r="BF99">
            <v>13</v>
          </cell>
          <cell r="BG99">
            <v>13</v>
          </cell>
          <cell r="BH99">
            <v>509</v>
          </cell>
          <cell r="BI99">
            <v>13</v>
          </cell>
          <cell r="BJ99">
            <v>13</v>
          </cell>
          <cell r="BK99">
            <v>13</v>
          </cell>
          <cell r="BL99">
            <v>13</v>
          </cell>
          <cell r="BM99">
            <v>13</v>
          </cell>
          <cell r="BN99">
            <v>13</v>
          </cell>
          <cell r="BO99">
            <v>13</v>
          </cell>
          <cell r="BP99">
            <v>13</v>
          </cell>
          <cell r="BQ99">
            <v>6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B92"/>
  <sheetViews>
    <sheetView tabSelected="1" topLeftCell="BB1" workbookViewId="0">
      <selection activeCell="CB6" sqref="CB6"/>
    </sheetView>
  </sheetViews>
  <sheetFormatPr defaultColWidth="8.85546875" defaultRowHeight="12.75" x14ac:dyDescent="0.2"/>
  <cols>
    <col min="1" max="1" width="24" style="1" customWidth="1"/>
    <col min="2" max="12" width="9.28515625" style="1" customWidth="1"/>
    <col min="13" max="24" width="9.28515625" style="1" bestFit="1" customWidth="1"/>
    <col min="25" max="32" width="9.140625" style="1" customWidth="1"/>
    <col min="33" max="33" width="8.85546875" style="1"/>
    <col min="34" max="37" width="9.28515625" style="1" bestFit="1" customWidth="1"/>
    <col min="38" max="66" width="8.85546875" style="1"/>
    <col min="67" max="67" width="10.28515625" style="1" customWidth="1"/>
    <col min="68" max="69" width="10.85546875" style="1" customWidth="1"/>
    <col min="70" max="16384" width="8.85546875" style="1"/>
  </cols>
  <sheetData>
    <row r="1" spans="1:80" s="7" customFormat="1" ht="17.25" customHeight="1" x14ac:dyDescent="0.25">
      <c r="A1" s="28" t="s">
        <v>89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</row>
    <row r="2" spans="1:80" s="7" customFormat="1" ht="12.75" customHeight="1" x14ac:dyDescent="0.2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</row>
    <row r="3" spans="1:80" ht="13.5" customHeight="1" x14ac:dyDescent="0.2">
      <c r="A3" s="9"/>
      <c r="B3" s="10">
        <v>43647</v>
      </c>
      <c r="C3" s="10">
        <v>43678</v>
      </c>
      <c r="D3" s="10">
        <v>43709</v>
      </c>
      <c r="E3" s="10">
        <v>43739</v>
      </c>
      <c r="F3" s="10">
        <v>43770</v>
      </c>
      <c r="G3" s="10">
        <v>43800</v>
      </c>
      <c r="H3" s="10">
        <v>43831</v>
      </c>
      <c r="I3" s="11">
        <v>43862</v>
      </c>
      <c r="J3" s="11">
        <v>43891</v>
      </c>
      <c r="K3" s="11">
        <v>43922</v>
      </c>
      <c r="L3" s="11">
        <v>43952</v>
      </c>
      <c r="M3" s="11">
        <v>43983</v>
      </c>
      <c r="N3" s="12">
        <v>44013</v>
      </c>
      <c r="O3" s="12">
        <v>44044</v>
      </c>
      <c r="P3" s="12">
        <v>44075</v>
      </c>
      <c r="Q3" s="12">
        <v>44105</v>
      </c>
      <c r="R3" s="12">
        <v>44136</v>
      </c>
      <c r="S3" s="12">
        <v>44166</v>
      </c>
      <c r="T3" s="12">
        <v>44197</v>
      </c>
      <c r="U3" s="11">
        <v>44228</v>
      </c>
      <c r="V3" s="11">
        <v>44256</v>
      </c>
      <c r="W3" s="11">
        <v>44287</v>
      </c>
      <c r="X3" s="11">
        <v>44317</v>
      </c>
      <c r="Y3" s="11">
        <v>44348</v>
      </c>
      <c r="Z3" s="11">
        <v>44378</v>
      </c>
      <c r="AA3" s="11">
        <v>44409</v>
      </c>
      <c r="AB3" s="11">
        <v>44440</v>
      </c>
      <c r="AC3" s="11">
        <v>44470</v>
      </c>
      <c r="AD3" s="11">
        <v>44501</v>
      </c>
      <c r="AE3" s="11">
        <v>44531</v>
      </c>
      <c r="AF3" s="11">
        <v>44562</v>
      </c>
      <c r="AG3" s="11">
        <v>44593</v>
      </c>
      <c r="AH3" s="11">
        <v>44621</v>
      </c>
      <c r="AI3" s="11">
        <v>44652</v>
      </c>
      <c r="AJ3" s="11">
        <v>44682</v>
      </c>
      <c r="AK3" s="11">
        <v>44713</v>
      </c>
      <c r="AL3" s="11">
        <v>44743</v>
      </c>
      <c r="AM3" s="11">
        <v>44774</v>
      </c>
      <c r="AN3" s="11">
        <v>44805</v>
      </c>
      <c r="AO3" s="11">
        <v>44835</v>
      </c>
      <c r="AP3" s="11">
        <v>44866</v>
      </c>
      <c r="AQ3" s="11">
        <v>44896</v>
      </c>
      <c r="AR3" s="11">
        <v>44927</v>
      </c>
      <c r="AS3" s="11">
        <v>44958</v>
      </c>
      <c r="AT3" s="11">
        <v>44986</v>
      </c>
      <c r="AU3" s="11">
        <v>45017</v>
      </c>
      <c r="AV3" s="11">
        <v>45047</v>
      </c>
      <c r="AW3" s="11">
        <v>45078</v>
      </c>
      <c r="AX3" s="11">
        <v>45108</v>
      </c>
      <c r="AY3" s="11">
        <v>45139</v>
      </c>
      <c r="AZ3" s="11">
        <v>45170</v>
      </c>
      <c r="BA3" s="11">
        <v>45200</v>
      </c>
      <c r="BB3" s="11">
        <v>45231</v>
      </c>
      <c r="BC3" s="11">
        <v>45261</v>
      </c>
      <c r="BD3" s="11">
        <v>45292</v>
      </c>
      <c r="BE3" s="11">
        <v>45323</v>
      </c>
      <c r="BF3" s="11">
        <v>45352</v>
      </c>
      <c r="BG3" s="11">
        <v>45383</v>
      </c>
      <c r="BH3" s="11">
        <v>45413</v>
      </c>
      <c r="BI3" s="11">
        <v>45444</v>
      </c>
      <c r="BJ3" s="11">
        <v>45474</v>
      </c>
      <c r="BK3" s="11">
        <v>45505</v>
      </c>
      <c r="BL3" s="11">
        <v>45536</v>
      </c>
      <c r="BM3" s="11">
        <v>45566</v>
      </c>
      <c r="BN3" s="11">
        <v>45597</v>
      </c>
      <c r="BO3" s="11">
        <v>45627</v>
      </c>
      <c r="BP3" s="11">
        <v>45658</v>
      </c>
      <c r="BQ3" s="11">
        <v>45689</v>
      </c>
      <c r="BR3" s="11">
        <v>45717</v>
      </c>
      <c r="BS3" s="11">
        <v>45748</v>
      </c>
      <c r="BT3" s="11">
        <v>45778</v>
      </c>
      <c r="BU3" s="11">
        <v>45809</v>
      </c>
      <c r="BV3" s="11">
        <v>45839</v>
      </c>
      <c r="BW3" s="11">
        <v>45870</v>
      </c>
      <c r="BX3" s="11">
        <v>45901</v>
      </c>
      <c r="BY3" s="11">
        <v>45931</v>
      </c>
      <c r="BZ3" s="11">
        <v>45962</v>
      </c>
      <c r="CA3" s="11">
        <v>45992</v>
      </c>
      <c r="CB3" s="11">
        <v>46023</v>
      </c>
    </row>
    <row r="4" spans="1:80" s="3" customFormat="1" ht="15" customHeight="1" x14ac:dyDescent="0.2">
      <c r="A4" s="2" t="s">
        <v>1</v>
      </c>
      <c r="B4" s="13">
        <f>VLOOKUP("*Российская*",'[1]в рублях'!$1:$1048576,COLUMN(B3),0)</f>
        <v>12965</v>
      </c>
      <c r="C4" s="13">
        <f>VLOOKUP("*Российская*",'[1]в рублях'!$1:$1048576,COLUMN(C3),0)</f>
        <v>20013</v>
      </c>
      <c r="D4" s="13">
        <f>VLOOKUP("*Российская*",'[1]в рублях'!$1:$1048576,COLUMN(D3),0)</f>
        <v>33715</v>
      </c>
      <c r="E4" s="13">
        <f>VLOOKUP("*Российская*",'[1]в рублях'!$1:$1048576,COLUMN(E3),0)</f>
        <v>52183</v>
      </c>
      <c r="F4" s="13">
        <f>VLOOKUP("*Российская*",'[1]в рублях'!$1:$1048576,COLUMN(F3),0)</f>
        <v>76045</v>
      </c>
      <c r="G4" s="13">
        <f>VLOOKUP("*Российская*",'[1]в рублях'!$1:$1048576,COLUMN(G3),0)</f>
        <v>103825</v>
      </c>
      <c r="H4" s="13">
        <f>VLOOKUP("*Российская*",'[1]в рублях'!$1:$1048576,COLUMN(H3),0)</f>
        <v>138666</v>
      </c>
      <c r="I4" s="13">
        <f>VLOOKUP("*Российская*",'[1]в рублях'!$1:$1048576,COLUMN(I3),0)</f>
        <v>165425</v>
      </c>
      <c r="J4" s="13">
        <f>VLOOKUP("*Российская*",'[1]в рублях'!$1:$1048576,COLUMN(J3),0)</f>
        <v>203105</v>
      </c>
      <c r="K4" s="13">
        <f>VLOOKUP("*Российская*",'[1]в рублях'!$1:$1048576,COLUMN(K3),0)</f>
        <v>252766</v>
      </c>
      <c r="L4" s="13">
        <f>VLOOKUP("*Российская*",'[1]в рублях'!$1:$1048576,COLUMN(L3),0)</f>
        <v>296605</v>
      </c>
      <c r="M4" s="13">
        <f>VLOOKUP("*Российская*",'[1]в рублях'!$1:$1048576,COLUMN(M3),0)</f>
        <v>333183</v>
      </c>
      <c r="N4" s="13">
        <f>VLOOKUP("*Российская*",'[1]в рублях'!$1:$1048576,COLUMN(N3),0)</f>
        <v>393292</v>
      </c>
      <c r="O4" s="13">
        <f>VLOOKUP("*Российская*",'[1]в рублях'!$1:$1048576,COLUMN(O3),0)</f>
        <v>466131</v>
      </c>
      <c r="P4" s="13">
        <f>VLOOKUP("*Российская*",'[1]в рублях'!$1:$1048576,COLUMN(P3),0)</f>
        <v>559735</v>
      </c>
      <c r="Q4" s="13">
        <f>VLOOKUP("*Российская*",'[1]в рублях'!$1:$1048576,COLUMN(Q3),0)</f>
        <v>679148</v>
      </c>
      <c r="R4" s="13">
        <f>VLOOKUP("*Российская*",'[1]в рублях'!$1:$1048576,COLUMN(R3),0)</f>
        <v>835883</v>
      </c>
      <c r="S4" s="13">
        <f>VLOOKUP("*Российская*",'[1]в рублях'!$1:$1048576,COLUMN(S3),0)</f>
        <v>1007449</v>
      </c>
      <c r="T4" s="13">
        <f>VLOOKUP("*Российская*",'[1]в рублях'!$1:$1048576,COLUMN(T3),0)</f>
        <v>1177298</v>
      </c>
      <c r="U4" s="13">
        <f>VLOOKUP("*Российская*",'[1]в рублях'!$1:$1048576,COLUMN(U3),0)</f>
        <v>1238618</v>
      </c>
      <c r="V4" s="13">
        <f>VLOOKUP("*Российская*",'[1]в рублях'!$1:$1048576,COLUMN(V3),0)</f>
        <v>1393331</v>
      </c>
      <c r="W4" s="13">
        <f>VLOOKUP("*Российская*",'[1]в рублях'!$1:$1048576,COLUMN(W3),0)</f>
        <v>1578841</v>
      </c>
      <c r="X4" s="13">
        <f>VLOOKUP("*Российская*",'[1]в рублях'!$1:$1048576,COLUMN(X3),0)</f>
        <v>1787315</v>
      </c>
      <c r="Y4" s="13">
        <f>VLOOKUP("*Российская*",'[1]в рублях'!$1:$1048576,COLUMN(Y3),0)</f>
        <v>1966900</v>
      </c>
      <c r="Z4" s="13">
        <f>VLOOKUP("*Российская*",'[1]в рублях'!$1:$1048576,COLUMN(Z3),0)</f>
        <v>2172185</v>
      </c>
      <c r="AA4" s="13">
        <f>VLOOKUP("*Российская*",'[1]в рублях'!$1:$1048576,COLUMN(AA3),0)</f>
        <v>2350802</v>
      </c>
      <c r="AB4" s="13">
        <f>VLOOKUP("*Российская*",'[1]в рублях'!$1:$1048576,COLUMN(AB3),0)</f>
        <v>2501529</v>
      </c>
      <c r="AC4" s="13">
        <f>VLOOKUP("*Российская*",'[1]в рублях'!$1:$1048576,COLUMN(AC3),0)</f>
        <v>2633006</v>
      </c>
      <c r="AD4" s="13">
        <f>VLOOKUP("*Российская*",'[1]в рублях'!$1:$1048576,COLUMN(AD3),0)</f>
        <v>2778536</v>
      </c>
      <c r="AE4" s="13">
        <f>VLOOKUP("*Российская*",'[1]в рублях'!$1:$1048576,COLUMN(AE3),0)</f>
        <v>2945739</v>
      </c>
      <c r="AF4" s="13">
        <f>VLOOKUP("*Российская*",'[1]в рублях'!$1:$1048576,COLUMN(AF3),0)</f>
        <v>3035702</v>
      </c>
      <c r="AG4" s="13">
        <f>VLOOKUP("*Российская*",'[1]в рублях'!$1:$1048576,COLUMN(AG3),0)</f>
        <v>3090054</v>
      </c>
      <c r="AH4" s="13">
        <f>VLOOKUP("*Российская*",'[1]в рублях'!$1:$1048576,COLUMN(AH3),0)</f>
        <v>3323283</v>
      </c>
      <c r="AI4" s="13">
        <f>VLOOKUP("*Российская*",'[1]в рублях'!$1:$1048576,COLUMN(AI3),0)</f>
        <v>3634248</v>
      </c>
      <c r="AJ4" s="13">
        <f>VLOOKUP("*Российская*",'[1]в рублях'!$1:$1048576,COLUMN(AJ3),0)</f>
        <v>3747331</v>
      </c>
      <c r="AK4" s="13">
        <f>VLOOKUP("*Российская*",'[1]в рублях'!$1:$1048576,COLUMN(AK3),0)</f>
        <v>3784549</v>
      </c>
      <c r="AL4" s="13">
        <f>VLOOKUP("*Российская*",'[1]в рублях'!$1:$1048576,COLUMN(AL3),0)</f>
        <v>3829708</v>
      </c>
      <c r="AM4" s="13">
        <f>VLOOKUP("*Российская*",'[1]в рублях'!$1:$1048576,COLUMN(AM3),0)</f>
        <v>3879105</v>
      </c>
      <c r="AN4" s="13">
        <f>VLOOKUP("*Российская*",'[1]в рублях'!$1:$1048576,COLUMN(AN3),0)</f>
        <v>3945520</v>
      </c>
      <c r="AO4" s="13">
        <f>VLOOKUP("*Российская*",'[1]в рублях'!$1:$1048576,COLUMN(AO3),0)</f>
        <v>4046364</v>
      </c>
      <c r="AP4" s="13">
        <f>VLOOKUP("*Российская*",'[1]в рублях'!$1:$1048576,COLUMN(AP3),0)</f>
        <v>4107007</v>
      </c>
      <c r="AQ4" s="13">
        <f>VLOOKUP("*Российская*",'[1]в рублях'!$1:$1048576,COLUMN(AQ3),0)</f>
        <v>4081586</v>
      </c>
      <c r="AR4" s="13">
        <f>VLOOKUP("*Российская*",'[1]в рублях'!$1:$1048576,COLUMN(AR3),0)</f>
        <v>4027555</v>
      </c>
      <c r="AS4" s="13">
        <f>VLOOKUP("*Российская*",'[1]в рублях'!$1:$1048576,COLUMN(AS3),0)</f>
        <v>3859834</v>
      </c>
      <c r="AT4" s="13">
        <f>VLOOKUP("*Российская*",'[1]в рублях'!$1:$1048576,COLUMN(AT3),0)</f>
        <v>3898511</v>
      </c>
      <c r="AU4" s="13">
        <f>VLOOKUP("*Российская*",'[1]в рублях'!$1:$1048576,COLUMN(AU3),0)</f>
        <v>4062693</v>
      </c>
      <c r="AV4" s="13">
        <f>VLOOKUP("*Российская*",'[1]в рублях'!$1:$1048576,COLUMN(AV3),0)</f>
        <v>4147469</v>
      </c>
      <c r="AW4" s="13">
        <f>VLOOKUP("*Российская*",'[1]в рублях'!$1:$1048576,COLUMN(AW3),0)</f>
        <v>4302561</v>
      </c>
      <c r="AX4" s="13">
        <f>VLOOKUP("*Российская*",'[1]в рублях'!$1:$1048576,COLUMN(AX3),0)</f>
        <v>4402792</v>
      </c>
      <c r="AY4" s="13">
        <f>VLOOKUP("*Российская*",'[1]в рублях'!$1:$1048576,COLUMN(AY3),0)</f>
        <v>4535969</v>
      </c>
      <c r="AZ4" s="13">
        <f>VLOOKUP("*Российская*",'[1]в рублях'!$1:$1048576,COLUMN(AZ3),0)</f>
        <v>4855424</v>
      </c>
      <c r="BA4" s="13">
        <f>VLOOKUP("*Российская*",'[1]в рублях'!$1:$1048576,COLUMN(BA3),0)</f>
        <v>5259003</v>
      </c>
      <c r="BB4" s="13">
        <f>VLOOKUP("*Российская*",'[1]в рублях'!$1:$1048576,COLUMN(BB3),0)</f>
        <v>5457691</v>
      </c>
      <c r="BC4" s="13">
        <f>VLOOKUP("*Российская*",'[1]в рублях'!$1:$1048576,COLUMN(BC3),0)</f>
        <v>5710368</v>
      </c>
      <c r="BD4" s="13">
        <f>VLOOKUP("*Российская*",'[1]в рублях'!$1:$1048576,COLUMN(BD3),0)</f>
        <v>5573221</v>
      </c>
      <c r="BE4" s="13">
        <f>VLOOKUP("*Российская*",'[1]в рублях'!$1:$1048576,COLUMN(BE3),0)</f>
        <v>5510733</v>
      </c>
      <c r="BF4" s="13">
        <f>VLOOKUP("*Российская*",'[1]в рублях'!$1:$1048576,COLUMN(BF3),0)</f>
        <v>5499479</v>
      </c>
      <c r="BG4" s="13">
        <f>VLOOKUP("*Российская*",'[1]в рублях'!$1:$1048576,COLUMN(BG3),0)</f>
        <v>5590978</v>
      </c>
      <c r="BH4" s="13">
        <f>VLOOKUP("*Российская*",'[1]в рублях'!$1:$1048576,COLUMN(BH3),0)</f>
        <v>5715041</v>
      </c>
      <c r="BI4" s="13">
        <f>VLOOKUP("*Российская*",'[1]в рублях'!$1:$1048576,COLUMN(BI3),0)</f>
        <v>6069542</v>
      </c>
      <c r="BJ4" s="13">
        <f>VLOOKUP("*Российская*",'[1]в рублях'!$1:$1048576,COLUMN(BJ3),0)</f>
        <v>6509747</v>
      </c>
      <c r="BK4" s="13">
        <f>VLOOKUP("*Российская*",'[1]в рублях'!$1:$1048576,COLUMN(BK3),0)</f>
        <v>6614256</v>
      </c>
      <c r="BL4" s="13">
        <f>VLOOKUP("*Российская*",'[1]в рублях'!$1:$1048576,COLUMN(BL3),0)</f>
        <v>6669799</v>
      </c>
      <c r="BM4" s="13">
        <f>VLOOKUP("*Российская*",'[1]в рублях'!$1:$1048576,COLUMN(BM3),0)</f>
        <v>6705410</v>
      </c>
      <c r="BN4" s="13">
        <f>VLOOKUP("*Российская*",'[1]в рублях'!$1:$1048576,COLUMN(BN3),0)</f>
        <v>6640705</v>
      </c>
      <c r="BO4" s="13">
        <f>VLOOKUP("*Российская*",'[1]в рублях'!$1:$1048576,COLUMN(BO3),0)</f>
        <v>6708878</v>
      </c>
      <c r="BP4" s="13">
        <f>VLOOKUP("*Российская*",'[1]в рублях'!$1:$1048576,COLUMN(BP3),0)</f>
        <v>6125878</v>
      </c>
      <c r="BQ4" s="13">
        <f>VLOOKUP("*Российская*",'[1]в рублях'!$1:$1048576,COLUMN(BQ3),0)</f>
        <v>6014456</v>
      </c>
      <c r="BR4" s="13">
        <f>VLOOKUP("*Российская*",'[1]в рублях'!$1:$1048576,COLUMN(BR3),0)</f>
        <v>6181291</v>
      </c>
      <c r="BS4" s="13">
        <f>VLOOKUP("*Российская*",'[1]в рублях'!$1:$1048576,COLUMN(BS3),0)</f>
        <v>6269490</v>
      </c>
      <c r="BT4" s="13">
        <f>VLOOKUP("*Российская*",'[1]в рублях'!$1:$1048576,COLUMN(BT3),0)</f>
        <v>6334003</v>
      </c>
      <c r="BU4" s="13">
        <f>VLOOKUP("*Российская*",'[1]в рублях'!$1:$1048576,COLUMN(BU3),0)</f>
        <v>6542494</v>
      </c>
      <c r="BV4" s="13">
        <f>VLOOKUP("*Российская*",'[1]в рублях'!$1:$1048576,COLUMN(BV3),0)</f>
        <v>6589189</v>
      </c>
      <c r="BW4" s="13">
        <f>VLOOKUP("*Российская*",'[1]в рублях'!$1:$1048576,COLUMN(BW3),0)</f>
        <v>6700998</v>
      </c>
      <c r="BX4" s="13">
        <f>VLOOKUP("*Российская*",'[1]в рублях'!$1:$1048576,COLUMN(BX3),0)</f>
        <v>6824398</v>
      </c>
      <c r="BY4" s="13">
        <f>VLOOKUP("*Российская*",'[1]в рублях'!$1:$1048576,COLUMN(BY3),0)</f>
        <v>7006520</v>
      </c>
      <c r="BZ4" s="13">
        <f>VLOOKUP("*Российская*",'[1]в рублях'!$1:$1048576,COLUMN(BZ3),0)</f>
        <v>7041495</v>
      </c>
      <c r="CA4" s="13">
        <f>VLOOKUP("*Российская*",'[1]в рублях'!$1:$1048576,COLUMN(CA3),0)</f>
        <v>7269560</v>
      </c>
      <c r="CB4" s="13">
        <f>VLOOKUP("*Российская*",'[1]в рублях'!$1:$1048576,COLUMN(CB3),0)</f>
        <v>7138569</v>
      </c>
    </row>
    <row r="5" spans="1:80" x14ac:dyDescent="0.2">
      <c r="A5" s="4" t="s">
        <v>2</v>
      </c>
      <c r="B5" s="14">
        <f>VLOOKUP("*Белгородская*",'[1]в рублях'!$1:$1048576,COLUMN(B4),0)</f>
        <v>172</v>
      </c>
      <c r="C5" s="14">
        <f>VLOOKUP("*Белгородская*",'[1]в рублях'!$1:$1048576,COLUMN(C4),0)</f>
        <v>236</v>
      </c>
      <c r="D5" s="14">
        <f>VLOOKUP("*Белгородская*",'[1]в рублях'!$1:$1048576,COLUMN(D4),0)</f>
        <v>267</v>
      </c>
      <c r="E5" s="14">
        <f>VLOOKUP("*Белгородская*",'[1]в рублях'!$1:$1048576,COLUMN(E4),0)</f>
        <v>57</v>
      </c>
      <c r="F5" s="14">
        <f>VLOOKUP("*Белгородская*",'[1]в рублях'!$1:$1048576,COLUMN(F4),0)</f>
        <v>111</v>
      </c>
      <c r="G5" s="14">
        <f>VLOOKUP("*Белгородская*",'[1]в рублях'!$1:$1048576,COLUMN(G4),0)</f>
        <v>194</v>
      </c>
      <c r="H5" s="14">
        <f>VLOOKUP("*Белгородская*",'[1]в рублях'!$1:$1048576,COLUMN(H4),0)</f>
        <v>325</v>
      </c>
      <c r="I5" s="14">
        <f>VLOOKUP("*Белгородская*",'[1]в рублях'!$1:$1048576,COLUMN(I4),0)</f>
        <v>274</v>
      </c>
      <c r="J5" s="14">
        <f>VLOOKUP("*Белгородская*",'[1]в рублях'!$1:$1048576,COLUMN(J4),0)</f>
        <v>330</v>
      </c>
      <c r="K5" s="14">
        <f>VLOOKUP("*Белгородская*",'[1]в рублях'!$1:$1048576,COLUMN(K4),0)</f>
        <v>399</v>
      </c>
      <c r="L5" s="14">
        <f>VLOOKUP("*Белгородская*",'[1]в рублях'!$1:$1048576,COLUMN(L4),0)</f>
        <v>521</v>
      </c>
      <c r="M5" s="14">
        <f>VLOOKUP("*Белгородская*",'[1]в рублях'!$1:$1048576,COLUMN(M4),0)</f>
        <v>702</v>
      </c>
      <c r="N5" s="14">
        <f>VLOOKUP("*Белгородская*",'[1]в рублях'!$1:$1048576,COLUMN(N4),0)</f>
        <v>967</v>
      </c>
      <c r="O5" s="14">
        <f>VLOOKUP("*Белгородская*",'[1]в рублях'!$1:$1048576,COLUMN(O4),0)</f>
        <v>1219</v>
      </c>
      <c r="P5" s="14">
        <f>VLOOKUP("*Белгородская*",'[1]в рублях'!$1:$1048576,COLUMN(P4),0)</f>
        <v>1519</v>
      </c>
      <c r="Q5" s="14">
        <f>VLOOKUP("*Белгородская*",'[1]в рублях'!$1:$1048576,COLUMN(Q4),0)</f>
        <v>2187</v>
      </c>
      <c r="R5" s="14">
        <f>VLOOKUP("*Белгородская*",'[1]в рублях'!$1:$1048576,COLUMN(R4),0)</f>
        <v>2754</v>
      </c>
      <c r="S5" s="14">
        <f>VLOOKUP("*Белгородская*",'[1]в рублях'!$1:$1048576,COLUMN(S4),0)</f>
        <v>3568</v>
      </c>
      <c r="T5" s="14">
        <f>VLOOKUP("*Белгородская*",'[1]в рублях'!$1:$1048576,COLUMN(T4),0)</f>
        <v>3567</v>
      </c>
      <c r="U5" s="14">
        <f>VLOOKUP("*Белгородская*",'[1]в рублях'!$1:$1048576,COLUMN(U4),0)</f>
        <v>3957</v>
      </c>
      <c r="V5" s="14">
        <f>VLOOKUP("*Белгородская*",'[1]в рублях'!$1:$1048576,COLUMN(V4),0)</f>
        <v>4468</v>
      </c>
      <c r="W5" s="14">
        <f>VLOOKUP("*Белгородская*",'[1]в рублях'!$1:$1048576,COLUMN(W4),0)</f>
        <v>4934</v>
      </c>
      <c r="X5" s="14">
        <f>VLOOKUP("*Белгородская*",'[1]в рублях'!$1:$1048576,COLUMN(X4),0)</f>
        <v>4839</v>
      </c>
      <c r="Y5" s="14">
        <f>VLOOKUP("*Белгородская*",'[1]в рублях'!$1:$1048576,COLUMN(Y4),0)</f>
        <v>5520</v>
      </c>
      <c r="Z5" s="14">
        <f>VLOOKUP("*Белгородская*",'[1]в рублях'!$1:$1048576,COLUMN(Z4),0)</f>
        <v>6633</v>
      </c>
      <c r="AA5" s="14">
        <f>VLOOKUP("*Белгородская*",'[1]в рублях'!$1:$1048576,COLUMN(AA4),0)</f>
        <v>7080</v>
      </c>
      <c r="AB5" s="14">
        <f>VLOOKUP("*Белгородская*",'[1]в рублях'!$1:$1048576,COLUMN(AB4),0)</f>
        <v>7469</v>
      </c>
      <c r="AC5" s="14">
        <f>VLOOKUP("*Белгородская*",'[1]в рублях'!$1:$1048576,COLUMN(AC4),0)</f>
        <v>8255</v>
      </c>
      <c r="AD5" s="14">
        <f>VLOOKUP("*Белгородская*",'[1]в рублях'!$1:$1048576,COLUMN(AD4),0)</f>
        <v>8885</v>
      </c>
      <c r="AE5" s="14">
        <f>VLOOKUP("*Белгородская*",'[1]в рублях'!$1:$1048576,COLUMN(AE4),0)</f>
        <v>8585</v>
      </c>
      <c r="AF5" s="14">
        <f>VLOOKUP("*Белгородская*",'[1]в рублях'!$1:$1048576,COLUMN(AF4),0)</f>
        <v>8870</v>
      </c>
      <c r="AG5" s="14">
        <f>VLOOKUP("*Белгородская*",'[1]в рублях'!$1:$1048576,COLUMN(AG4),0)</f>
        <v>9547</v>
      </c>
      <c r="AH5" s="14">
        <f>VLOOKUP("*Белгородская*",'[1]в рублях'!$1:$1048576,COLUMN(AH4),0)</f>
        <v>10803</v>
      </c>
      <c r="AI5" s="14">
        <f>VLOOKUP("*Белгородская*",'[1]в рублях'!$1:$1048576,COLUMN(AI4),0)</f>
        <v>11189</v>
      </c>
      <c r="AJ5" s="14">
        <f>VLOOKUP("*Белгородская*",'[1]в рублях'!$1:$1048576,COLUMN(AJ4),0)</f>
        <v>11347</v>
      </c>
      <c r="AK5" s="14">
        <f>VLOOKUP("*Белгородская*",'[1]в рублях'!$1:$1048576,COLUMN(AK4),0)</f>
        <v>11398</v>
      </c>
      <c r="AL5" s="14">
        <f>VLOOKUP("*Белгородская*",'[1]в рублях'!$1:$1048576,COLUMN(AL4),0)</f>
        <v>11432</v>
      </c>
      <c r="AM5" s="14">
        <f>VLOOKUP("*Белгородская*",'[1]в рублях'!$1:$1048576,COLUMN(AM4),0)</f>
        <v>11928</v>
      </c>
      <c r="AN5" s="14">
        <f>VLOOKUP("*Белгородская*",'[1]в рублях'!$1:$1048576,COLUMN(AN4),0)</f>
        <v>10999</v>
      </c>
      <c r="AO5" s="14">
        <f>VLOOKUP("*Белгородская*",'[1]в рублях'!$1:$1048576,COLUMN(AO4),0)</f>
        <v>11713</v>
      </c>
      <c r="AP5" s="14">
        <f>VLOOKUP("*Белгородская*",'[1]в рублях'!$1:$1048576,COLUMN(AP4),0)</f>
        <v>12071</v>
      </c>
      <c r="AQ5" s="14">
        <f>VLOOKUP("*Белгородская*",'[1]в рублях'!$1:$1048576,COLUMN(AQ4),0)</f>
        <v>12580</v>
      </c>
      <c r="AR5" s="14">
        <f>VLOOKUP("*Белгородская*",'[1]в рублях'!$1:$1048576,COLUMN(AR4),0)</f>
        <v>13482</v>
      </c>
      <c r="AS5" s="14">
        <f>VLOOKUP("*Белгородская*",'[1]в рублях'!$1:$1048576,COLUMN(AS4),0)</f>
        <v>13097</v>
      </c>
      <c r="AT5" s="14">
        <f>VLOOKUP("*Белгородская*",'[1]в рублях'!$1:$1048576,COLUMN(AT4),0)</f>
        <v>13458</v>
      </c>
      <c r="AU5" s="14">
        <f>VLOOKUP("*Белгородская*",'[1]в рублях'!$1:$1048576,COLUMN(AU4),0)</f>
        <v>13642</v>
      </c>
      <c r="AV5" s="14">
        <f>VLOOKUP("*Белгородская*",'[1]в рублях'!$1:$1048576,COLUMN(AV4),0)</f>
        <v>14159</v>
      </c>
      <c r="AW5" s="14">
        <f>VLOOKUP("*Белгородская*",'[1]в рублях'!$1:$1048576,COLUMN(AW4),0)</f>
        <v>14959</v>
      </c>
      <c r="AX5" s="14">
        <f>VLOOKUP("*Белгородская*",'[1]в рублях'!$1:$1048576,COLUMN(AX4),0)</f>
        <v>15662</v>
      </c>
      <c r="AY5" s="14">
        <f>VLOOKUP("*Белгородская*",'[1]в рублях'!$1:$1048576,COLUMN(AY4),0)</f>
        <v>16770</v>
      </c>
      <c r="AZ5" s="14">
        <f>VLOOKUP("*Белгородская*",'[1]в рублях'!$1:$1048576,COLUMN(AZ4),0)</f>
        <v>18929</v>
      </c>
      <c r="BA5" s="14">
        <f>VLOOKUP("*Белгородская*",'[1]в рублях'!$1:$1048576,COLUMN(BA4),0)</f>
        <v>20569</v>
      </c>
      <c r="BB5" s="14">
        <f>VLOOKUP("*Белгородская*",'[1]в рублях'!$1:$1048576,COLUMN(BB4),0)</f>
        <v>20543</v>
      </c>
      <c r="BC5" s="14">
        <f>VLOOKUP("*Белгородская*",'[1]в рублях'!$1:$1048576,COLUMN(BC4),0)</f>
        <v>22931</v>
      </c>
      <c r="BD5" s="14">
        <f>VLOOKUP("*Белгородская*",'[1]в рублях'!$1:$1048576,COLUMN(BD4),0)</f>
        <v>22956</v>
      </c>
      <c r="BE5" s="14">
        <f>VLOOKUP("*Белгородская*",'[1]в рублях'!$1:$1048576,COLUMN(BE4),0)</f>
        <v>22789</v>
      </c>
      <c r="BF5" s="14">
        <f>VLOOKUP("*Белгородская*",'[1]в рублях'!$1:$1048576,COLUMN(BF4),0)</f>
        <v>22799</v>
      </c>
      <c r="BG5" s="14">
        <f>VLOOKUP("*Белгородская*",'[1]в рублях'!$1:$1048576,COLUMN(BG4),0)</f>
        <v>23307</v>
      </c>
      <c r="BH5" s="14">
        <f>VLOOKUP("*Белгородская*",'[1]в рублях'!$1:$1048576,COLUMN(BH4),0)</f>
        <v>23373</v>
      </c>
      <c r="BI5" s="14">
        <f>VLOOKUP("*Белгородская*",'[1]в рублях'!$1:$1048576,COLUMN(BI4),0)</f>
        <v>24313</v>
      </c>
      <c r="BJ5" s="14">
        <f>VLOOKUP("*Белгородская*",'[1]в рублях'!$1:$1048576,COLUMN(BJ4),0)</f>
        <v>27097</v>
      </c>
      <c r="BK5" s="14">
        <f>VLOOKUP("*Белгородская*",'[1]в рублях'!$1:$1048576,COLUMN(BK4),0)</f>
        <v>28275</v>
      </c>
      <c r="BL5" s="14">
        <f>VLOOKUP("*Белгородская*",'[1]в рублях'!$1:$1048576,COLUMN(BL4),0)</f>
        <v>27836</v>
      </c>
      <c r="BM5" s="14">
        <f>VLOOKUP("*Белгородская*",'[1]в рублях'!$1:$1048576,COLUMN(BM4),0)</f>
        <v>28467</v>
      </c>
      <c r="BN5" s="14">
        <f>VLOOKUP("*Белгородская*",'[1]в рублях'!$1:$1048576,COLUMN(BN4),0)</f>
        <v>28727</v>
      </c>
      <c r="BO5" s="14">
        <f>VLOOKUP("*Белгородская*",'[1]в рублях'!$1:$1048576,COLUMN(BO4),0)</f>
        <v>29453</v>
      </c>
      <c r="BP5" s="14">
        <f>VLOOKUP("*Белгородская*",'[1]в рублях'!$1:$1048576,COLUMN(BP4),0)</f>
        <v>25164</v>
      </c>
      <c r="BQ5" s="14">
        <f>VLOOKUP("*Белгородская*",'[1]в рублях'!$1:$1048576,COLUMN(BQ4),0)</f>
        <v>24876</v>
      </c>
      <c r="BR5" s="14">
        <f>VLOOKUP("*Белгородская*",'[1]в рублях'!$1:$1048576,COLUMN(BR4),0)</f>
        <v>25489</v>
      </c>
      <c r="BS5" s="14">
        <f>VLOOKUP("*Белгородская*",'[1]в рублях'!$1:$1048576,COLUMN(BS4),0)</f>
        <v>26453</v>
      </c>
      <c r="BT5" s="14">
        <f>VLOOKUP("*Белгородская*",'[1]в рублях'!$1:$1048576,COLUMN(BT4),0)</f>
        <v>26990</v>
      </c>
      <c r="BU5" s="14">
        <f>VLOOKUP("*Белгородская*",'[1]в рублях'!$1:$1048576,COLUMN(BU4),0)</f>
        <v>27889</v>
      </c>
      <c r="BV5" s="14">
        <f>VLOOKUP("*Белгородская*",'[1]в рублях'!$1:$1048576,COLUMN(BV4),0)</f>
        <v>27349</v>
      </c>
      <c r="BW5" s="14">
        <f>VLOOKUP("*Белгородская*",'[1]в рублях'!$1:$1048576,COLUMN(BW4),0)</f>
        <v>27648</v>
      </c>
      <c r="BX5" s="14">
        <f>VLOOKUP("*Белгородская*",'[1]в рублях'!$1:$1048576,COLUMN(BX4),0)</f>
        <v>28843</v>
      </c>
      <c r="BY5" s="14">
        <f>VLOOKUP("*Белгородская*",'[1]в рублях'!$1:$1048576,COLUMN(BY4),0)</f>
        <v>30814</v>
      </c>
      <c r="BZ5" s="14">
        <f>VLOOKUP("*Белгородская*",'[1]в рублях'!$1:$1048576,COLUMN(BZ4),0)</f>
        <v>32440</v>
      </c>
      <c r="CA5" s="14">
        <f>VLOOKUP("*Белгородская*",'[1]в рублях'!$1:$1048576,COLUMN(CA4),0)</f>
        <v>34088</v>
      </c>
      <c r="CB5" s="14">
        <f>VLOOKUP("*Белгородская*",'[1]в рублях'!$1:$1048576,COLUMN(CB4),0)</f>
        <v>33821</v>
      </c>
    </row>
    <row r="6" spans="1:80" x14ac:dyDescent="0.2">
      <c r="A6" s="4" t="s">
        <v>3</v>
      </c>
      <c r="B6" s="14">
        <f>VLOOKUP("*Брянская*",'[1]в рублях'!$1:$1048576,COLUMN(B5),0)</f>
        <v>15</v>
      </c>
      <c r="C6" s="14">
        <f>VLOOKUP("*Брянская*",'[1]в рублях'!$1:$1048576,COLUMN(C5),0)</f>
        <v>24</v>
      </c>
      <c r="D6" s="14">
        <f>VLOOKUP("*Брянская*",'[1]в рублях'!$1:$1048576,COLUMN(D5),0)</f>
        <v>8</v>
      </c>
      <c r="E6" s="14">
        <f>VLOOKUP("*Брянская*",'[1]в рублях'!$1:$1048576,COLUMN(E5),0)</f>
        <v>26</v>
      </c>
      <c r="F6" s="14">
        <f>VLOOKUP("*Брянская*",'[1]в рублях'!$1:$1048576,COLUMN(F5),0)</f>
        <v>57</v>
      </c>
      <c r="G6" s="14">
        <f>VLOOKUP("*Брянская*",'[1]в рублях'!$1:$1048576,COLUMN(G5),0)</f>
        <v>74</v>
      </c>
      <c r="H6" s="14">
        <f>VLOOKUP("*Брянская*",'[1]в рублях'!$1:$1048576,COLUMN(H5),0)</f>
        <v>113</v>
      </c>
      <c r="I6" s="14">
        <f>VLOOKUP("*Брянская*",'[1]в рублях'!$1:$1048576,COLUMN(I5),0)</f>
        <v>139</v>
      </c>
      <c r="J6" s="14">
        <f>VLOOKUP("*Брянская*",'[1]в рублях'!$1:$1048576,COLUMN(J5),0)</f>
        <v>150</v>
      </c>
      <c r="K6" s="14">
        <f>VLOOKUP("*Брянская*",'[1]в рублях'!$1:$1048576,COLUMN(K5),0)</f>
        <v>245</v>
      </c>
      <c r="L6" s="14">
        <f>VLOOKUP("*Брянская*",'[1]в рублях'!$1:$1048576,COLUMN(L5),0)</f>
        <v>385</v>
      </c>
      <c r="M6" s="14">
        <f>VLOOKUP("*Брянская*",'[1]в рублях'!$1:$1048576,COLUMN(M5),0)</f>
        <v>528</v>
      </c>
      <c r="N6" s="14">
        <f>VLOOKUP("*Брянская*",'[1]в рублях'!$1:$1048576,COLUMN(N5),0)</f>
        <v>712</v>
      </c>
      <c r="O6" s="14">
        <f>VLOOKUP("*Брянская*",'[1]в рублях'!$1:$1048576,COLUMN(O5),0)</f>
        <v>974</v>
      </c>
      <c r="P6" s="14">
        <f>VLOOKUP("*Брянская*",'[1]в рублях'!$1:$1048576,COLUMN(P5),0)</f>
        <v>1435</v>
      </c>
      <c r="Q6" s="14">
        <f>VLOOKUP("*Брянская*",'[1]в рублях'!$1:$1048576,COLUMN(Q5),0)</f>
        <v>2063</v>
      </c>
      <c r="R6" s="14">
        <f>VLOOKUP("*Брянская*",'[1]в рублях'!$1:$1048576,COLUMN(R5),0)</f>
        <v>2586</v>
      </c>
      <c r="S6" s="14">
        <f>VLOOKUP("*Брянская*",'[1]в рублях'!$1:$1048576,COLUMN(S5),0)</f>
        <v>2982</v>
      </c>
      <c r="T6" s="14">
        <f>VLOOKUP("*Брянская*",'[1]в рублях'!$1:$1048576,COLUMN(T5),0)</f>
        <v>3406</v>
      </c>
      <c r="U6" s="14">
        <f>VLOOKUP("*Брянская*",'[1]в рублях'!$1:$1048576,COLUMN(U5),0)</f>
        <v>3520</v>
      </c>
      <c r="V6" s="14">
        <f>VLOOKUP("*Брянская*",'[1]в рублях'!$1:$1048576,COLUMN(V5),0)</f>
        <v>4083</v>
      </c>
      <c r="W6" s="14">
        <f>VLOOKUP("*Брянская*",'[1]в рублях'!$1:$1048576,COLUMN(W5),0)</f>
        <v>4613</v>
      </c>
      <c r="X6" s="14">
        <f>VLOOKUP("*Брянская*",'[1]в рублях'!$1:$1048576,COLUMN(X5),0)</f>
        <v>5476</v>
      </c>
      <c r="Y6" s="14">
        <f>VLOOKUP("*Брянская*",'[1]в рублях'!$1:$1048576,COLUMN(Y5),0)</f>
        <v>6197</v>
      </c>
      <c r="Z6" s="14">
        <f>VLOOKUP("*Брянская*",'[1]в рублях'!$1:$1048576,COLUMN(Z5),0)</f>
        <v>7072</v>
      </c>
      <c r="AA6" s="14">
        <f>VLOOKUP("*Брянская*",'[1]в рублях'!$1:$1048576,COLUMN(AA5),0)</f>
        <v>7824</v>
      </c>
      <c r="AB6" s="14">
        <f>VLOOKUP("*Брянская*",'[1]в рублях'!$1:$1048576,COLUMN(AB5),0)</f>
        <v>7864</v>
      </c>
      <c r="AC6" s="14">
        <f>VLOOKUP("*Брянская*",'[1]в рублях'!$1:$1048576,COLUMN(AC5),0)</f>
        <v>8449</v>
      </c>
      <c r="AD6" s="14">
        <f>VLOOKUP("*Брянская*",'[1]в рублях'!$1:$1048576,COLUMN(AD5),0)</f>
        <v>8987</v>
      </c>
      <c r="AE6" s="14">
        <f>VLOOKUP("*Брянская*",'[1]в рублях'!$1:$1048576,COLUMN(AE5),0)</f>
        <v>8976</v>
      </c>
      <c r="AF6" s="14">
        <f>VLOOKUP("*Брянская*",'[1]в рублях'!$1:$1048576,COLUMN(AF5),0)</f>
        <v>9541</v>
      </c>
      <c r="AG6" s="14">
        <f>VLOOKUP("*Брянская*",'[1]в рублях'!$1:$1048576,COLUMN(AG5),0)</f>
        <v>8015</v>
      </c>
      <c r="AH6" s="14">
        <f>VLOOKUP("*Брянская*",'[1]в рублях'!$1:$1048576,COLUMN(AH5),0)</f>
        <v>8921</v>
      </c>
      <c r="AI6" s="14">
        <f>VLOOKUP("*Брянская*",'[1]в рублях'!$1:$1048576,COLUMN(AI5),0)</f>
        <v>9991</v>
      </c>
      <c r="AJ6" s="14">
        <f>VLOOKUP("*Брянская*",'[1]в рублях'!$1:$1048576,COLUMN(AJ5),0)</f>
        <v>10196</v>
      </c>
      <c r="AK6" s="14">
        <f>VLOOKUP("*Брянская*",'[1]в рублях'!$1:$1048576,COLUMN(AK5),0)</f>
        <v>10414</v>
      </c>
      <c r="AL6" s="14">
        <f>VLOOKUP("*Брянская*",'[1]в рублях'!$1:$1048576,COLUMN(AL5),0)</f>
        <v>11013</v>
      </c>
      <c r="AM6" s="14">
        <f>VLOOKUP("*Брянская*",'[1]в рублях'!$1:$1048576,COLUMN(AM5),0)</f>
        <v>10944</v>
      </c>
      <c r="AN6" s="14">
        <f>VLOOKUP("*Брянская*",'[1]в рублях'!$1:$1048576,COLUMN(AN5),0)</f>
        <v>11266</v>
      </c>
      <c r="AO6" s="14">
        <f>VLOOKUP("*Брянская*",'[1]в рублях'!$1:$1048576,COLUMN(AO5),0)</f>
        <v>11787</v>
      </c>
      <c r="AP6" s="14">
        <f>VLOOKUP("*Брянская*",'[1]в рублях'!$1:$1048576,COLUMN(AP5),0)</f>
        <v>11378</v>
      </c>
      <c r="AQ6" s="14">
        <f>VLOOKUP("*Брянская*",'[1]в рублях'!$1:$1048576,COLUMN(AQ5),0)</f>
        <v>11063</v>
      </c>
      <c r="AR6" s="14">
        <f>VLOOKUP("*Брянская*",'[1]в рублях'!$1:$1048576,COLUMN(AR5),0)</f>
        <v>10998</v>
      </c>
      <c r="AS6" s="14">
        <f>VLOOKUP("*Брянская*",'[1]в рублях'!$1:$1048576,COLUMN(AS5),0)</f>
        <v>9593</v>
      </c>
      <c r="AT6" s="14">
        <f>VLOOKUP("*Брянская*",'[1]в рублях'!$1:$1048576,COLUMN(AT5),0)</f>
        <v>9827</v>
      </c>
      <c r="AU6" s="14">
        <f>VLOOKUP("*Брянская*",'[1]в рублях'!$1:$1048576,COLUMN(AU5),0)</f>
        <v>10699</v>
      </c>
      <c r="AV6" s="14">
        <f>VLOOKUP("*Брянская*",'[1]в рублях'!$1:$1048576,COLUMN(AV5),0)</f>
        <v>11340</v>
      </c>
      <c r="AW6" s="14">
        <f>VLOOKUP("*Брянская*",'[1]в рублях'!$1:$1048576,COLUMN(AW5),0)</f>
        <v>12211</v>
      </c>
      <c r="AX6" s="14">
        <f>VLOOKUP("*Брянская*",'[1]в рублях'!$1:$1048576,COLUMN(AX5),0)</f>
        <v>13078</v>
      </c>
      <c r="AY6" s="14">
        <f>VLOOKUP("*Брянская*",'[1]в рублях'!$1:$1048576,COLUMN(AY5),0)</f>
        <v>11313</v>
      </c>
      <c r="AZ6" s="14">
        <f>VLOOKUP("*Брянская*",'[1]в рублях'!$1:$1048576,COLUMN(AZ5),0)</f>
        <v>12686</v>
      </c>
      <c r="BA6" s="14">
        <f>VLOOKUP("*Брянская*",'[1]в рублях'!$1:$1048576,COLUMN(BA5),0)</f>
        <v>14477</v>
      </c>
      <c r="BB6" s="14">
        <f>VLOOKUP("*Брянская*",'[1]в рублях'!$1:$1048576,COLUMN(BB5),0)</f>
        <v>16291</v>
      </c>
      <c r="BC6" s="14">
        <f>VLOOKUP("*Брянская*",'[1]в рублях'!$1:$1048576,COLUMN(BC5),0)</f>
        <v>16421</v>
      </c>
      <c r="BD6" s="14">
        <f>VLOOKUP("*Брянская*",'[1]в рублях'!$1:$1048576,COLUMN(BD5),0)</f>
        <v>16231</v>
      </c>
      <c r="BE6" s="14">
        <f>VLOOKUP("*Брянская*",'[1]в рублях'!$1:$1048576,COLUMN(BE5),0)</f>
        <v>15406</v>
      </c>
      <c r="BF6" s="14">
        <f>VLOOKUP("*Брянская*",'[1]в рублях'!$1:$1048576,COLUMN(BF5),0)</f>
        <v>15140</v>
      </c>
      <c r="BG6" s="14">
        <f>VLOOKUP("*Брянская*",'[1]в рублях'!$1:$1048576,COLUMN(BG5),0)</f>
        <v>15887</v>
      </c>
      <c r="BH6" s="14">
        <f>VLOOKUP("*Брянская*",'[1]в рублях'!$1:$1048576,COLUMN(BH5),0)</f>
        <v>14750</v>
      </c>
      <c r="BI6" s="14">
        <f>VLOOKUP("*Брянская*",'[1]в рублях'!$1:$1048576,COLUMN(BI5),0)</f>
        <v>15892</v>
      </c>
      <c r="BJ6" s="14">
        <f>VLOOKUP("*Брянская*",'[1]в рублях'!$1:$1048576,COLUMN(BJ5),0)</f>
        <v>17683</v>
      </c>
      <c r="BK6" s="14">
        <f>VLOOKUP("*Брянская*",'[1]в рублях'!$1:$1048576,COLUMN(BK5),0)</f>
        <v>16584</v>
      </c>
      <c r="BL6" s="14">
        <f>VLOOKUP("*Брянская*",'[1]в рублях'!$1:$1048576,COLUMN(BL5),0)</f>
        <v>17273</v>
      </c>
      <c r="BM6" s="14">
        <f>VLOOKUP("*Брянская*",'[1]в рублях'!$1:$1048576,COLUMN(BM5),0)</f>
        <v>17915</v>
      </c>
      <c r="BN6" s="14">
        <f>VLOOKUP("*Брянская*",'[1]в рублях'!$1:$1048576,COLUMN(BN5),0)</f>
        <v>18430</v>
      </c>
      <c r="BO6" s="14">
        <f>VLOOKUP("*Брянская*",'[1]в рублях'!$1:$1048576,COLUMN(BO5),0)</f>
        <v>17013</v>
      </c>
      <c r="BP6" s="14">
        <f>VLOOKUP("*Брянская*",'[1]в рублях'!$1:$1048576,COLUMN(BP5),0)</f>
        <v>16078</v>
      </c>
      <c r="BQ6" s="14">
        <f>VLOOKUP("*Брянская*",'[1]в рублях'!$1:$1048576,COLUMN(BQ5),0)</f>
        <v>15573</v>
      </c>
      <c r="BR6" s="14">
        <f>VLOOKUP("*Брянская*",'[1]в рублях'!$1:$1048576,COLUMN(BR5),0)</f>
        <v>16285</v>
      </c>
      <c r="BS6" s="14">
        <f>VLOOKUP("*Брянская*",'[1]в рублях'!$1:$1048576,COLUMN(BS5),0)</f>
        <v>17496</v>
      </c>
      <c r="BT6" s="14">
        <f>VLOOKUP("*Брянская*",'[1]в рублях'!$1:$1048576,COLUMN(BT5),0)</f>
        <v>18211</v>
      </c>
      <c r="BU6" s="14">
        <f>VLOOKUP("*Брянская*",'[1]в рублях'!$1:$1048576,COLUMN(BU5),0)</f>
        <v>18873</v>
      </c>
      <c r="BV6" s="14">
        <f>VLOOKUP("*Брянская*",'[1]в рублях'!$1:$1048576,COLUMN(BV5),0)</f>
        <v>19136</v>
      </c>
      <c r="BW6" s="14">
        <f>VLOOKUP("*Брянская*",'[1]в рублях'!$1:$1048576,COLUMN(BW5),0)</f>
        <v>19765</v>
      </c>
      <c r="BX6" s="14">
        <f>VLOOKUP("*Брянская*",'[1]в рублях'!$1:$1048576,COLUMN(BX5),0)</f>
        <v>20048</v>
      </c>
      <c r="BY6" s="14">
        <f>VLOOKUP("*Брянская*",'[1]в рублях'!$1:$1048576,COLUMN(BY5),0)</f>
        <v>20834</v>
      </c>
      <c r="BZ6" s="14">
        <f>VLOOKUP("*Брянская*",'[1]в рублях'!$1:$1048576,COLUMN(BZ5),0)</f>
        <v>20568</v>
      </c>
      <c r="CA6" s="14">
        <f>VLOOKUP("*Брянская*",'[1]в рублях'!$1:$1048576,COLUMN(CA5),0)</f>
        <v>21272</v>
      </c>
      <c r="CB6" s="14">
        <f>VLOOKUP("*Брянская*",'[1]в рублях'!$1:$1048576,COLUMN(CB5),0)</f>
        <v>18253</v>
      </c>
    </row>
    <row r="7" spans="1:80" x14ac:dyDescent="0.2">
      <c r="A7" s="4" t="s">
        <v>4</v>
      </c>
      <c r="B7" s="14">
        <f>VLOOKUP("*Владимирская*",'[1]в рублях'!$1:$1048576,COLUMN(B6),0)</f>
        <v>37</v>
      </c>
      <c r="C7" s="14">
        <f>VLOOKUP("*Владимирская*",'[1]в рублях'!$1:$1048576,COLUMN(C6),0)</f>
        <v>43</v>
      </c>
      <c r="D7" s="14">
        <f>VLOOKUP("*Владимирская*",'[1]в рублях'!$1:$1048576,COLUMN(D6),0)</f>
        <v>53</v>
      </c>
      <c r="E7" s="14">
        <f>VLOOKUP("*Владимирская*",'[1]в рублях'!$1:$1048576,COLUMN(E6),0)</f>
        <v>128</v>
      </c>
      <c r="F7" s="14">
        <f>VLOOKUP("*Владимирская*",'[1]в рублях'!$1:$1048576,COLUMN(F6),0)</f>
        <v>221</v>
      </c>
      <c r="G7" s="14">
        <f>VLOOKUP("*Владимирская*",'[1]в рублях'!$1:$1048576,COLUMN(G6),0)</f>
        <v>279</v>
      </c>
      <c r="H7" s="14">
        <f>VLOOKUP("*Владимирская*",'[1]в рублях'!$1:$1048576,COLUMN(H6),0)</f>
        <v>418</v>
      </c>
      <c r="I7" s="14">
        <f>VLOOKUP("*Владимирская*",'[1]в рублях'!$1:$1048576,COLUMN(I6),0)</f>
        <v>447</v>
      </c>
      <c r="J7" s="14">
        <f>VLOOKUP("*Владимирская*",'[1]в рублях'!$1:$1048576,COLUMN(J6),0)</f>
        <v>545</v>
      </c>
      <c r="K7" s="14">
        <f>VLOOKUP("*Владимирская*",'[1]в рублях'!$1:$1048576,COLUMN(K6),0)</f>
        <v>648</v>
      </c>
      <c r="L7" s="14">
        <f>VLOOKUP("*Владимирская*",'[1]в рублях'!$1:$1048576,COLUMN(L6),0)</f>
        <v>759</v>
      </c>
      <c r="M7" s="14">
        <f>VLOOKUP("*Владимирская*",'[1]в рублях'!$1:$1048576,COLUMN(M6),0)</f>
        <v>805</v>
      </c>
      <c r="N7" s="14">
        <f>VLOOKUP("*Владимирская*",'[1]в рублях'!$1:$1048576,COLUMN(N6),0)</f>
        <v>1035</v>
      </c>
      <c r="O7" s="14">
        <f>VLOOKUP("*Владимирская*",'[1]в рублях'!$1:$1048576,COLUMN(O6),0)</f>
        <v>1248</v>
      </c>
      <c r="P7" s="14">
        <f>VLOOKUP("*Владимирская*",'[1]в рублях'!$1:$1048576,COLUMN(P6),0)</f>
        <v>1521</v>
      </c>
      <c r="Q7" s="14">
        <f>VLOOKUP("*Владимирская*",'[1]в рублях'!$1:$1048576,COLUMN(Q6),0)</f>
        <v>1750</v>
      </c>
      <c r="R7" s="14">
        <f>VLOOKUP("*Владимирская*",'[1]в рублях'!$1:$1048576,COLUMN(R6),0)</f>
        <v>2057</v>
      </c>
      <c r="S7" s="14">
        <f>VLOOKUP("*Владимирская*",'[1]в рублях'!$1:$1048576,COLUMN(S6),0)</f>
        <v>2507</v>
      </c>
      <c r="T7" s="14">
        <f>VLOOKUP("*Владимирская*",'[1]в рублях'!$1:$1048576,COLUMN(T6),0)</f>
        <v>2540</v>
      </c>
      <c r="U7" s="14">
        <f>VLOOKUP("*Владимирская*",'[1]в рублях'!$1:$1048576,COLUMN(U6),0)</f>
        <v>2739</v>
      </c>
      <c r="V7" s="14">
        <f>VLOOKUP("*Владимирская*",'[1]в рублях'!$1:$1048576,COLUMN(V6),0)</f>
        <v>3093</v>
      </c>
      <c r="W7" s="14">
        <f>VLOOKUP("*Владимирская*",'[1]в рублях'!$1:$1048576,COLUMN(W6),0)</f>
        <v>3572</v>
      </c>
      <c r="X7" s="14">
        <f>VLOOKUP("*Владимирская*",'[1]в рублях'!$1:$1048576,COLUMN(X6),0)</f>
        <v>4101</v>
      </c>
      <c r="Y7" s="14">
        <f>VLOOKUP("*Владимирская*",'[1]в рублях'!$1:$1048576,COLUMN(Y6),0)</f>
        <v>4606</v>
      </c>
      <c r="Z7" s="14">
        <f>VLOOKUP("*Владимирская*",'[1]в рублях'!$1:$1048576,COLUMN(Z6),0)</f>
        <v>5087</v>
      </c>
      <c r="AA7" s="14">
        <f>VLOOKUP("*Владимирская*",'[1]в рублях'!$1:$1048576,COLUMN(AA6),0)</f>
        <v>5603</v>
      </c>
      <c r="AB7" s="14">
        <f>VLOOKUP("*Владимирская*",'[1]в рублях'!$1:$1048576,COLUMN(AB6),0)</f>
        <v>6146</v>
      </c>
      <c r="AC7" s="14">
        <f>VLOOKUP("*Владимирская*",'[1]в рублях'!$1:$1048576,COLUMN(AC6),0)</f>
        <v>6702</v>
      </c>
      <c r="AD7" s="14">
        <f>VLOOKUP("*Владимирская*",'[1]в рублях'!$1:$1048576,COLUMN(AD6),0)</f>
        <v>7243</v>
      </c>
      <c r="AE7" s="14">
        <f>VLOOKUP("*Владимирская*",'[1]в рублях'!$1:$1048576,COLUMN(AE6),0)</f>
        <v>7783</v>
      </c>
      <c r="AF7" s="14">
        <f>VLOOKUP("*Владимирская*",'[1]в рублях'!$1:$1048576,COLUMN(AF6),0)</f>
        <v>8429</v>
      </c>
      <c r="AG7" s="14">
        <f>VLOOKUP("*Владимирская*",'[1]в рублях'!$1:$1048576,COLUMN(AG6),0)</f>
        <v>9024</v>
      </c>
      <c r="AH7" s="14">
        <f>VLOOKUP("*Владимирская*",'[1]в рублях'!$1:$1048576,COLUMN(AH6),0)</f>
        <v>9401</v>
      </c>
      <c r="AI7" s="14">
        <f>VLOOKUP("*Владимирская*",'[1]в рублях'!$1:$1048576,COLUMN(AI6),0)</f>
        <v>10169</v>
      </c>
      <c r="AJ7" s="14">
        <f>VLOOKUP("*Владимирская*",'[1]в рублях'!$1:$1048576,COLUMN(AJ6),0)</f>
        <v>10149</v>
      </c>
      <c r="AK7" s="14">
        <f>VLOOKUP("*Владимирская*",'[1]в рублях'!$1:$1048576,COLUMN(AK6),0)</f>
        <v>10406</v>
      </c>
      <c r="AL7" s="14">
        <f>VLOOKUP("*Владимирская*",'[1]в рублях'!$1:$1048576,COLUMN(AL6),0)</f>
        <v>10878</v>
      </c>
      <c r="AM7" s="14">
        <f>VLOOKUP("*Владимирская*",'[1]в рублях'!$1:$1048576,COLUMN(AM6),0)</f>
        <v>11074</v>
      </c>
      <c r="AN7" s="14">
        <f>VLOOKUP("*Владимирская*",'[1]в рублях'!$1:$1048576,COLUMN(AN6),0)</f>
        <v>11231</v>
      </c>
      <c r="AO7" s="14">
        <f>VLOOKUP("*Владимирская*",'[1]в рублях'!$1:$1048576,COLUMN(AO6),0)</f>
        <v>11313</v>
      </c>
      <c r="AP7" s="14">
        <f>VLOOKUP("*Владимирская*",'[1]в рублях'!$1:$1048576,COLUMN(AP6),0)</f>
        <v>11789</v>
      </c>
      <c r="AQ7" s="14">
        <f>VLOOKUP("*Владимирская*",'[1]в рублях'!$1:$1048576,COLUMN(AQ6),0)</f>
        <v>11304</v>
      </c>
      <c r="AR7" s="14">
        <f>VLOOKUP("*Владимирская*",'[1]в рублях'!$1:$1048576,COLUMN(AR6),0)</f>
        <v>11160</v>
      </c>
      <c r="AS7" s="14">
        <f>VLOOKUP("*Владимирская*",'[1]в рублях'!$1:$1048576,COLUMN(AS6),0)</f>
        <v>11180</v>
      </c>
      <c r="AT7" s="14">
        <f>VLOOKUP("*Владимирская*",'[1]в рублях'!$1:$1048576,COLUMN(AT6),0)</f>
        <v>11350</v>
      </c>
      <c r="AU7" s="14">
        <f>VLOOKUP("*Владимирская*",'[1]в рублях'!$1:$1048576,COLUMN(AU6),0)</f>
        <v>11970</v>
      </c>
      <c r="AV7" s="14">
        <f>VLOOKUP("*Владимирская*",'[1]в рублях'!$1:$1048576,COLUMN(AV6),0)</f>
        <v>12860</v>
      </c>
      <c r="AW7" s="14">
        <f>VLOOKUP("*Владимирская*",'[1]в рублях'!$1:$1048576,COLUMN(AW6),0)</f>
        <v>13974</v>
      </c>
      <c r="AX7" s="14">
        <f>VLOOKUP("*Владимирская*",'[1]в рублях'!$1:$1048576,COLUMN(AX6),0)</f>
        <v>14494</v>
      </c>
      <c r="AY7" s="14">
        <f>VLOOKUP("*Владимирская*",'[1]в рублях'!$1:$1048576,COLUMN(AY6),0)</f>
        <v>15284</v>
      </c>
      <c r="AZ7" s="14">
        <f>VLOOKUP("*Владимирская*",'[1]в рублях'!$1:$1048576,COLUMN(AZ6),0)</f>
        <v>16471</v>
      </c>
      <c r="BA7" s="14">
        <f>VLOOKUP("*Владимирская*",'[1]в рублях'!$1:$1048576,COLUMN(BA6),0)</f>
        <v>17546</v>
      </c>
      <c r="BB7" s="14">
        <f>VLOOKUP("*Владимирская*",'[1]в рублях'!$1:$1048576,COLUMN(BB6),0)</f>
        <v>18339</v>
      </c>
      <c r="BC7" s="14">
        <f>VLOOKUP("*Владимирская*",'[1]в рублях'!$1:$1048576,COLUMN(BC6),0)</f>
        <v>19382</v>
      </c>
      <c r="BD7" s="14">
        <f>VLOOKUP("*Владимирская*",'[1]в рублях'!$1:$1048576,COLUMN(BD6),0)</f>
        <v>18783</v>
      </c>
      <c r="BE7" s="14">
        <f>VLOOKUP("*Владимирская*",'[1]в рублях'!$1:$1048576,COLUMN(BE6),0)</f>
        <v>18366</v>
      </c>
      <c r="BF7" s="14">
        <f>VLOOKUP("*Владимирская*",'[1]в рублях'!$1:$1048576,COLUMN(BF6),0)</f>
        <v>18351</v>
      </c>
      <c r="BG7" s="14">
        <f>VLOOKUP("*Владимирская*",'[1]в рублях'!$1:$1048576,COLUMN(BG6),0)</f>
        <v>18902</v>
      </c>
      <c r="BH7" s="14">
        <f>VLOOKUP("*Владимирская*",'[1]в рублях'!$1:$1048576,COLUMN(BH6),0)</f>
        <v>19683</v>
      </c>
      <c r="BI7" s="14">
        <f>VLOOKUP("*Владимирская*",'[1]в рублях'!$1:$1048576,COLUMN(BI6),0)</f>
        <v>20671</v>
      </c>
      <c r="BJ7" s="14">
        <f>VLOOKUP("*Владимирская*",'[1]в рублях'!$1:$1048576,COLUMN(BJ6),0)</f>
        <v>22159</v>
      </c>
      <c r="BK7" s="14">
        <f>VLOOKUP("*Владимирская*",'[1]в рублях'!$1:$1048576,COLUMN(BK6),0)</f>
        <v>22914</v>
      </c>
      <c r="BL7" s="14">
        <f>VLOOKUP("*Владимирская*",'[1]в рублях'!$1:$1048576,COLUMN(BL6),0)</f>
        <v>23531</v>
      </c>
      <c r="BM7" s="14">
        <f>VLOOKUP("*Владимирская*",'[1]в рублях'!$1:$1048576,COLUMN(BM6),0)</f>
        <v>23021</v>
      </c>
      <c r="BN7" s="14">
        <f>VLOOKUP("*Владимирская*",'[1]в рублях'!$1:$1048576,COLUMN(BN6),0)</f>
        <v>23319</v>
      </c>
      <c r="BO7" s="14">
        <f>VLOOKUP("*Владимирская*",'[1]в рублях'!$1:$1048576,COLUMN(BO6),0)</f>
        <v>23723</v>
      </c>
      <c r="BP7" s="14">
        <f>VLOOKUP("*Владимирская*",'[1]в рублях'!$1:$1048576,COLUMN(BP6),0)</f>
        <v>21378</v>
      </c>
      <c r="BQ7" s="14">
        <f>VLOOKUP("*Владимирская*",'[1]в рублях'!$1:$1048576,COLUMN(BQ6),0)</f>
        <v>20152</v>
      </c>
      <c r="BR7" s="14">
        <f>VLOOKUP("*Владимирская*",'[1]в рублях'!$1:$1048576,COLUMN(BR6),0)</f>
        <v>20812</v>
      </c>
      <c r="BS7" s="14">
        <f>VLOOKUP("*Владимирская*",'[1]в рублях'!$1:$1048576,COLUMN(BS6),0)</f>
        <v>22156</v>
      </c>
      <c r="BT7" s="14">
        <f>VLOOKUP("*Владимирская*",'[1]в рублях'!$1:$1048576,COLUMN(BT6),0)</f>
        <v>22474</v>
      </c>
      <c r="BU7" s="14">
        <f>VLOOKUP("*Владимирская*",'[1]в рублях'!$1:$1048576,COLUMN(BU6),0)</f>
        <v>23563</v>
      </c>
      <c r="BV7" s="14">
        <f>VLOOKUP("*Владимирская*",'[1]в рублях'!$1:$1048576,COLUMN(BV6),0)</f>
        <v>23209</v>
      </c>
      <c r="BW7" s="14">
        <f>VLOOKUP("*Владимирская*",'[1]в рублях'!$1:$1048576,COLUMN(BW6),0)</f>
        <v>24157</v>
      </c>
      <c r="BX7" s="14">
        <f>VLOOKUP("*Владимирская*",'[1]в рублях'!$1:$1048576,COLUMN(BX6),0)</f>
        <v>24490</v>
      </c>
      <c r="BY7" s="14">
        <f>VLOOKUP("*Владимирская*",'[1]в рублях'!$1:$1048576,COLUMN(BY6),0)</f>
        <v>23755</v>
      </c>
      <c r="BZ7" s="14">
        <f>VLOOKUP("*Владимирская*",'[1]в рублях'!$1:$1048576,COLUMN(BZ6),0)</f>
        <v>24253</v>
      </c>
      <c r="CA7" s="14">
        <f>VLOOKUP("*Владимирская*",'[1]в рублях'!$1:$1048576,COLUMN(CA6),0)</f>
        <v>25835</v>
      </c>
      <c r="CB7" s="14">
        <f>VLOOKUP("*Владимирская*",'[1]в рублях'!$1:$1048576,COLUMN(CB6),0)</f>
        <v>25469</v>
      </c>
    </row>
    <row r="8" spans="1:80" x14ac:dyDescent="0.2">
      <c r="A8" s="4" t="s">
        <v>5</v>
      </c>
      <c r="B8" s="14">
        <f>VLOOKUP("*Воронежская*",'[1]в рублях'!$1:$1048576,COLUMN(B7),0)</f>
        <v>425</v>
      </c>
      <c r="C8" s="14">
        <f>VLOOKUP("*Воронежская*",'[1]в рублях'!$1:$1048576,COLUMN(C7),0)</f>
        <v>357</v>
      </c>
      <c r="D8" s="14">
        <f>VLOOKUP("*Воронежская*",'[1]в рублях'!$1:$1048576,COLUMN(D7),0)</f>
        <v>562</v>
      </c>
      <c r="E8" s="14">
        <f>VLOOKUP("*Воронежская*",'[1]в рублях'!$1:$1048576,COLUMN(E7),0)</f>
        <v>545</v>
      </c>
      <c r="F8" s="14">
        <f>VLOOKUP("*Воронежская*",'[1]в рублях'!$1:$1048576,COLUMN(F7),0)</f>
        <v>798</v>
      </c>
      <c r="G8" s="14">
        <f>VLOOKUP("*Воронежская*",'[1]в рублях'!$1:$1048576,COLUMN(G7),0)</f>
        <v>1194</v>
      </c>
      <c r="H8" s="14">
        <f>VLOOKUP("*Воронежская*",'[1]в рублях'!$1:$1048576,COLUMN(H7),0)</f>
        <v>1462</v>
      </c>
      <c r="I8" s="14">
        <f>VLOOKUP("*Воронежская*",'[1]в рублях'!$1:$1048576,COLUMN(I7),0)</f>
        <v>1541</v>
      </c>
      <c r="J8" s="14">
        <f>VLOOKUP("*Воронежская*",'[1]в рублях'!$1:$1048576,COLUMN(J7),0)</f>
        <v>1190</v>
      </c>
      <c r="K8" s="14">
        <f>VLOOKUP("*Воронежская*",'[1]в рублях'!$1:$1048576,COLUMN(K7),0)</f>
        <v>1488</v>
      </c>
      <c r="L8" s="14">
        <f>VLOOKUP("*Воронежская*",'[1]в рублях'!$1:$1048576,COLUMN(L7),0)</f>
        <v>1998</v>
      </c>
      <c r="M8" s="14">
        <f>VLOOKUP("*Воронежская*",'[1]в рублях'!$1:$1048576,COLUMN(M7),0)</f>
        <v>2659</v>
      </c>
      <c r="N8" s="14">
        <f>VLOOKUP("*Воронежская*",'[1]в рублях'!$1:$1048576,COLUMN(N7),0)</f>
        <v>3740</v>
      </c>
      <c r="O8" s="14">
        <f>VLOOKUP("*Воронежская*",'[1]в рублях'!$1:$1048576,COLUMN(O7),0)</f>
        <v>4426</v>
      </c>
      <c r="P8" s="14">
        <f>VLOOKUP("*Воронежская*",'[1]в рублях'!$1:$1048576,COLUMN(P7),0)</f>
        <v>5306</v>
      </c>
      <c r="Q8" s="14">
        <f>VLOOKUP("*Воронежская*",'[1]в рублях'!$1:$1048576,COLUMN(Q7),0)</f>
        <v>6346</v>
      </c>
      <c r="R8" s="14">
        <f>VLOOKUP("*Воронежская*",'[1]в рублях'!$1:$1048576,COLUMN(R7),0)</f>
        <v>7834</v>
      </c>
      <c r="S8" s="14">
        <f>VLOOKUP("*Воронежская*",'[1]в рублях'!$1:$1048576,COLUMN(S7),0)</f>
        <v>9664</v>
      </c>
      <c r="T8" s="14">
        <f>VLOOKUP("*Воронежская*",'[1]в рублях'!$1:$1048576,COLUMN(T7),0)</f>
        <v>10366</v>
      </c>
      <c r="U8" s="14">
        <f>VLOOKUP("*Воронежская*",'[1]в рублях'!$1:$1048576,COLUMN(U7),0)</f>
        <v>10811</v>
      </c>
      <c r="V8" s="14">
        <f>VLOOKUP("*Воронежская*",'[1]в рублях'!$1:$1048576,COLUMN(V7),0)</f>
        <v>12665</v>
      </c>
      <c r="W8" s="14">
        <f>VLOOKUP("*Воронежская*",'[1]в рублях'!$1:$1048576,COLUMN(W7),0)</f>
        <v>15042</v>
      </c>
      <c r="X8" s="14">
        <f>VLOOKUP("*Воронежская*",'[1]в рублях'!$1:$1048576,COLUMN(X7),0)</f>
        <v>17538</v>
      </c>
      <c r="Y8" s="14">
        <f>VLOOKUP("*Воронежская*",'[1]в рублях'!$1:$1048576,COLUMN(Y7),0)</f>
        <v>19417</v>
      </c>
      <c r="Z8" s="14">
        <f>VLOOKUP("*Воронежская*",'[1]в рублях'!$1:$1048576,COLUMN(Z7),0)</f>
        <v>22537</v>
      </c>
      <c r="AA8" s="14">
        <f>VLOOKUP("*Воронежская*",'[1]в рублях'!$1:$1048576,COLUMN(AA7),0)</f>
        <v>23556</v>
      </c>
      <c r="AB8" s="14">
        <f>VLOOKUP("*Воронежская*",'[1]в рублях'!$1:$1048576,COLUMN(AB7),0)</f>
        <v>24229</v>
      </c>
      <c r="AC8" s="14">
        <f>VLOOKUP("*Воронежская*",'[1]в рублях'!$1:$1048576,COLUMN(AC7),0)</f>
        <v>25639</v>
      </c>
      <c r="AD8" s="14">
        <f>VLOOKUP("*Воронежская*",'[1]в рублях'!$1:$1048576,COLUMN(AD7),0)</f>
        <v>27802</v>
      </c>
      <c r="AE8" s="14">
        <f>VLOOKUP("*Воронежская*",'[1]в рублях'!$1:$1048576,COLUMN(AE7),0)</f>
        <v>29470</v>
      </c>
      <c r="AF8" s="14">
        <f>VLOOKUP("*Воронежская*",'[1]в рублях'!$1:$1048576,COLUMN(AF7),0)</f>
        <v>28366</v>
      </c>
      <c r="AG8" s="14">
        <f>VLOOKUP("*Воронежская*",'[1]в рублях'!$1:$1048576,COLUMN(AG7),0)</f>
        <v>29522</v>
      </c>
      <c r="AH8" s="14">
        <f>VLOOKUP("*Воронежская*",'[1]в рублях'!$1:$1048576,COLUMN(AH7),0)</f>
        <v>32397</v>
      </c>
      <c r="AI8" s="14">
        <f>VLOOKUP("*Воронежская*",'[1]в рублях'!$1:$1048576,COLUMN(AI7),0)</f>
        <v>36805</v>
      </c>
      <c r="AJ8" s="14">
        <f>VLOOKUP("*Воронежская*",'[1]в рублях'!$1:$1048576,COLUMN(AJ7),0)</f>
        <v>37540</v>
      </c>
      <c r="AK8" s="14">
        <f>VLOOKUP("*Воронежская*",'[1]в рублях'!$1:$1048576,COLUMN(AK7),0)</f>
        <v>34812</v>
      </c>
      <c r="AL8" s="14">
        <f>VLOOKUP("*Воронежская*",'[1]в рублях'!$1:$1048576,COLUMN(AL7),0)</f>
        <v>34991</v>
      </c>
      <c r="AM8" s="14">
        <f>VLOOKUP("*Воронежская*",'[1]в рублях'!$1:$1048576,COLUMN(AM7),0)</f>
        <v>35438</v>
      </c>
      <c r="AN8" s="14">
        <f>VLOOKUP("*Воронежская*",'[1]в рублях'!$1:$1048576,COLUMN(AN7),0)</f>
        <v>35915</v>
      </c>
      <c r="AO8" s="14">
        <f>VLOOKUP("*Воронежская*",'[1]в рублях'!$1:$1048576,COLUMN(AO7),0)</f>
        <v>35201</v>
      </c>
      <c r="AP8" s="14">
        <f>VLOOKUP("*Воронежская*",'[1]в рублях'!$1:$1048576,COLUMN(AP7),0)</f>
        <v>34580</v>
      </c>
      <c r="AQ8" s="14">
        <f>VLOOKUP("*Воронежская*",'[1]в рублях'!$1:$1048576,COLUMN(AQ7),0)</f>
        <v>34626</v>
      </c>
      <c r="AR8" s="14">
        <f>VLOOKUP("*Воронежская*",'[1]в рублях'!$1:$1048576,COLUMN(AR7),0)</f>
        <v>29156</v>
      </c>
      <c r="AS8" s="14">
        <f>VLOOKUP("*Воронежская*",'[1]в рублях'!$1:$1048576,COLUMN(AS7),0)</f>
        <v>29666</v>
      </c>
      <c r="AT8" s="14">
        <f>VLOOKUP("*Воронежская*",'[1]в рублях'!$1:$1048576,COLUMN(AT7),0)</f>
        <v>30154</v>
      </c>
      <c r="AU8" s="14">
        <f>VLOOKUP("*Воронежская*",'[1]в рублях'!$1:$1048576,COLUMN(AU7),0)</f>
        <v>33612</v>
      </c>
      <c r="AV8" s="14">
        <f>VLOOKUP("*Воронежская*",'[1]в рублях'!$1:$1048576,COLUMN(AV7),0)</f>
        <v>36216</v>
      </c>
      <c r="AW8" s="14">
        <f>VLOOKUP("*Воронежская*",'[1]в рублях'!$1:$1048576,COLUMN(AW7),0)</f>
        <v>36436</v>
      </c>
      <c r="AX8" s="14">
        <f>VLOOKUP("*Воронежская*",'[1]в рублях'!$1:$1048576,COLUMN(AX7),0)</f>
        <v>34860</v>
      </c>
      <c r="AY8" s="14">
        <f>VLOOKUP("*Воронежская*",'[1]в рублях'!$1:$1048576,COLUMN(AY7),0)</f>
        <v>36800</v>
      </c>
      <c r="AZ8" s="14">
        <f>VLOOKUP("*Воронежская*",'[1]в рублях'!$1:$1048576,COLUMN(AZ7),0)</f>
        <v>37181</v>
      </c>
      <c r="BA8" s="14">
        <f>VLOOKUP("*Воронежская*",'[1]в рублях'!$1:$1048576,COLUMN(BA7),0)</f>
        <v>39931</v>
      </c>
      <c r="BB8" s="14">
        <f>VLOOKUP("*Воронежская*",'[1]в рублях'!$1:$1048576,COLUMN(BB7),0)</f>
        <v>42972</v>
      </c>
      <c r="BC8" s="14">
        <f>VLOOKUP("*Воронежская*",'[1]в рублях'!$1:$1048576,COLUMN(BC7),0)</f>
        <v>46033</v>
      </c>
      <c r="BD8" s="14">
        <f>VLOOKUP("*Воронежская*",'[1]в рублях'!$1:$1048576,COLUMN(BD7),0)</f>
        <v>44476</v>
      </c>
      <c r="BE8" s="14">
        <f>VLOOKUP("*Воронежская*",'[1]в рублях'!$1:$1048576,COLUMN(BE7),0)</f>
        <v>40117</v>
      </c>
      <c r="BF8" s="14">
        <f>VLOOKUP("*Воронежская*",'[1]в рублях'!$1:$1048576,COLUMN(BF7),0)</f>
        <v>41097</v>
      </c>
      <c r="BG8" s="14">
        <f>VLOOKUP("*Воронежская*",'[1]в рублях'!$1:$1048576,COLUMN(BG7),0)</f>
        <v>42464</v>
      </c>
      <c r="BH8" s="14">
        <f>VLOOKUP("*Воронежская*",'[1]в рублях'!$1:$1048576,COLUMN(BH7),0)</f>
        <v>45409</v>
      </c>
      <c r="BI8" s="14">
        <f>VLOOKUP("*Воронежская*",'[1]в рублях'!$1:$1048576,COLUMN(BI7),0)</f>
        <v>47901</v>
      </c>
      <c r="BJ8" s="14">
        <f>VLOOKUP("*Воронежская*",'[1]в рублях'!$1:$1048576,COLUMN(BJ7),0)</f>
        <v>52373</v>
      </c>
      <c r="BK8" s="14">
        <f>VLOOKUP("*Воронежская*",'[1]в рублях'!$1:$1048576,COLUMN(BK7),0)</f>
        <v>51697</v>
      </c>
      <c r="BL8" s="14">
        <f>VLOOKUP("*Воронежская*",'[1]в рублях'!$1:$1048576,COLUMN(BL7),0)</f>
        <v>52990</v>
      </c>
      <c r="BM8" s="14">
        <f>VLOOKUP("*Воронежская*",'[1]в рублях'!$1:$1048576,COLUMN(BM7),0)</f>
        <v>53575</v>
      </c>
      <c r="BN8" s="14">
        <f>VLOOKUP("*Воронежская*",'[1]в рублях'!$1:$1048576,COLUMN(BN7),0)</f>
        <v>53198</v>
      </c>
      <c r="BO8" s="14">
        <f>VLOOKUP("*Воронежская*",'[1]в рублях'!$1:$1048576,COLUMN(BO7),0)</f>
        <v>52775</v>
      </c>
      <c r="BP8" s="14">
        <f>VLOOKUP("*Воронежская*",'[1]в рублях'!$1:$1048576,COLUMN(BP7),0)</f>
        <v>43339</v>
      </c>
      <c r="BQ8" s="14">
        <f>VLOOKUP("*Воронежская*",'[1]в рублях'!$1:$1048576,COLUMN(BQ7),0)</f>
        <v>44366</v>
      </c>
      <c r="BR8" s="14">
        <f>VLOOKUP("*Воронежская*",'[1]в рублях'!$1:$1048576,COLUMN(BR7),0)</f>
        <v>47232</v>
      </c>
      <c r="BS8" s="14">
        <f>VLOOKUP("*Воронежская*",'[1]в рублях'!$1:$1048576,COLUMN(BS7),0)</f>
        <v>47193</v>
      </c>
      <c r="BT8" s="14">
        <f>VLOOKUP("*Воронежская*",'[1]в рублях'!$1:$1048576,COLUMN(BT7),0)</f>
        <v>45900</v>
      </c>
      <c r="BU8" s="14">
        <f>VLOOKUP("*Воронежская*",'[1]в рублях'!$1:$1048576,COLUMN(BU7),0)</f>
        <v>48306</v>
      </c>
      <c r="BV8" s="14">
        <f>VLOOKUP("*Воронежская*",'[1]в рублях'!$1:$1048576,COLUMN(BV7),0)</f>
        <v>47170</v>
      </c>
      <c r="BW8" s="14">
        <f>VLOOKUP("*Воронежская*",'[1]в рублях'!$1:$1048576,COLUMN(BW7),0)</f>
        <v>46838</v>
      </c>
      <c r="BX8" s="14">
        <f>VLOOKUP("*Воронежская*",'[1]в рублях'!$1:$1048576,COLUMN(BX7),0)</f>
        <v>49000</v>
      </c>
      <c r="BY8" s="14">
        <f>VLOOKUP("*Воронежская*",'[1]в рублях'!$1:$1048576,COLUMN(BY7),0)</f>
        <v>49944</v>
      </c>
      <c r="BZ8" s="14">
        <f>VLOOKUP("*Воронежская*",'[1]в рублях'!$1:$1048576,COLUMN(BZ7),0)</f>
        <v>54108</v>
      </c>
      <c r="CA8" s="14">
        <f>VLOOKUP("*Воронежская*",'[1]в рублях'!$1:$1048576,COLUMN(CA7),0)</f>
        <v>55681</v>
      </c>
      <c r="CB8" s="14">
        <f>VLOOKUP("*Воронежская*",'[1]в рублях'!$1:$1048576,COLUMN(CB7),0)</f>
        <v>47441</v>
      </c>
    </row>
    <row r="9" spans="1:80" x14ac:dyDescent="0.2">
      <c r="A9" s="4" t="s">
        <v>6</v>
      </c>
      <c r="B9" s="14">
        <f>VLOOKUP("*Ивановская*",'[1]в рублях'!$1:$1048576,COLUMN(B8),0)</f>
        <v>40</v>
      </c>
      <c r="C9" s="14">
        <f>VLOOKUP("*Ивановская*",'[1]в рублях'!$1:$1048576,COLUMN(C8),0)</f>
        <v>56</v>
      </c>
      <c r="D9" s="14">
        <f>VLOOKUP("*Ивановская*",'[1]в рублях'!$1:$1048576,COLUMN(D8),0)</f>
        <v>83</v>
      </c>
      <c r="E9" s="14">
        <f>VLOOKUP("*Ивановская*",'[1]в рублях'!$1:$1048576,COLUMN(E8),0)</f>
        <v>100</v>
      </c>
      <c r="F9" s="14">
        <f>VLOOKUP("*Ивановская*",'[1]в рублях'!$1:$1048576,COLUMN(F8),0)</f>
        <v>145</v>
      </c>
      <c r="G9" s="14">
        <f>VLOOKUP("*Ивановская*",'[1]в рублях'!$1:$1048576,COLUMN(G8),0)</f>
        <v>154</v>
      </c>
      <c r="H9" s="14">
        <f>VLOOKUP("*Ивановская*",'[1]в рублях'!$1:$1048576,COLUMN(H8),0)</f>
        <v>138</v>
      </c>
      <c r="I9" s="14">
        <f>VLOOKUP("*Ивановская*",'[1]в рублях'!$1:$1048576,COLUMN(I8),0)</f>
        <v>150</v>
      </c>
      <c r="J9" s="14">
        <f>VLOOKUP("*Ивановская*",'[1]в рублях'!$1:$1048576,COLUMN(J8),0)</f>
        <v>178</v>
      </c>
      <c r="K9" s="14">
        <f>VLOOKUP("*Ивановская*",'[1]в рублях'!$1:$1048576,COLUMN(K8),0)</f>
        <v>207</v>
      </c>
      <c r="L9" s="14">
        <f>VLOOKUP("*Ивановская*",'[1]в рублях'!$1:$1048576,COLUMN(L8),0)</f>
        <v>223</v>
      </c>
      <c r="M9" s="14">
        <f>VLOOKUP("*Ивановская*",'[1]в рублях'!$1:$1048576,COLUMN(M8),0)</f>
        <v>298</v>
      </c>
      <c r="N9" s="14">
        <f>VLOOKUP("*Ивановская*",'[1]в рублях'!$1:$1048576,COLUMN(N8),0)</f>
        <v>358</v>
      </c>
      <c r="O9" s="14">
        <f>VLOOKUP("*Ивановская*",'[1]в рублях'!$1:$1048576,COLUMN(O8),0)</f>
        <v>441</v>
      </c>
      <c r="P9" s="14">
        <f>VLOOKUP("*Ивановская*",'[1]в рублях'!$1:$1048576,COLUMN(P8),0)</f>
        <v>570</v>
      </c>
      <c r="Q9" s="14">
        <f>VLOOKUP("*Ивановская*",'[1]в рублях'!$1:$1048576,COLUMN(Q8),0)</f>
        <v>818</v>
      </c>
      <c r="R9" s="14">
        <f>VLOOKUP("*Ивановская*",'[1]в рублях'!$1:$1048576,COLUMN(R8),0)</f>
        <v>1052</v>
      </c>
      <c r="S9" s="14">
        <f>VLOOKUP("*Ивановская*",'[1]в рублях'!$1:$1048576,COLUMN(S8),0)</f>
        <v>1307</v>
      </c>
      <c r="T9" s="14">
        <f>VLOOKUP("*Ивановская*",'[1]в рублях'!$1:$1048576,COLUMN(T8),0)</f>
        <v>1576</v>
      </c>
      <c r="U9" s="14">
        <f>VLOOKUP("*Ивановская*",'[1]в рублях'!$1:$1048576,COLUMN(U8),0)</f>
        <v>1638</v>
      </c>
      <c r="V9" s="14">
        <f>VLOOKUP("*Ивановская*",'[1]в рублях'!$1:$1048576,COLUMN(V8),0)</f>
        <v>1909</v>
      </c>
      <c r="W9" s="14">
        <f>VLOOKUP("*Ивановская*",'[1]в рублях'!$1:$1048576,COLUMN(W8),0)</f>
        <v>2240</v>
      </c>
      <c r="X9" s="14">
        <f>VLOOKUP("*Ивановская*",'[1]в рублях'!$1:$1048576,COLUMN(X8),0)</f>
        <v>2618</v>
      </c>
      <c r="Y9" s="14">
        <f>VLOOKUP("*Ивановская*",'[1]в рублях'!$1:$1048576,COLUMN(Y8),0)</f>
        <v>2901</v>
      </c>
      <c r="Z9" s="14">
        <f>VLOOKUP("*Ивановская*",'[1]в рублях'!$1:$1048576,COLUMN(Z8),0)</f>
        <v>3375</v>
      </c>
      <c r="AA9" s="14">
        <f>VLOOKUP("*Ивановская*",'[1]в рублях'!$1:$1048576,COLUMN(AA8),0)</f>
        <v>3694</v>
      </c>
      <c r="AB9" s="14">
        <f>VLOOKUP("*Ивановская*",'[1]в рублях'!$1:$1048576,COLUMN(AB8),0)</f>
        <v>3701</v>
      </c>
      <c r="AC9" s="14">
        <f>VLOOKUP("*Ивановская*",'[1]в рублях'!$1:$1048576,COLUMN(AC8),0)</f>
        <v>4107</v>
      </c>
      <c r="AD9" s="14">
        <f>VLOOKUP("*Ивановская*",'[1]в рублях'!$1:$1048576,COLUMN(AD8),0)</f>
        <v>4446</v>
      </c>
      <c r="AE9" s="14">
        <f>VLOOKUP("*Ивановская*",'[1]в рублях'!$1:$1048576,COLUMN(AE8),0)</f>
        <v>4924</v>
      </c>
      <c r="AF9" s="14">
        <f>VLOOKUP("*Ивановская*",'[1]в рублях'!$1:$1048576,COLUMN(AF8),0)</f>
        <v>4682</v>
      </c>
      <c r="AG9" s="14">
        <f>VLOOKUP("*Ивановская*",'[1]в рублях'!$1:$1048576,COLUMN(AG8),0)</f>
        <v>4724</v>
      </c>
      <c r="AH9" s="14">
        <f>VLOOKUP("*Ивановская*",'[1]в рублях'!$1:$1048576,COLUMN(AH8),0)</f>
        <v>4906</v>
      </c>
      <c r="AI9" s="14">
        <f>VLOOKUP("*Ивановская*",'[1]в рублях'!$1:$1048576,COLUMN(AI8),0)</f>
        <v>5473</v>
      </c>
      <c r="AJ9" s="14">
        <f>VLOOKUP("*Ивановская*",'[1]в рублях'!$1:$1048576,COLUMN(AJ8),0)</f>
        <v>5667</v>
      </c>
      <c r="AK9" s="14">
        <f>VLOOKUP("*Ивановская*",'[1]в рублях'!$1:$1048576,COLUMN(AK8),0)</f>
        <v>5917</v>
      </c>
      <c r="AL9" s="14">
        <f>VLOOKUP("*Ивановская*",'[1]в рублях'!$1:$1048576,COLUMN(AL8),0)</f>
        <v>5931</v>
      </c>
      <c r="AM9" s="14">
        <f>VLOOKUP("*Ивановская*",'[1]в рублях'!$1:$1048576,COLUMN(AM8),0)</f>
        <v>6132</v>
      </c>
      <c r="AN9" s="14">
        <f>VLOOKUP("*Ивановская*",'[1]в рублях'!$1:$1048576,COLUMN(AN8),0)</f>
        <v>6389</v>
      </c>
      <c r="AO9" s="14">
        <f>VLOOKUP("*Ивановская*",'[1]в рублях'!$1:$1048576,COLUMN(AO8),0)</f>
        <v>6869</v>
      </c>
      <c r="AP9" s="14">
        <f>VLOOKUP("*Ивановская*",'[1]в рублях'!$1:$1048576,COLUMN(AP8),0)</f>
        <v>6644</v>
      </c>
      <c r="AQ9" s="14">
        <f>VLOOKUP("*Ивановская*",'[1]в рублях'!$1:$1048576,COLUMN(AQ8),0)</f>
        <v>7006</v>
      </c>
      <c r="AR9" s="14">
        <f>VLOOKUP("*Ивановская*",'[1]в рублях'!$1:$1048576,COLUMN(AR8),0)</f>
        <v>7396</v>
      </c>
      <c r="AS9" s="14">
        <f>VLOOKUP("*Ивановская*",'[1]в рублях'!$1:$1048576,COLUMN(AS8),0)</f>
        <v>7236</v>
      </c>
      <c r="AT9" s="14">
        <f>VLOOKUP("*Ивановская*",'[1]в рублях'!$1:$1048576,COLUMN(AT8),0)</f>
        <v>6817</v>
      </c>
      <c r="AU9" s="14">
        <f>VLOOKUP("*Ивановская*",'[1]в рублях'!$1:$1048576,COLUMN(AU8),0)</f>
        <v>7133</v>
      </c>
      <c r="AV9" s="14">
        <f>VLOOKUP("*Ивановская*",'[1]в рублях'!$1:$1048576,COLUMN(AV8),0)</f>
        <v>7569</v>
      </c>
      <c r="AW9" s="14">
        <f>VLOOKUP("*Ивановская*",'[1]в рублях'!$1:$1048576,COLUMN(AW8),0)</f>
        <v>7475</v>
      </c>
      <c r="AX9" s="14">
        <f>VLOOKUP("*Ивановская*",'[1]в рублях'!$1:$1048576,COLUMN(AX8),0)</f>
        <v>7388</v>
      </c>
      <c r="AY9" s="14">
        <f>VLOOKUP("*Ивановская*",'[1]в рублях'!$1:$1048576,COLUMN(AY8),0)</f>
        <v>7920</v>
      </c>
      <c r="AZ9" s="14">
        <f>VLOOKUP("*Ивановская*",'[1]в рублях'!$1:$1048576,COLUMN(AZ8),0)</f>
        <v>8844</v>
      </c>
      <c r="BA9" s="14">
        <f>VLOOKUP("*Ивановская*",'[1]в рублях'!$1:$1048576,COLUMN(BA8),0)</f>
        <v>9609</v>
      </c>
      <c r="BB9" s="14">
        <f>VLOOKUP("*Ивановская*",'[1]в рублях'!$1:$1048576,COLUMN(BB8),0)</f>
        <v>9606</v>
      </c>
      <c r="BC9" s="14">
        <f>VLOOKUP("*Ивановская*",'[1]в рублях'!$1:$1048576,COLUMN(BC8),0)</f>
        <v>10021</v>
      </c>
      <c r="BD9" s="14">
        <f>VLOOKUP("*Ивановская*",'[1]в рублях'!$1:$1048576,COLUMN(BD8),0)</f>
        <v>10213</v>
      </c>
      <c r="BE9" s="14">
        <f>VLOOKUP("*Ивановская*",'[1]в рублях'!$1:$1048576,COLUMN(BE8),0)</f>
        <v>10258</v>
      </c>
      <c r="BF9" s="14">
        <f>VLOOKUP("*Ивановская*",'[1]в рублях'!$1:$1048576,COLUMN(BF8),0)</f>
        <v>10540</v>
      </c>
      <c r="BG9" s="14">
        <f>VLOOKUP("*Ивановская*",'[1]в рублях'!$1:$1048576,COLUMN(BG8),0)</f>
        <v>11091</v>
      </c>
      <c r="BH9" s="14">
        <f>VLOOKUP("*Ивановская*",'[1]в рублях'!$1:$1048576,COLUMN(BH8),0)</f>
        <v>11506</v>
      </c>
      <c r="BI9" s="14">
        <f>VLOOKUP("*Ивановская*",'[1]в рублях'!$1:$1048576,COLUMN(BI8),0)</f>
        <v>12257</v>
      </c>
      <c r="BJ9" s="14">
        <f>VLOOKUP("*Ивановская*",'[1]в рублях'!$1:$1048576,COLUMN(BJ8),0)</f>
        <v>12773</v>
      </c>
      <c r="BK9" s="14">
        <f>VLOOKUP("*Ивановская*",'[1]в рублях'!$1:$1048576,COLUMN(BK8),0)</f>
        <v>12897</v>
      </c>
      <c r="BL9" s="14">
        <f>VLOOKUP("*Ивановская*",'[1]в рублях'!$1:$1048576,COLUMN(BL8),0)</f>
        <v>12761</v>
      </c>
      <c r="BM9" s="14">
        <f>VLOOKUP("*Ивановская*",'[1]в рублях'!$1:$1048576,COLUMN(BM8),0)</f>
        <v>12799</v>
      </c>
      <c r="BN9" s="14">
        <f>VLOOKUP("*Ивановская*",'[1]в рублях'!$1:$1048576,COLUMN(BN8),0)</f>
        <v>12151</v>
      </c>
      <c r="BO9" s="14">
        <f>VLOOKUP("*Ивановская*",'[1]в рублях'!$1:$1048576,COLUMN(BO8),0)</f>
        <v>12194</v>
      </c>
      <c r="BP9" s="14">
        <f>VLOOKUP("*Ивановская*",'[1]в рублях'!$1:$1048576,COLUMN(BP8),0)</f>
        <v>10176</v>
      </c>
      <c r="BQ9" s="14">
        <f>VLOOKUP("*Ивановская*",'[1]в рублях'!$1:$1048576,COLUMN(BQ8),0)</f>
        <v>10076</v>
      </c>
      <c r="BR9" s="14">
        <f>VLOOKUP("*Ивановская*",'[1]в рублях'!$1:$1048576,COLUMN(BR8),0)</f>
        <v>10462</v>
      </c>
      <c r="BS9" s="14">
        <f>VLOOKUP("*Ивановская*",'[1]в рублях'!$1:$1048576,COLUMN(BS8),0)</f>
        <v>10904</v>
      </c>
      <c r="BT9" s="14">
        <f>VLOOKUP("*Ивановская*",'[1]в рублях'!$1:$1048576,COLUMN(BT8),0)</f>
        <v>11192</v>
      </c>
      <c r="BU9" s="14">
        <f>VLOOKUP("*Ивановская*",'[1]в рублях'!$1:$1048576,COLUMN(BU8),0)</f>
        <v>11797</v>
      </c>
      <c r="BV9" s="14">
        <f>VLOOKUP("*Ивановская*",'[1]в рублях'!$1:$1048576,COLUMN(BV8),0)</f>
        <v>12266</v>
      </c>
      <c r="BW9" s="14">
        <f>VLOOKUP("*Ивановская*",'[1]в рублях'!$1:$1048576,COLUMN(BW8),0)</f>
        <v>13036</v>
      </c>
      <c r="BX9" s="14">
        <f>VLOOKUP("*Ивановская*",'[1]в рублях'!$1:$1048576,COLUMN(BX8),0)</f>
        <v>12874</v>
      </c>
      <c r="BY9" s="14">
        <f>VLOOKUP("*Ивановская*",'[1]в рублях'!$1:$1048576,COLUMN(BY8),0)</f>
        <v>12745</v>
      </c>
      <c r="BZ9" s="14">
        <f>VLOOKUP("*Ивановская*",'[1]в рублях'!$1:$1048576,COLUMN(BZ8),0)</f>
        <v>12495</v>
      </c>
      <c r="CA9" s="14">
        <f>VLOOKUP("*Ивановская*",'[1]в рублях'!$1:$1048576,COLUMN(CA8),0)</f>
        <v>12397</v>
      </c>
      <c r="CB9" s="14">
        <f>VLOOKUP("*Ивановская*",'[1]в рублях'!$1:$1048576,COLUMN(CB8),0)</f>
        <v>13028</v>
      </c>
    </row>
    <row r="10" spans="1:80" x14ac:dyDescent="0.2">
      <c r="A10" s="4" t="s">
        <v>7</v>
      </c>
      <c r="B10" s="14">
        <f>VLOOKUP("*Калужская*",'[1]в рублях'!$1:$1048576,COLUMN(B9),0)</f>
        <v>55</v>
      </c>
      <c r="C10" s="14">
        <f>VLOOKUP("*Калужская*",'[1]в рублях'!$1:$1048576,COLUMN(C9),0)</f>
        <v>84</v>
      </c>
      <c r="D10" s="14">
        <f>VLOOKUP("*Калужская*",'[1]в рублях'!$1:$1048576,COLUMN(D9),0)</f>
        <v>150</v>
      </c>
      <c r="E10" s="14">
        <f>VLOOKUP("*Калужская*",'[1]в рублях'!$1:$1048576,COLUMN(E9),0)</f>
        <v>276</v>
      </c>
      <c r="F10" s="14">
        <f>VLOOKUP("*Калужская*",'[1]в рублях'!$1:$1048576,COLUMN(F9),0)</f>
        <v>410</v>
      </c>
      <c r="G10" s="14">
        <f>VLOOKUP("*Калужская*",'[1]в рублях'!$1:$1048576,COLUMN(G9),0)</f>
        <v>527</v>
      </c>
      <c r="H10" s="14">
        <f>VLOOKUP("*Калужская*",'[1]в рублях'!$1:$1048576,COLUMN(H9),0)</f>
        <v>539</v>
      </c>
      <c r="I10" s="14">
        <f>VLOOKUP("*Калужская*",'[1]в рублях'!$1:$1048576,COLUMN(I9),0)</f>
        <v>705</v>
      </c>
      <c r="J10" s="14">
        <f>VLOOKUP("*Калужская*",'[1]в рублях'!$1:$1048576,COLUMN(J9),0)</f>
        <v>876</v>
      </c>
      <c r="K10" s="14">
        <f>VLOOKUP("*Калужская*",'[1]в рублях'!$1:$1048576,COLUMN(K9),0)</f>
        <v>1022</v>
      </c>
      <c r="L10" s="14">
        <f>VLOOKUP("*Калужская*",'[1]в рублях'!$1:$1048576,COLUMN(L9),0)</f>
        <v>1186</v>
      </c>
      <c r="M10" s="14">
        <f>VLOOKUP("*Калужская*",'[1]в рублях'!$1:$1048576,COLUMN(M9),0)</f>
        <v>1342</v>
      </c>
      <c r="N10" s="14">
        <f>VLOOKUP("*Калужская*",'[1]в рублях'!$1:$1048576,COLUMN(N9),0)</f>
        <v>1628</v>
      </c>
      <c r="O10" s="14">
        <f>VLOOKUP("*Калужская*",'[1]в рублях'!$1:$1048576,COLUMN(O9),0)</f>
        <v>2045</v>
      </c>
      <c r="P10" s="14">
        <f>VLOOKUP("*Калужская*",'[1]в рублях'!$1:$1048576,COLUMN(P9),0)</f>
        <v>2094</v>
      </c>
      <c r="Q10" s="14">
        <f>VLOOKUP("*Калужская*",'[1]в рублях'!$1:$1048576,COLUMN(Q9),0)</f>
        <v>2370</v>
      </c>
      <c r="R10" s="14">
        <f>VLOOKUP("*Калужская*",'[1]в рублях'!$1:$1048576,COLUMN(R9),0)</f>
        <v>2409</v>
      </c>
      <c r="S10" s="14">
        <f>VLOOKUP("*Калужская*",'[1]в рублях'!$1:$1048576,COLUMN(S9),0)</f>
        <v>2391</v>
      </c>
      <c r="T10" s="14">
        <f>VLOOKUP("*Калужская*",'[1]в рублях'!$1:$1048576,COLUMN(T9),0)</f>
        <v>2874</v>
      </c>
      <c r="U10" s="14">
        <f>VLOOKUP("*Калужская*",'[1]в рублях'!$1:$1048576,COLUMN(U9),0)</f>
        <v>3111</v>
      </c>
      <c r="V10" s="14">
        <f>VLOOKUP("*Калужская*",'[1]в рублях'!$1:$1048576,COLUMN(V9),0)</f>
        <v>3453</v>
      </c>
      <c r="W10" s="14">
        <f>VLOOKUP("*Калужская*",'[1]в рублях'!$1:$1048576,COLUMN(W9),0)</f>
        <v>4089</v>
      </c>
      <c r="X10" s="14">
        <f>VLOOKUP("*Калужская*",'[1]в рублях'!$1:$1048576,COLUMN(X9),0)</f>
        <v>4817</v>
      </c>
      <c r="Y10" s="14">
        <f>VLOOKUP("*Калужская*",'[1]в рублях'!$1:$1048576,COLUMN(Y9),0)</f>
        <v>5768</v>
      </c>
      <c r="Z10" s="14">
        <f>VLOOKUP("*Калужская*",'[1]в рублях'!$1:$1048576,COLUMN(Z9),0)</f>
        <v>6626</v>
      </c>
      <c r="AA10" s="14">
        <f>VLOOKUP("*Калужская*",'[1]в рублях'!$1:$1048576,COLUMN(AA9),0)</f>
        <v>6822</v>
      </c>
      <c r="AB10" s="14">
        <f>VLOOKUP("*Калужская*",'[1]в рублях'!$1:$1048576,COLUMN(AB9),0)</f>
        <v>8103</v>
      </c>
      <c r="AC10" s="14">
        <f>VLOOKUP("*Калужская*",'[1]в рублях'!$1:$1048576,COLUMN(AC9),0)</f>
        <v>8840</v>
      </c>
      <c r="AD10" s="14">
        <f>VLOOKUP("*Калужская*",'[1]в рублях'!$1:$1048576,COLUMN(AD9),0)</f>
        <v>9476</v>
      </c>
      <c r="AE10" s="14">
        <f>VLOOKUP("*Калужская*",'[1]в рублях'!$1:$1048576,COLUMN(AE9),0)</f>
        <v>10061</v>
      </c>
      <c r="AF10" s="14">
        <f>VLOOKUP("*Калужская*",'[1]в рублях'!$1:$1048576,COLUMN(AF9),0)</f>
        <v>9182</v>
      </c>
      <c r="AG10" s="14">
        <f>VLOOKUP("*Калужская*",'[1]в рублях'!$1:$1048576,COLUMN(AG9),0)</f>
        <v>9187</v>
      </c>
      <c r="AH10" s="14">
        <f>VLOOKUP("*Калужская*",'[1]в рублях'!$1:$1048576,COLUMN(AH9),0)</f>
        <v>10010</v>
      </c>
      <c r="AI10" s="14">
        <f>VLOOKUP("*Калужская*",'[1]в рублях'!$1:$1048576,COLUMN(AI9),0)</f>
        <v>11164</v>
      </c>
      <c r="AJ10" s="14">
        <f>VLOOKUP("*Калужская*",'[1]в рублях'!$1:$1048576,COLUMN(AJ9),0)</f>
        <v>11412</v>
      </c>
      <c r="AK10" s="14">
        <f>VLOOKUP("*Калужская*",'[1]в рублях'!$1:$1048576,COLUMN(AK9),0)</f>
        <v>11930</v>
      </c>
      <c r="AL10" s="14">
        <f>VLOOKUP("*Калужская*",'[1]в рублях'!$1:$1048576,COLUMN(AL9),0)</f>
        <v>10491</v>
      </c>
      <c r="AM10" s="14">
        <f>VLOOKUP("*Калужская*",'[1]в рублях'!$1:$1048576,COLUMN(AM9),0)</f>
        <v>10929</v>
      </c>
      <c r="AN10" s="14">
        <f>VLOOKUP("*Калужская*",'[1]в рублях'!$1:$1048576,COLUMN(AN9),0)</f>
        <v>11409</v>
      </c>
      <c r="AO10" s="14">
        <f>VLOOKUP("*Калужская*",'[1]в рублях'!$1:$1048576,COLUMN(AO9),0)</f>
        <v>12110</v>
      </c>
      <c r="AP10" s="14">
        <f>VLOOKUP("*Калужская*",'[1]в рублях'!$1:$1048576,COLUMN(AP9),0)</f>
        <v>11501</v>
      </c>
      <c r="AQ10" s="14">
        <f>VLOOKUP("*Калужская*",'[1]в рублях'!$1:$1048576,COLUMN(AQ9),0)</f>
        <v>11610</v>
      </c>
      <c r="AR10" s="14">
        <f>VLOOKUP("*Калужская*",'[1]в рублях'!$1:$1048576,COLUMN(AR9),0)</f>
        <v>11167</v>
      </c>
      <c r="AS10" s="14">
        <f>VLOOKUP("*Калужская*",'[1]в рублях'!$1:$1048576,COLUMN(AS9),0)</f>
        <v>9322</v>
      </c>
      <c r="AT10" s="14">
        <f>VLOOKUP("*Калужская*",'[1]в рублях'!$1:$1048576,COLUMN(AT9),0)</f>
        <v>9656</v>
      </c>
      <c r="AU10" s="14">
        <f>VLOOKUP("*Калужская*",'[1]в рублях'!$1:$1048576,COLUMN(AU9),0)</f>
        <v>9701</v>
      </c>
      <c r="AV10" s="14">
        <f>VLOOKUP("*Калужская*",'[1]в рублях'!$1:$1048576,COLUMN(AV9),0)</f>
        <v>10504</v>
      </c>
      <c r="AW10" s="14">
        <f>VLOOKUP("*Калужская*",'[1]в рублях'!$1:$1048576,COLUMN(AW9),0)</f>
        <v>11566</v>
      </c>
      <c r="AX10" s="14">
        <f>VLOOKUP("*Калужская*",'[1]в рублях'!$1:$1048576,COLUMN(AX9),0)</f>
        <v>12321</v>
      </c>
      <c r="AY10" s="14">
        <f>VLOOKUP("*Калужская*",'[1]в рублях'!$1:$1048576,COLUMN(AY9),0)</f>
        <v>11741</v>
      </c>
      <c r="AZ10" s="14">
        <f>VLOOKUP("*Калужская*",'[1]в рублях'!$1:$1048576,COLUMN(AZ9),0)</f>
        <v>11848</v>
      </c>
      <c r="BA10" s="14">
        <f>VLOOKUP("*Калужская*",'[1]в рублях'!$1:$1048576,COLUMN(BA9),0)</f>
        <v>12606</v>
      </c>
      <c r="BB10" s="14">
        <f>VLOOKUP("*Калужская*",'[1]в рублях'!$1:$1048576,COLUMN(BB9),0)</f>
        <v>12174</v>
      </c>
      <c r="BC10" s="14">
        <f>VLOOKUP("*Калужская*",'[1]в рублях'!$1:$1048576,COLUMN(BC9),0)</f>
        <v>13539</v>
      </c>
      <c r="BD10" s="14">
        <f>VLOOKUP("*Калужская*",'[1]в рублях'!$1:$1048576,COLUMN(BD9),0)</f>
        <v>14424</v>
      </c>
      <c r="BE10" s="14">
        <f>VLOOKUP("*Калужская*",'[1]в рублях'!$1:$1048576,COLUMN(BE9),0)</f>
        <v>13877</v>
      </c>
      <c r="BF10" s="14">
        <f>VLOOKUP("*Калужская*",'[1]в рублях'!$1:$1048576,COLUMN(BF9),0)</f>
        <v>14145</v>
      </c>
      <c r="BG10" s="14">
        <f>VLOOKUP("*Калужская*",'[1]в рублях'!$1:$1048576,COLUMN(BG9),0)</f>
        <v>14872</v>
      </c>
      <c r="BH10" s="14">
        <f>VLOOKUP("*Калужская*",'[1]в рублях'!$1:$1048576,COLUMN(BH9),0)</f>
        <v>13775</v>
      </c>
      <c r="BI10" s="14">
        <f>VLOOKUP("*Калужская*",'[1]в рублях'!$1:$1048576,COLUMN(BI9),0)</f>
        <v>15120</v>
      </c>
      <c r="BJ10" s="14">
        <f>VLOOKUP("*Калужская*",'[1]в рублях'!$1:$1048576,COLUMN(BJ9),0)</f>
        <v>15093</v>
      </c>
      <c r="BK10" s="14">
        <f>VLOOKUP("*Калужская*",'[1]в рублях'!$1:$1048576,COLUMN(BK9),0)</f>
        <v>15774</v>
      </c>
      <c r="BL10" s="14">
        <f>VLOOKUP("*Калужская*",'[1]в рублях'!$1:$1048576,COLUMN(BL9),0)</f>
        <v>15227</v>
      </c>
      <c r="BM10" s="14">
        <f>VLOOKUP("*Калужская*",'[1]в рублях'!$1:$1048576,COLUMN(BM9),0)</f>
        <v>15835</v>
      </c>
      <c r="BN10" s="14">
        <f>VLOOKUP("*Калужская*",'[1]в рублях'!$1:$1048576,COLUMN(BN9),0)</f>
        <v>15642</v>
      </c>
      <c r="BO10" s="14">
        <f>VLOOKUP("*Калужская*",'[1]в рублях'!$1:$1048576,COLUMN(BO9),0)</f>
        <v>16131</v>
      </c>
      <c r="BP10" s="14">
        <f>VLOOKUP("*Калужская*",'[1]в рублях'!$1:$1048576,COLUMN(BP9),0)</f>
        <v>13802</v>
      </c>
      <c r="BQ10" s="14">
        <f>VLOOKUP("*Калужская*",'[1]в рублях'!$1:$1048576,COLUMN(BQ9),0)</f>
        <v>14015</v>
      </c>
      <c r="BR10" s="14">
        <f>VLOOKUP("*Калужская*",'[1]в рублях'!$1:$1048576,COLUMN(BR9),0)</f>
        <v>14852</v>
      </c>
      <c r="BS10" s="14">
        <f>VLOOKUP("*Калужская*",'[1]в рублях'!$1:$1048576,COLUMN(BS9),0)</f>
        <v>15791</v>
      </c>
      <c r="BT10" s="14">
        <f>VLOOKUP("*Калужская*",'[1]в рублях'!$1:$1048576,COLUMN(BT9),0)</f>
        <v>16769</v>
      </c>
      <c r="BU10" s="14">
        <f>VLOOKUP("*Калужская*",'[1]в рублях'!$1:$1048576,COLUMN(BU9),0)</f>
        <v>17744</v>
      </c>
      <c r="BV10" s="14">
        <f>VLOOKUP("*Калужская*",'[1]в рублях'!$1:$1048576,COLUMN(BV9),0)</f>
        <v>18282</v>
      </c>
      <c r="BW10" s="14">
        <f>VLOOKUP("*Калужская*",'[1]в рублях'!$1:$1048576,COLUMN(BW9),0)</f>
        <v>19431</v>
      </c>
      <c r="BX10" s="14">
        <f>VLOOKUP("*Калужская*",'[1]в рублях'!$1:$1048576,COLUMN(BX9),0)</f>
        <v>19948</v>
      </c>
      <c r="BY10" s="14">
        <f>VLOOKUP("*Калужская*",'[1]в рублях'!$1:$1048576,COLUMN(BY9),0)</f>
        <v>21176</v>
      </c>
      <c r="BZ10" s="14">
        <f>VLOOKUP("*Калужская*",'[1]в рублях'!$1:$1048576,COLUMN(BZ9),0)</f>
        <v>21353</v>
      </c>
      <c r="CA10" s="14">
        <f>VLOOKUP("*Калужская*",'[1]в рублях'!$1:$1048576,COLUMN(CA9),0)</f>
        <v>22373</v>
      </c>
      <c r="CB10" s="14">
        <f>VLOOKUP("*Калужская*",'[1]в рублях'!$1:$1048576,COLUMN(CB9),0)</f>
        <v>18710</v>
      </c>
    </row>
    <row r="11" spans="1:80" x14ac:dyDescent="0.2">
      <c r="A11" s="4" t="s">
        <v>8</v>
      </c>
      <c r="B11" s="14">
        <f>VLOOKUP("*Костромская*",'[1]в рублях'!$1:$1048576,COLUMN(B10),0)</f>
        <v>0</v>
      </c>
      <c r="C11" s="14">
        <f>VLOOKUP("*Костромская*",'[1]в рублях'!$1:$1048576,COLUMN(C10),0)</f>
        <v>0</v>
      </c>
      <c r="D11" s="14">
        <f>VLOOKUP("*Костромская*",'[1]в рублях'!$1:$1048576,COLUMN(D10),0)</f>
        <v>0</v>
      </c>
      <c r="E11" s="14">
        <f>VLOOKUP("*Костромская*",'[1]в рублях'!$1:$1048576,COLUMN(E10),0)</f>
        <v>11</v>
      </c>
      <c r="F11" s="14">
        <f>VLOOKUP("*Костромская*",'[1]в рублях'!$1:$1048576,COLUMN(F10),0)</f>
        <v>10</v>
      </c>
      <c r="G11" s="14">
        <f>VLOOKUP("*Костромская*",'[1]в рублях'!$1:$1048576,COLUMN(G10),0)</f>
        <v>14</v>
      </c>
      <c r="H11" s="14">
        <f>VLOOKUP("*Костромская*",'[1]в рублях'!$1:$1048576,COLUMN(H10),0)</f>
        <v>28</v>
      </c>
      <c r="I11" s="14">
        <f>VLOOKUP("*Костромская*",'[1]в рублях'!$1:$1048576,COLUMN(I10),0)</f>
        <v>30</v>
      </c>
      <c r="J11" s="14">
        <f>VLOOKUP("*Костромская*",'[1]в рублях'!$1:$1048576,COLUMN(J10),0)</f>
        <v>32</v>
      </c>
      <c r="K11" s="14">
        <f>VLOOKUP("*Костромская*",'[1]в рублях'!$1:$1048576,COLUMN(K10),0)</f>
        <v>34</v>
      </c>
      <c r="L11" s="14">
        <f>VLOOKUP("*Костромская*",'[1]в рублях'!$1:$1048576,COLUMN(L10),0)</f>
        <v>60</v>
      </c>
      <c r="M11" s="14">
        <f>VLOOKUP("*Костромская*",'[1]в рублях'!$1:$1048576,COLUMN(M10),0)</f>
        <v>81</v>
      </c>
      <c r="N11" s="14">
        <f>VLOOKUP("*Костромская*",'[1]в рублях'!$1:$1048576,COLUMN(N10),0)</f>
        <v>162</v>
      </c>
      <c r="O11" s="14">
        <f>VLOOKUP("*Костромская*",'[1]в рублях'!$1:$1048576,COLUMN(O10),0)</f>
        <v>290</v>
      </c>
      <c r="P11" s="14">
        <f>VLOOKUP("*Костромская*",'[1]в рублях'!$1:$1048576,COLUMN(P10),0)</f>
        <v>415</v>
      </c>
      <c r="Q11" s="14">
        <f>VLOOKUP("*Костромская*",'[1]в рублях'!$1:$1048576,COLUMN(Q10),0)</f>
        <v>709</v>
      </c>
      <c r="R11" s="14">
        <f>VLOOKUP("*Костромская*",'[1]в рублях'!$1:$1048576,COLUMN(R10),0)</f>
        <v>1031</v>
      </c>
      <c r="S11" s="14">
        <f>VLOOKUP("*Костромская*",'[1]в рублях'!$1:$1048576,COLUMN(S10),0)</f>
        <v>1356</v>
      </c>
      <c r="T11" s="14">
        <f>VLOOKUP("*Костромская*",'[1]в рублях'!$1:$1048576,COLUMN(T10),0)</f>
        <v>1553</v>
      </c>
      <c r="U11" s="14">
        <f>VLOOKUP("*Костромская*",'[1]в рублях'!$1:$1048576,COLUMN(U10),0)</f>
        <v>1575</v>
      </c>
      <c r="V11" s="14">
        <f>VLOOKUP("*Костромская*",'[1]в рублях'!$1:$1048576,COLUMN(V10),0)</f>
        <v>1753</v>
      </c>
      <c r="W11" s="14">
        <f>VLOOKUP("*Костромская*",'[1]в рублях'!$1:$1048576,COLUMN(W10),0)</f>
        <v>1880</v>
      </c>
      <c r="X11" s="14">
        <f>VLOOKUP("*Костромская*",'[1]в рублях'!$1:$1048576,COLUMN(X10),0)</f>
        <v>1982</v>
      </c>
      <c r="Y11" s="14">
        <f>VLOOKUP("*Костромская*",'[1]в рублях'!$1:$1048576,COLUMN(Y10),0)</f>
        <v>2350</v>
      </c>
      <c r="Z11" s="14">
        <f>VLOOKUP("*Костромская*",'[1]в рублях'!$1:$1048576,COLUMN(Z10),0)</f>
        <v>2401</v>
      </c>
      <c r="AA11" s="14">
        <f>VLOOKUP("*Костромская*",'[1]в рублях'!$1:$1048576,COLUMN(AA10),0)</f>
        <v>2331</v>
      </c>
      <c r="AB11" s="14">
        <f>VLOOKUP("*Костромская*",'[1]в рублях'!$1:$1048576,COLUMN(AB10),0)</f>
        <v>2668</v>
      </c>
      <c r="AC11" s="14">
        <f>VLOOKUP("*Костромская*",'[1]в рублях'!$1:$1048576,COLUMN(AC10),0)</f>
        <v>2930</v>
      </c>
      <c r="AD11" s="14">
        <f>VLOOKUP("*Костромская*",'[1]в рублях'!$1:$1048576,COLUMN(AD10),0)</f>
        <v>3316</v>
      </c>
      <c r="AE11" s="14">
        <f>VLOOKUP("*Костромская*",'[1]в рублях'!$1:$1048576,COLUMN(AE10),0)</f>
        <v>3530</v>
      </c>
      <c r="AF11" s="14">
        <f>VLOOKUP("*Костромская*",'[1]в рублях'!$1:$1048576,COLUMN(AF10),0)</f>
        <v>3606</v>
      </c>
      <c r="AG11" s="14">
        <f>VLOOKUP("*Костромская*",'[1]в рублях'!$1:$1048576,COLUMN(AG10),0)</f>
        <v>3644</v>
      </c>
      <c r="AH11" s="14">
        <f>VLOOKUP("*Костромская*",'[1]в рублях'!$1:$1048576,COLUMN(AH10),0)</f>
        <v>3926</v>
      </c>
      <c r="AI11" s="14">
        <f>VLOOKUP("*Костромская*",'[1]в рублях'!$1:$1048576,COLUMN(AI10),0)</f>
        <v>4611</v>
      </c>
      <c r="AJ11" s="14">
        <f>VLOOKUP("*Костромская*",'[1]в рублях'!$1:$1048576,COLUMN(AJ10),0)</f>
        <v>4881</v>
      </c>
      <c r="AK11" s="14">
        <f>VLOOKUP("*Костромская*",'[1]в рублях'!$1:$1048576,COLUMN(AK10),0)</f>
        <v>5082</v>
      </c>
      <c r="AL11" s="14">
        <f>VLOOKUP("*Костромская*",'[1]в рублях'!$1:$1048576,COLUMN(AL10),0)</f>
        <v>5321</v>
      </c>
      <c r="AM11" s="14">
        <f>VLOOKUP("*Костромская*",'[1]в рублях'!$1:$1048576,COLUMN(AM10),0)</f>
        <v>5007</v>
      </c>
      <c r="AN11" s="14">
        <f>VLOOKUP("*Костромская*",'[1]в рублях'!$1:$1048576,COLUMN(AN10),0)</f>
        <v>4350</v>
      </c>
      <c r="AO11" s="14">
        <f>VLOOKUP("*Костромская*",'[1]в рублях'!$1:$1048576,COLUMN(AO10),0)</f>
        <v>4216</v>
      </c>
      <c r="AP11" s="14">
        <f>VLOOKUP("*Костромская*",'[1]в рублях'!$1:$1048576,COLUMN(AP10),0)</f>
        <v>4039</v>
      </c>
      <c r="AQ11" s="14">
        <f>VLOOKUP("*Костромская*",'[1]в рублях'!$1:$1048576,COLUMN(AQ10),0)</f>
        <v>4190</v>
      </c>
      <c r="AR11" s="14">
        <f>VLOOKUP("*Костромская*",'[1]в рублях'!$1:$1048576,COLUMN(AR10),0)</f>
        <v>4541</v>
      </c>
      <c r="AS11" s="14">
        <f>VLOOKUP("*Костромская*",'[1]в рублях'!$1:$1048576,COLUMN(AS10),0)</f>
        <v>4764</v>
      </c>
      <c r="AT11" s="14">
        <f>VLOOKUP("*Костромская*",'[1]в рублях'!$1:$1048576,COLUMN(AT10),0)</f>
        <v>4841</v>
      </c>
      <c r="AU11" s="14">
        <f>VLOOKUP("*Костромская*",'[1]в рублях'!$1:$1048576,COLUMN(AU10),0)</f>
        <v>4468</v>
      </c>
      <c r="AV11" s="14">
        <f>VLOOKUP("*Костромская*",'[1]в рублях'!$1:$1048576,COLUMN(AV10),0)</f>
        <v>4881</v>
      </c>
      <c r="AW11" s="14">
        <f>VLOOKUP("*Костромская*",'[1]в рублях'!$1:$1048576,COLUMN(AW10),0)</f>
        <v>5227</v>
      </c>
      <c r="AX11" s="14">
        <f>VLOOKUP("*Костромская*",'[1]в рублях'!$1:$1048576,COLUMN(AX10),0)</f>
        <v>5702</v>
      </c>
      <c r="AY11" s="14">
        <f>VLOOKUP("*Костромская*",'[1]в рублях'!$1:$1048576,COLUMN(AY10),0)</f>
        <v>5097</v>
      </c>
      <c r="AZ11" s="14">
        <f>VLOOKUP("*Костромская*",'[1]в рублях'!$1:$1048576,COLUMN(AZ10),0)</f>
        <v>5864</v>
      </c>
      <c r="BA11" s="14">
        <f>VLOOKUP("*Костромская*",'[1]в рублях'!$1:$1048576,COLUMN(BA10),0)</f>
        <v>5906</v>
      </c>
      <c r="BB11" s="14">
        <f>VLOOKUP("*Костромская*",'[1]в рублях'!$1:$1048576,COLUMN(BB10),0)</f>
        <v>5785</v>
      </c>
      <c r="BC11" s="14">
        <f>VLOOKUP("*Костромская*",'[1]в рублях'!$1:$1048576,COLUMN(BC10),0)</f>
        <v>6317</v>
      </c>
      <c r="BD11" s="14">
        <f>VLOOKUP("*Костромская*",'[1]в рублях'!$1:$1048576,COLUMN(BD10),0)</f>
        <v>5888</v>
      </c>
      <c r="BE11" s="14">
        <f>VLOOKUP("*Костромская*",'[1]в рублях'!$1:$1048576,COLUMN(BE10),0)</f>
        <v>5730</v>
      </c>
      <c r="BF11" s="14">
        <f>VLOOKUP("*Костромская*",'[1]в рублях'!$1:$1048576,COLUMN(BF10),0)</f>
        <v>5801</v>
      </c>
      <c r="BG11" s="14">
        <f>VLOOKUP("*Костромская*",'[1]в рублях'!$1:$1048576,COLUMN(BG10),0)</f>
        <v>5979</v>
      </c>
      <c r="BH11" s="14">
        <f>VLOOKUP("*Костромская*",'[1]в рублях'!$1:$1048576,COLUMN(BH10),0)</f>
        <v>6484</v>
      </c>
      <c r="BI11" s="14">
        <f>VLOOKUP("*Костромская*",'[1]в рублях'!$1:$1048576,COLUMN(BI10),0)</f>
        <v>7118</v>
      </c>
      <c r="BJ11" s="14">
        <f>VLOOKUP("*Костромская*",'[1]в рублях'!$1:$1048576,COLUMN(BJ10),0)</f>
        <v>7195</v>
      </c>
      <c r="BK11" s="14">
        <f>VLOOKUP("*Костромская*",'[1]в рублях'!$1:$1048576,COLUMN(BK10),0)</f>
        <v>7621</v>
      </c>
      <c r="BL11" s="14">
        <f>VLOOKUP("*Костромская*",'[1]в рублях'!$1:$1048576,COLUMN(BL10),0)</f>
        <v>6967</v>
      </c>
      <c r="BM11" s="14">
        <f>VLOOKUP("*Костромская*",'[1]в рублях'!$1:$1048576,COLUMN(BM10),0)</f>
        <v>7191</v>
      </c>
      <c r="BN11" s="14">
        <f>VLOOKUP("*Костромская*",'[1]в рублях'!$1:$1048576,COLUMN(BN10),0)</f>
        <v>7062</v>
      </c>
      <c r="BO11" s="14">
        <f>VLOOKUP("*Костромская*",'[1]в рублях'!$1:$1048576,COLUMN(BO10),0)</f>
        <v>7302</v>
      </c>
      <c r="BP11" s="14">
        <f>VLOOKUP("*Костромская*",'[1]в рублях'!$1:$1048576,COLUMN(BP10),0)</f>
        <v>6148</v>
      </c>
      <c r="BQ11" s="14">
        <f>VLOOKUP("*Костромская*",'[1]в рублях'!$1:$1048576,COLUMN(BQ10),0)</f>
        <v>6239</v>
      </c>
      <c r="BR11" s="14">
        <f>VLOOKUP("*Костромская*",'[1]в рублях'!$1:$1048576,COLUMN(BR10),0)</f>
        <v>6279</v>
      </c>
      <c r="BS11" s="14">
        <f>VLOOKUP("*Костромская*",'[1]в рублях'!$1:$1048576,COLUMN(BS10),0)</f>
        <v>6633</v>
      </c>
      <c r="BT11" s="14">
        <f>VLOOKUP("*Костромская*",'[1]в рублях'!$1:$1048576,COLUMN(BT10),0)</f>
        <v>6747</v>
      </c>
      <c r="BU11" s="14">
        <f>VLOOKUP("*Костромская*",'[1]в рублях'!$1:$1048576,COLUMN(BU10),0)</f>
        <v>6385</v>
      </c>
      <c r="BV11" s="14">
        <f>VLOOKUP("*Костромская*",'[1]в рублях'!$1:$1048576,COLUMN(BV10),0)</f>
        <v>6125</v>
      </c>
      <c r="BW11" s="14">
        <f>VLOOKUP("*Костромская*",'[1]в рублях'!$1:$1048576,COLUMN(BW10),0)</f>
        <v>6564</v>
      </c>
      <c r="BX11" s="14">
        <f>VLOOKUP("*Костромская*",'[1]в рублях'!$1:$1048576,COLUMN(BX10),0)</f>
        <v>6228</v>
      </c>
      <c r="BY11" s="14">
        <f>VLOOKUP("*Костромская*",'[1]в рублях'!$1:$1048576,COLUMN(BY10),0)</f>
        <v>6565</v>
      </c>
      <c r="BZ11" s="14">
        <f>VLOOKUP("*Костромская*",'[1]в рублях'!$1:$1048576,COLUMN(BZ10),0)</f>
        <v>6805</v>
      </c>
      <c r="CA11" s="14">
        <f>VLOOKUP("*Костромская*",'[1]в рублях'!$1:$1048576,COLUMN(CA10),0)</f>
        <v>7067</v>
      </c>
      <c r="CB11" s="14">
        <f>VLOOKUP("*Костромская*",'[1]в рублях'!$1:$1048576,COLUMN(CB10),0)</f>
        <v>7611</v>
      </c>
    </row>
    <row r="12" spans="1:80" x14ac:dyDescent="0.2">
      <c r="A12" s="4" t="s">
        <v>9</v>
      </c>
      <c r="B12" s="14">
        <f>VLOOKUP("*Курская*",'[1]в рублях'!$1:$1048576,COLUMN(B11),0)</f>
        <v>1</v>
      </c>
      <c r="C12" s="14">
        <f>VLOOKUP("*Курская*",'[1]в рублях'!$1:$1048576,COLUMN(C11),0)</f>
        <v>1</v>
      </c>
      <c r="D12" s="14">
        <f>VLOOKUP("*Курская*",'[1]в рублях'!$1:$1048576,COLUMN(D11),0)</f>
        <v>1</v>
      </c>
      <c r="E12" s="14">
        <f>VLOOKUP("*Курская*",'[1]в рублях'!$1:$1048576,COLUMN(E11),0)</f>
        <v>8</v>
      </c>
      <c r="F12" s="14">
        <f>VLOOKUP("*Курская*",'[1]в рублях'!$1:$1048576,COLUMN(F11),0)</f>
        <v>23</v>
      </c>
      <c r="G12" s="14">
        <f>VLOOKUP("*Курская*",'[1]в рублях'!$1:$1048576,COLUMN(G11),0)</f>
        <v>41</v>
      </c>
      <c r="H12" s="14">
        <f>VLOOKUP("*Курская*",'[1]в рублях'!$1:$1048576,COLUMN(H11),0)</f>
        <v>80</v>
      </c>
      <c r="I12" s="14">
        <f>VLOOKUP("*Курская*",'[1]в рублях'!$1:$1048576,COLUMN(I11),0)</f>
        <v>103</v>
      </c>
      <c r="J12" s="14">
        <f>VLOOKUP("*Курская*",'[1]в рублях'!$1:$1048576,COLUMN(J11),0)</f>
        <v>132</v>
      </c>
      <c r="K12" s="14">
        <f>VLOOKUP("*Курская*",'[1]в рублях'!$1:$1048576,COLUMN(K11),0)</f>
        <v>169</v>
      </c>
      <c r="L12" s="14">
        <f>VLOOKUP("*Курская*",'[1]в рублях'!$1:$1048576,COLUMN(L11),0)</f>
        <v>237</v>
      </c>
      <c r="M12" s="14">
        <f>VLOOKUP("*Курская*",'[1]в рублях'!$1:$1048576,COLUMN(M11),0)</f>
        <v>296</v>
      </c>
      <c r="N12" s="14">
        <f>VLOOKUP("*Курская*",'[1]в рублях'!$1:$1048576,COLUMN(N11),0)</f>
        <v>414</v>
      </c>
      <c r="O12" s="14">
        <f>VLOOKUP("*Курская*",'[1]в рублях'!$1:$1048576,COLUMN(O11),0)</f>
        <v>582</v>
      </c>
      <c r="P12" s="14">
        <f>VLOOKUP("*Курская*",'[1]в рублях'!$1:$1048576,COLUMN(P11),0)</f>
        <v>774</v>
      </c>
      <c r="Q12" s="14">
        <f>VLOOKUP("*Курская*",'[1]в рублях'!$1:$1048576,COLUMN(Q11),0)</f>
        <v>1033</v>
      </c>
      <c r="R12" s="14">
        <f>VLOOKUP("*Курская*",'[1]в рублях'!$1:$1048576,COLUMN(R11),0)</f>
        <v>1463</v>
      </c>
      <c r="S12" s="14">
        <f>VLOOKUP("*Курская*",'[1]в рублях'!$1:$1048576,COLUMN(S11),0)</f>
        <v>2010</v>
      </c>
      <c r="T12" s="14">
        <f>VLOOKUP("*Курская*",'[1]в рублях'!$1:$1048576,COLUMN(T11),0)</f>
        <v>2501</v>
      </c>
      <c r="U12" s="14">
        <f>VLOOKUP("*Курская*",'[1]в рублях'!$1:$1048576,COLUMN(U11),0)</f>
        <v>2046</v>
      </c>
      <c r="V12" s="14">
        <f>VLOOKUP("*Курская*",'[1]в рублях'!$1:$1048576,COLUMN(V11),0)</f>
        <v>2380</v>
      </c>
      <c r="W12" s="14">
        <f>VLOOKUP("*Курская*",'[1]в рублях'!$1:$1048576,COLUMN(W11),0)</f>
        <v>2789</v>
      </c>
      <c r="X12" s="14">
        <f>VLOOKUP("*Курская*",'[1]в рублях'!$1:$1048576,COLUMN(X11),0)</f>
        <v>3391</v>
      </c>
      <c r="Y12" s="14">
        <f>VLOOKUP("*Курская*",'[1]в рублях'!$1:$1048576,COLUMN(Y11),0)</f>
        <v>3880</v>
      </c>
      <c r="Z12" s="14">
        <f>VLOOKUP("*Курская*",'[1]в рублях'!$1:$1048576,COLUMN(Z11),0)</f>
        <v>4452</v>
      </c>
      <c r="AA12" s="14">
        <f>VLOOKUP("*Курская*",'[1]в рублях'!$1:$1048576,COLUMN(AA11),0)</f>
        <v>4865</v>
      </c>
      <c r="AB12" s="14">
        <f>VLOOKUP("*Курская*",'[1]в рублях'!$1:$1048576,COLUMN(AB11),0)</f>
        <v>5277</v>
      </c>
      <c r="AC12" s="14">
        <f>VLOOKUP("*Курская*",'[1]в рублях'!$1:$1048576,COLUMN(AC11),0)</f>
        <v>5517</v>
      </c>
      <c r="AD12" s="14">
        <f>VLOOKUP("*Курская*",'[1]в рублях'!$1:$1048576,COLUMN(AD11),0)</f>
        <v>5572</v>
      </c>
      <c r="AE12" s="14">
        <f>VLOOKUP("*Курская*",'[1]в рублях'!$1:$1048576,COLUMN(AE11),0)</f>
        <v>6322</v>
      </c>
      <c r="AF12" s="14">
        <f>VLOOKUP("*Курская*",'[1]в рублях'!$1:$1048576,COLUMN(AF11),0)</f>
        <v>5235</v>
      </c>
      <c r="AG12" s="14">
        <f>VLOOKUP("*Курская*",'[1]в рублях'!$1:$1048576,COLUMN(AG11),0)</f>
        <v>4989</v>
      </c>
      <c r="AH12" s="14">
        <f>VLOOKUP("*Курская*",'[1]в рублях'!$1:$1048576,COLUMN(AH11),0)</f>
        <v>6277</v>
      </c>
      <c r="AI12" s="14">
        <f>VLOOKUP("*Курская*",'[1]в рублях'!$1:$1048576,COLUMN(AI11),0)</f>
        <v>7260</v>
      </c>
      <c r="AJ12" s="14">
        <f>VLOOKUP("*Курская*",'[1]в рублях'!$1:$1048576,COLUMN(AJ11),0)</f>
        <v>8009</v>
      </c>
      <c r="AK12" s="14">
        <f>VLOOKUP("*Курская*",'[1]в рублях'!$1:$1048576,COLUMN(AK11),0)</f>
        <v>8267</v>
      </c>
      <c r="AL12" s="14">
        <f>VLOOKUP("*Курская*",'[1]в рублях'!$1:$1048576,COLUMN(AL11),0)</f>
        <v>8606</v>
      </c>
      <c r="AM12" s="14">
        <f>VLOOKUP("*Курская*",'[1]в рублях'!$1:$1048576,COLUMN(AM11),0)</f>
        <v>8668</v>
      </c>
      <c r="AN12" s="14">
        <f>VLOOKUP("*Курская*",'[1]в рублях'!$1:$1048576,COLUMN(AN11),0)</f>
        <v>8936</v>
      </c>
      <c r="AO12" s="14">
        <f>VLOOKUP("*Курская*",'[1]в рублях'!$1:$1048576,COLUMN(AO11),0)</f>
        <v>9203</v>
      </c>
      <c r="AP12" s="14">
        <f>VLOOKUP("*Курская*",'[1]в рублях'!$1:$1048576,COLUMN(AP11),0)</f>
        <v>9662</v>
      </c>
      <c r="AQ12" s="14">
        <f>VLOOKUP("*Курская*",'[1]в рублях'!$1:$1048576,COLUMN(AQ11),0)</f>
        <v>10049</v>
      </c>
      <c r="AR12" s="14">
        <f>VLOOKUP("*Курская*",'[1]в рублях'!$1:$1048576,COLUMN(AR11),0)</f>
        <v>8331</v>
      </c>
      <c r="AS12" s="14">
        <f>VLOOKUP("*Курская*",'[1]в рублях'!$1:$1048576,COLUMN(AS11),0)</f>
        <v>7884</v>
      </c>
      <c r="AT12" s="14">
        <f>VLOOKUP("*Курская*",'[1]в рублях'!$1:$1048576,COLUMN(AT11),0)</f>
        <v>7265</v>
      </c>
      <c r="AU12" s="14">
        <f>VLOOKUP("*Курская*",'[1]в рублях'!$1:$1048576,COLUMN(AU11),0)</f>
        <v>8101</v>
      </c>
      <c r="AV12" s="14">
        <f>VLOOKUP("*Курская*",'[1]в рублях'!$1:$1048576,COLUMN(AV11),0)</f>
        <v>8711</v>
      </c>
      <c r="AW12" s="14">
        <f>VLOOKUP("*Курская*",'[1]в рублях'!$1:$1048576,COLUMN(AW11),0)</f>
        <v>9226</v>
      </c>
      <c r="AX12" s="14">
        <f>VLOOKUP("*Курская*",'[1]в рублях'!$1:$1048576,COLUMN(AX11),0)</f>
        <v>9646</v>
      </c>
      <c r="AY12" s="14">
        <f>VLOOKUP("*Курская*",'[1]в рублях'!$1:$1048576,COLUMN(AY11),0)</f>
        <v>9849</v>
      </c>
      <c r="AZ12" s="14">
        <f>VLOOKUP("*Курская*",'[1]в рублях'!$1:$1048576,COLUMN(AZ11),0)</f>
        <v>10805</v>
      </c>
      <c r="BA12" s="14">
        <f>VLOOKUP("*Курская*",'[1]в рублях'!$1:$1048576,COLUMN(BA11),0)</f>
        <v>12645</v>
      </c>
      <c r="BB12" s="14">
        <f>VLOOKUP("*Курская*",'[1]в рублях'!$1:$1048576,COLUMN(BB11),0)</f>
        <v>14108</v>
      </c>
      <c r="BC12" s="14">
        <f>VLOOKUP("*Курская*",'[1]в рублях'!$1:$1048576,COLUMN(BC11),0)</f>
        <v>15432</v>
      </c>
      <c r="BD12" s="14">
        <f>VLOOKUP("*Курская*",'[1]в рублях'!$1:$1048576,COLUMN(BD11),0)</f>
        <v>14416</v>
      </c>
      <c r="BE12" s="14">
        <f>VLOOKUP("*Курская*",'[1]в рублях'!$1:$1048576,COLUMN(BE11),0)</f>
        <v>12410</v>
      </c>
      <c r="BF12" s="14">
        <f>VLOOKUP("*Курская*",'[1]в рублях'!$1:$1048576,COLUMN(BF11),0)</f>
        <v>12788</v>
      </c>
      <c r="BG12" s="14">
        <f>VLOOKUP("*Курская*",'[1]в рублях'!$1:$1048576,COLUMN(BG11),0)</f>
        <v>12757</v>
      </c>
      <c r="BH12" s="14">
        <f>VLOOKUP("*Курская*",'[1]в рублях'!$1:$1048576,COLUMN(BH11),0)</f>
        <v>13340</v>
      </c>
      <c r="BI12" s="14">
        <f>VLOOKUP("*Курская*",'[1]в рублях'!$1:$1048576,COLUMN(BI11),0)</f>
        <v>14405</v>
      </c>
      <c r="BJ12" s="14">
        <f>VLOOKUP("*Курская*",'[1]в рублях'!$1:$1048576,COLUMN(BJ11),0)</f>
        <v>15955</v>
      </c>
      <c r="BK12" s="14">
        <f>VLOOKUP("*Курская*",'[1]в рублях'!$1:$1048576,COLUMN(BK11),0)</f>
        <v>16614</v>
      </c>
      <c r="BL12" s="14">
        <f>VLOOKUP("*Курская*",'[1]в рублях'!$1:$1048576,COLUMN(BL11),0)</f>
        <v>14719</v>
      </c>
      <c r="BM12" s="14">
        <f>VLOOKUP("*Курская*",'[1]в рублях'!$1:$1048576,COLUMN(BM11),0)</f>
        <v>15249</v>
      </c>
      <c r="BN12" s="14">
        <f>VLOOKUP("*Курская*",'[1]в рублях'!$1:$1048576,COLUMN(BN11),0)</f>
        <v>15441</v>
      </c>
      <c r="BO12" s="14">
        <f>VLOOKUP("*Курская*",'[1]в рублях'!$1:$1048576,COLUMN(BO11),0)</f>
        <v>15779</v>
      </c>
      <c r="BP12" s="14">
        <f>VLOOKUP("*Курская*",'[1]в рублях'!$1:$1048576,COLUMN(BP11),0)</f>
        <v>13550</v>
      </c>
      <c r="BQ12" s="14">
        <f>VLOOKUP("*Курская*",'[1]в рублях'!$1:$1048576,COLUMN(BQ11),0)</f>
        <v>14574</v>
      </c>
      <c r="BR12" s="14">
        <f>VLOOKUP("*Курская*",'[1]в рублях'!$1:$1048576,COLUMN(BR11),0)</f>
        <v>15941</v>
      </c>
      <c r="BS12" s="14">
        <f>VLOOKUP("*Курская*",'[1]в рублях'!$1:$1048576,COLUMN(BS11),0)</f>
        <v>16901</v>
      </c>
      <c r="BT12" s="14">
        <f>VLOOKUP("*Курская*",'[1]в рублях'!$1:$1048576,COLUMN(BT11),0)</f>
        <v>18109</v>
      </c>
      <c r="BU12" s="14">
        <f>VLOOKUP("*Курская*",'[1]в рублях'!$1:$1048576,COLUMN(BU11),0)</f>
        <v>19707</v>
      </c>
      <c r="BV12" s="14">
        <f>VLOOKUP("*Курская*",'[1]в рублях'!$1:$1048576,COLUMN(BV11),0)</f>
        <v>20980</v>
      </c>
      <c r="BW12" s="14">
        <f>VLOOKUP("*Курская*",'[1]в рублях'!$1:$1048576,COLUMN(BW11),0)</f>
        <v>19909</v>
      </c>
      <c r="BX12" s="14">
        <f>VLOOKUP("*Курская*",'[1]в рублях'!$1:$1048576,COLUMN(BX11),0)</f>
        <v>21540</v>
      </c>
      <c r="BY12" s="14">
        <f>VLOOKUP("*Курская*",'[1]в рублях'!$1:$1048576,COLUMN(BY11),0)</f>
        <v>23573</v>
      </c>
      <c r="BZ12" s="14">
        <f>VLOOKUP("*Курская*",'[1]в рублях'!$1:$1048576,COLUMN(BZ11),0)</f>
        <v>25269</v>
      </c>
      <c r="CA12" s="14">
        <f>VLOOKUP("*Курская*",'[1]в рублях'!$1:$1048576,COLUMN(CA11),0)</f>
        <v>27688</v>
      </c>
      <c r="CB12" s="14">
        <f>VLOOKUP("*Курская*",'[1]в рублях'!$1:$1048576,COLUMN(CB11),0)</f>
        <v>25531</v>
      </c>
    </row>
    <row r="13" spans="1:80" x14ac:dyDescent="0.2">
      <c r="A13" s="4" t="s">
        <v>10</v>
      </c>
      <c r="B13" s="14">
        <f>VLOOKUP("*Липецкая*",'[1]в рублях'!$1:$1048576,COLUMN(B12),0)</f>
        <v>0</v>
      </c>
      <c r="C13" s="14">
        <f>VLOOKUP("*Липецкая*",'[1]в рублях'!$1:$1048576,COLUMN(C12),0)</f>
        <v>0</v>
      </c>
      <c r="D13" s="14">
        <f>VLOOKUP("*Липецкая*",'[1]в рублях'!$1:$1048576,COLUMN(D12),0)</f>
        <v>0</v>
      </c>
      <c r="E13" s="14">
        <f>VLOOKUP("*Липецкая*",'[1]в рублях'!$1:$1048576,COLUMN(E12),0)</f>
        <v>9</v>
      </c>
      <c r="F13" s="14">
        <f>VLOOKUP("*Липецкая*",'[1]в рублях'!$1:$1048576,COLUMN(F12),0)</f>
        <v>33</v>
      </c>
      <c r="G13" s="14">
        <f>VLOOKUP("*Липецкая*",'[1]в рублях'!$1:$1048576,COLUMN(G12),0)</f>
        <v>71</v>
      </c>
      <c r="H13" s="14">
        <f>VLOOKUP("*Липецкая*",'[1]в рублях'!$1:$1048576,COLUMN(H12),0)</f>
        <v>91</v>
      </c>
      <c r="I13" s="14">
        <f>VLOOKUP("*Липецкая*",'[1]в рублях'!$1:$1048576,COLUMN(I12),0)</f>
        <v>116</v>
      </c>
      <c r="J13" s="14">
        <f>VLOOKUP("*Липецкая*",'[1]в рублях'!$1:$1048576,COLUMN(J12),0)</f>
        <v>169</v>
      </c>
      <c r="K13" s="14">
        <f>VLOOKUP("*Липецкая*",'[1]в рублях'!$1:$1048576,COLUMN(K12),0)</f>
        <v>205</v>
      </c>
      <c r="L13" s="14">
        <f>VLOOKUP("*Липецкая*",'[1]в рублях'!$1:$1048576,COLUMN(L12),0)</f>
        <v>302</v>
      </c>
      <c r="M13" s="14">
        <f>VLOOKUP("*Липецкая*",'[1]в рублях'!$1:$1048576,COLUMN(M12),0)</f>
        <v>414</v>
      </c>
      <c r="N13" s="14">
        <f>VLOOKUP("*Липецкая*",'[1]в рублях'!$1:$1048576,COLUMN(N12),0)</f>
        <v>576</v>
      </c>
      <c r="O13" s="14">
        <f>VLOOKUP("*Липецкая*",'[1]в рублях'!$1:$1048576,COLUMN(O12),0)</f>
        <v>889</v>
      </c>
      <c r="P13" s="14">
        <f>VLOOKUP("*Липецкая*",'[1]в рублях'!$1:$1048576,COLUMN(P12),0)</f>
        <v>1143</v>
      </c>
      <c r="Q13" s="14">
        <f>VLOOKUP("*Липецкая*",'[1]в рублях'!$1:$1048576,COLUMN(Q12),0)</f>
        <v>1502</v>
      </c>
      <c r="R13" s="14">
        <f>VLOOKUP("*Липецкая*",'[1]в рублях'!$1:$1048576,COLUMN(R12),0)</f>
        <v>2183</v>
      </c>
      <c r="S13" s="14">
        <f>VLOOKUP("*Липецкая*",'[1]в рублях'!$1:$1048576,COLUMN(S12),0)</f>
        <v>2669</v>
      </c>
      <c r="T13" s="14">
        <f>VLOOKUP("*Липецкая*",'[1]в рублях'!$1:$1048576,COLUMN(T12),0)</f>
        <v>3189</v>
      </c>
      <c r="U13" s="14">
        <f>VLOOKUP("*Липецкая*",'[1]в рублях'!$1:$1048576,COLUMN(U12),0)</f>
        <v>3066</v>
      </c>
      <c r="V13" s="14">
        <f>VLOOKUP("*Липецкая*",'[1]в рублях'!$1:$1048576,COLUMN(V12),0)</f>
        <v>3543</v>
      </c>
      <c r="W13" s="14">
        <f>VLOOKUP("*Липецкая*",'[1]в рублях'!$1:$1048576,COLUMN(W12),0)</f>
        <v>4069</v>
      </c>
      <c r="X13" s="14">
        <f>VLOOKUP("*Липецкая*",'[1]в рублях'!$1:$1048576,COLUMN(X12),0)</f>
        <v>4594</v>
      </c>
      <c r="Y13" s="14">
        <f>VLOOKUP("*Липецкая*",'[1]в рублях'!$1:$1048576,COLUMN(Y12),0)</f>
        <v>5072</v>
      </c>
      <c r="Z13" s="14">
        <f>VLOOKUP("*Липецкая*",'[1]в рублях'!$1:$1048576,COLUMN(Z12),0)</f>
        <v>5548</v>
      </c>
      <c r="AA13" s="14">
        <f>VLOOKUP("*Липецкая*",'[1]в рублях'!$1:$1048576,COLUMN(AA12),0)</f>
        <v>4244</v>
      </c>
      <c r="AB13" s="14">
        <f>VLOOKUP("*Липецкая*",'[1]в рублях'!$1:$1048576,COLUMN(AB12),0)</f>
        <v>4868</v>
      </c>
      <c r="AC13" s="14">
        <f>VLOOKUP("*Липецкая*",'[1]в рублях'!$1:$1048576,COLUMN(AC12),0)</f>
        <v>5453</v>
      </c>
      <c r="AD13" s="14">
        <f>VLOOKUP("*Липецкая*",'[1]в рублях'!$1:$1048576,COLUMN(AD12),0)</f>
        <v>5224</v>
      </c>
      <c r="AE13" s="14">
        <f>VLOOKUP("*Липецкая*",'[1]в рублях'!$1:$1048576,COLUMN(AE12),0)</f>
        <v>5686</v>
      </c>
      <c r="AF13" s="14">
        <f>VLOOKUP("*Липецкая*",'[1]в рублях'!$1:$1048576,COLUMN(AF12),0)</f>
        <v>6275</v>
      </c>
      <c r="AG13" s="14">
        <f>VLOOKUP("*Липецкая*",'[1]в рублях'!$1:$1048576,COLUMN(AG12),0)</f>
        <v>6163</v>
      </c>
      <c r="AH13" s="14">
        <f>VLOOKUP("*Липецкая*",'[1]в рублях'!$1:$1048576,COLUMN(AH12),0)</f>
        <v>6682</v>
      </c>
      <c r="AI13" s="14">
        <f>VLOOKUP("*Липецкая*",'[1]в рублях'!$1:$1048576,COLUMN(AI12),0)</f>
        <v>7678</v>
      </c>
      <c r="AJ13" s="14">
        <f>VLOOKUP("*Липецкая*",'[1]в рублях'!$1:$1048576,COLUMN(AJ12),0)</f>
        <v>8137</v>
      </c>
      <c r="AK13" s="14">
        <f>VLOOKUP("*Липецкая*",'[1]в рублях'!$1:$1048576,COLUMN(AK12),0)</f>
        <v>8277</v>
      </c>
      <c r="AL13" s="14">
        <f>VLOOKUP("*Липецкая*",'[1]в рублях'!$1:$1048576,COLUMN(AL12),0)</f>
        <v>8349</v>
      </c>
      <c r="AM13" s="14">
        <f>VLOOKUP("*Липецкая*",'[1]в рублях'!$1:$1048576,COLUMN(AM12),0)</f>
        <v>8550</v>
      </c>
      <c r="AN13" s="14">
        <f>VLOOKUP("*Липецкая*",'[1]в рублях'!$1:$1048576,COLUMN(AN12),0)</f>
        <v>8489</v>
      </c>
      <c r="AO13" s="14">
        <f>VLOOKUP("*Липецкая*",'[1]в рублях'!$1:$1048576,COLUMN(AO12),0)</f>
        <v>8993</v>
      </c>
      <c r="AP13" s="14">
        <f>VLOOKUP("*Липецкая*",'[1]в рублях'!$1:$1048576,COLUMN(AP12),0)</f>
        <v>8800</v>
      </c>
      <c r="AQ13" s="14">
        <f>VLOOKUP("*Липецкая*",'[1]в рублях'!$1:$1048576,COLUMN(AQ12),0)</f>
        <v>8001</v>
      </c>
      <c r="AR13" s="14">
        <f>VLOOKUP("*Липецкая*",'[1]в рублях'!$1:$1048576,COLUMN(AR12),0)</f>
        <v>7080</v>
      </c>
      <c r="AS13" s="14">
        <f>VLOOKUP("*Липецкая*",'[1]в рублях'!$1:$1048576,COLUMN(AS12),0)</f>
        <v>6428</v>
      </c>
      <c r="AT13" s="14">
        <f>VLOOKUP("*Липецкая*",'[1]в рублях'!$1:$1048576,COLUMN(AT12),0)</f>
        <v>6651</v>
      </c>
      <c r="AU13" s="14">
        <f>VLOOKUP("*Липецкая*",'[1]в рублях'!$1:$1048576,COLUMN(AU12),0)</f>
        <v>7076</v>
      </c>
      <c r="AV13" s="14">
        <f>VLOOKUP("*Липецкая*",'[1]в рублях'!$1:$1048576,COLUMN(AV12),0)</f>
        <v>7565</v>
      </c>
      <c r="AW13" s="14">
        <f>VLOOKUP("*Липецкая*",'[1]в рублях'!$1:$1048576,COLUMN(AW12),0)</f>
        <v>8031</v>
      </c>
      <c r="AX13" s="14">
        <f>VLOOKUP("*Липецкая*",'[1]в рублях'!$1:$1048576,COLUMN(AX12),0)</f>
        <v>8669</v>
      </c>
      <c r="AY13" s="14">
        <f>VLOOKUP("*Липецкая*",'[1]в рублях'!$1:$1048576,COLUMN(AY12),0)</f>
        <v>9493</v>
      </c>
      <c r="AZ13" s="14">
        <f>VLOOKUP("*Липецкая*",'[1]в рублях'!$1:$1048576,COLUMN(AZ12),0)</f>
        <v>10688</v>
      </c>
      <c r="BA13" s="14">
        <f>VLOOKUP("*Липецкая*",'[1]в рублях'!$1:$1048576,COLUMN(BA12),0)</f>
        <v>12243</v>
      </c>
      <c r="BB13" s="14">
        <f>VLOOKUP("*Липецкая*",'[1]в рублях'!$1:$1048576,COLUMN(BB12),0)</f>
        <v>13538</v>
      </c>
      <c r="BC13" s="14">
        <f>VLOOKUP("*Липецкая*",'[1]в рублях'!$1:$1048576,COLUMN(BC12),0)</f>
        <v>14494</v>
      </c>
      <c r="BD13" s="14">
        <f>VLOOKUP("*Липецкая*",'[1]в рублях'!$1:$1048576,COLUMN(BD12),0)</f>
        <v>15458</v>
      </c>
      <c r="BE13" s="14">
        <f>VLOOKUP("*Липецкая*",'[1]в рублях'!$1:$1048576,COLUMN(BE12),0)</f>
        <v>15877</v>
      </c>
      <c r="BF13" s="14">
        <f>VLOOKUP("*Липецкая*",'[1]в рублях'!$1:$1048576,COLUMN(BF12),0)</f>
        <v>16213</v>
      </c>
      <c r="BG13" s="14">
        <f>VLOOKUP("*Липецкая*",'[1]в рублях'!$1:$1048576,COLUMN(BG12),0)</f>
        <v>16777</v>
      </c>
      <c r="BH13" s="14">
        <f>VLOOKUP("*Липецкая*",'[1]в рублях'!$1:$1048576,COLUMN(BH12),0)</f>
        <v>17302</v>
      </c>
      <c r="BI13" s="14">
        <f>VLOOKUP("*Липецкая*",'[1]в рублях'!$1:$1048576,COLUMN(BI12),0)</f>
        <v>17703</v>
      </c>
      <c r="BJ13" s="14">
        <f>VLOOKUP("*Липецкая*",'[1]в рублях'!$1:$1048576,COLUMN(BJ12),0)</f>
        <v>19635</v>
      </c>
      <c r="BK13" s="14">
        <f>VLOOKUP("*Липецкая*",'[1]в рублях'!$1:$1048576,COLUMN(BK12),0)</f>
        <v>20491</v>
      </c>
      <c r="BL13" s="14">
        <f>VLOOKUP("*Липецкая*",'[1]в рублях'!$1:$1048576,COLUMN(BL12),0)</f>
        <v>20853</v>
      </c>
      <c r="BM13" s="14">
        <f>VLOOKUP("*Липецкая*",'[1]в рублях'!$1:$1048576,COLUMN(BM12),0)</f>
        <v>21472</v>
      </c>
      <c r="BN13" s="14">
        <f>VLOOKUP("*Липецкая*",'[1]в рублях'!$1:$1048576,COLUMN(BN12),0)</f>
        <v>21841</v>
      </c>
      <c r="BO13" s="14">
        <f>VLOOKUP("*Липецкая*",'[1]в рублях'!$1:$1048576,COLUMN(BO12),0)</f>
        <v>22757</v>
      </c>
      <c r="BP13" s="14">
        <f>VLOOKUP("*Липецкая*",'[1]в рублях'!$1:$1048576,COLUMN(BP12),0)</f>
        <v>16051</v>
      </c>
      <c r="BQ13" s="14">
        <f>VLOOKUP("*Липецкая*",'[1]в рублях'!$1:$1048576,COLUMN(BQ12),0)</f>
        <v>16661</v>
      </c>
      <c r="BR13" s="14">
        <f>VLOOKUP("*Липецкая*",'[1]в рублях'!$1:$1048576,COLUMN(BR12),0)</f>
        <v>17540</v>
      </c>
      <c r="BS13" s="14">
        <f>VLOOKUP("*Липецкая*",'[1]в рублях'!$1:$1048576,COLUMN(BS12),0)</f>
        <v>18906</v>
      </c>
      <c r="BT13" s="14">
        <f>VLOOKUP("*Липецкая*",'[1]в рублях'!$1:$1048576,COLUMN(BT12),0)</f>
        <v>19703</v>
      </c>
      <c r="BU13" s="14">
        <f>VLOOKUP("*Липецкая*",'[1]в рублях'!$1:$1048576,COLUMN(BU12),0)</f>
        <v>20634</v>
      </c>
      <c r="BV13" s="14">
        <f>VLOOKUP("*Липецкая*",'[1]в рублях'!$1:$1048576,COLUMN(BV12),0)</f>
        <v>21159</v>
      </c>
      <c r="BW13" s="14">
        <f>VLOOKUP("*Липецкая*",'[1]в рублях'!$1:$1048576,COLUMN(BW12),0)</f>
        <v>21208</v>
      </c>
      <c r="BX13" s="14">
        <f>VLOOKUP("*Липецкая*",'[1]в рублях'!$1:$1048576,COLUMN(BX12),0)</f>
        <v>22130</v>
      </c>
      <c r="BY13" s="14">
        <f>VLOOKUP("*Липецкая*",'[1]в рублях'!$1:$1048576,COLUMN(BY12),0)</f>
        <v>21824</v>
      </c>
      <c r="BZ13" s="14">
        <f>VLOOKUP("*Липецкая*",'[1]в рублях'!$1:$1048576,COLUMN(BZ12),0)</f>
        <v>23405</v>
      </c>
      <c r="CA13" s="14">
        <f>VLOOKUP("*Липецкая*",'[1]в рублях'!$1:$1048576,COLUMN(CA12),0)</f>
        <v>24335</v>
      </c>
      <c r="CB13" s="14">
        <f>VLOOKUP("*Липецкая*",'[1]в рублях'!$1:$1048576,COLUMN(CB12),0)</f>
        <v>24443</v>
      </c>
    </row>
    <row r="14" spans="1:80" x14ac:dyDescent="0.2">
      <c r="A14" s="4" t="s">
        <v>11</v>
      </c>
      <c r="B14" s="14">
        <f>VLOOKUP("*Московская*",'[1]в рублях'!$1:$1048576,COLUMN(B13),0)</f>
        <v>79</v>
      </c>
      <c r="C14" s="14">
        <f>VLOOKUP("*Московская*",'[1]в рублях'!$1:$1048576,COLUMN(C13),0)</f>
        <v>190</v>
      </c>
      <c r="D14" s="14">
        <f>VLOOKUP("*Московская*",'[1]в рублях'!$1:$1048576,COLUMN(D13),0)</f>
        <v>785</v>
      </c>
      <c r="E14" s="14">
        <f>VLOOKUP("*Московская*",'[1]в рублях'!$1:$1048576,COLUMN(E13),0)</f>
        <v>1414</v>
      </c>
      <c r="F14" s="14">
        <f>VLOOKUP("*Московская*",'[1]в рублях'!$1:$1048576,COLUMN(F13),0)</f>
        <v>2794</v>
      </c>
      <c r="G14" s="14">
        <f>VLOOKUP("*Московская*",'[1]в рублях'!$1:$1048576,COLUMN(G13),0)</f>
        <v>4524</v>
      </c>
      <c r="H14" s="14">
        <f>VLOOKUP("*Московская*",'[1]в рублях'!$1:$1048576,COLUMN(H13),0)</f>
        <v>7081</v>
      </c>
      <c r="I14" s="14">
        <f>VLOOKUP("*Московская*",'[1]в рублях'!$1:$1048576,COLUMN(I13),0)</f>
        <v>9007</v>
      </c>
      <c r="J14" s="14">
        <f>VLOOKUP("*Московская*",'[1]в рублях'!$1:$1048576,COLUMN(J13),0)</f>
        <v>11425</v>
      </c>
      <c r="K14" s="14">
        <f>VLOOKUP("*Московская*",'[1]в рублях'!$1:$1048576,COLUMN(K13),0)</f>
        <v>13953</v>
      </c>
      <c r="L14" s="14">
        <f>VLOOKUP("*Московская*",'[1]в рублях'!$1:$1048576,COLUMN(L13),0)</f>
        <v>16327</v>
      </c>
      <c r="M14" s="14">
        <f>VLOOKUP("*Московская*",'[1]в рублях'!$1:$1048576,COLUMN(M13),0)</f>
        <v>18162</v>
      </c>
      <c r="N14" s="14">
        <f>VLOOKUP("*Московская*",'[1]в рублях'!$1:$1048576,COLUMN(N13),0)</f>
        <v>20931</v>
      </c>
      <c r="O14" s="14">
        <f>VLOOKUP("*Московская*",'[1]в рублях'!$1:$1048576,COLUMN(O13),0)</f>
        <v>24305</v>
      </c>
      <c r="P14" s="14">
        <f>VLOOKUP("*Московская*",'[1]в рублях'!$1:$1048576,COLUMN(P13),0)</f>
        <v>28786</v>
      </c>
      <c r="Q14" s="14">
        <f>VLOOKUP("*Московская*",'[1]в рублях'!$1:$1048576,COLUMN(Q13),0)</f>
        <v>34612</v>
      </c>
      <c r="R14" s="14">
        <f>VLOOKUP("*Московская*",'[1]в рублях'!$1:$1048576,COLUMN(R13),0)</f>
        <v>42432</v>
      </c>
      <c r="S14" s="14">
        <f>VLOOKUP("*Московская*",'[1]в рублях'!$1:$1048576,COLUMN(S13),0)</f>
        <v>52275</v>
      </c>
      <c r="T14" s="14">
        <f>VLOOKUP("*Московская*",'[1]в рублях'!$1:$1048576,COLUMN(T13),0)</f>
        <v>60811</v>
      </c>
      <c r="U14" s="14">
        <f>VLOOKUP("*Московская*",'[1]в рублях'!$1:$1048576,COLUMN(U13),0)</f>
        <v>64768</v>
      </c>
      <c r="V14" s="14">
        <f>VLOOKUP("*Московская*",'[1]в рублях'!$1:$1048576,COLUMN(V13),0)</f>
        <v>73969</v>
      </c>
      <c r="W14" s="14">
        <f>VLOOKUP("*Московская*",'[1]в рублях'!$1:$1048576,COLUMN(W13),0)</f>
        <v>83591</v>
      </c>
      <c r="X14" s="14">
        <f>VLOOKUP("*Московская*",'[1]в рублях'!$1:$1048576,COLUMN(X13),0)</f>
        <v>95778</v>
      </c>
      <c r="Y14" s="14">
        <f>VLOOKUP("*Московская*",'[1]в рублях'!$1:$1048576,COLUMN(Y13),0)</f>
        <v>106387</v>
      </c>
      <c r="Z14" s="14">
        <f>VLOOKUP("*Московская*",'[1]в рублях'!$1:$1048576,COLUMN(Z13),0)</f>
        <v>116967</v>
      </c>
      <c r="AA14" s="14">
        <f>VLOOKUP("*Московская*",'[1]в рублях'!$1:$1048576,COLUMN(AA13),0)</f>
        <v>126835</v>
      </c>
      <c r="AB14" s="14">
        <f>VLOOKUP("*Московская*",'[1]в рублях'!$1:$1048576,COLUMN(AB13),0)</f>
        <v>133335</v>
      </c>
      <c r="AC14" s="14">
        <f>VLOOKUP("*Московская*",'[1]в рублях'!$1:$1048576,COLUMN(AC13),0)</f>
        <v>139973</v>
      </c>
      <c r="AD14" s="14">
        <f>VLOOKUP("*Московская*",'[1]в рублях'!$1:$1048576,COLUMN(AD13),0)</f>
        <v>149116</v>
      </c>
      <c r="AE14" s="14">
        <f>VLOOKUP("*Московская*",'[1]в рублях'!$1:$1048576,COLUMN(AE13),0)</f>
        <v>158377</v>
      </c>
      <c r="AF14" s="14">
        <f>VLOOKUP("*Московская*",'[1]в рублях'!$1:$1048576,COLUMN(AF13),0)</f>
        <v>163995</v>
      </c>
      <c r="AG14" s="14">
        <f>VLOOKUP("*Московская*",'[1]в рублях'!$1:$1048576,COLUMN(AG13),0)</f>
        <v>170272</v>
      </c>
      <c r="AH14" s="14">
        <f>VLOOKUP("*Московская*",'[1]в рублях'!$1:$1048576,COLUMN(AH13),0)</f>
        <v>182463</v>
      </c>
      <c r="AI14" s="14">
        <f>VLOOKUP("*Московская*",'[1]в рублях'!$1:$1048576,COLUMN(AI13),0)</f>
        <v>196742</v>
      </c>
      <c r="AJ14" s="14">
        <f>VLOOKUP("*Московская*",'[1]в рублях'!$1:$1048576,COLUMN(AJ13),0)</f>
        <v>200121</v>
      </c>
      <c r="AK14" s="14">
        <f>VLOOKUP("*Московская*",'[1]в рублях'!$1:$1048576,COLUMN(AK13),0)</f>
        <v>199928</v>
      </c>
      <c r="AL14" s="14">
        <f>VLOOKUP("*Московская*",'[1]в рублях'!$1:$1048576,COLUMN(AL13),0)</f>
        <v>206089</v>
      </c>
      <c r="AM14" s="14">
        <f>VLOOKUP("*Московская*",'[1]в рублях'!$1:$1048576,COLUMN(AM13),0)</f>
        <v>206200</v>
      </c>
      <c r="AN14" s="14">
        <f>VLOOKUP("*Московская*",'[1]в рублях'!$1:$1048576,COLUMN(AN13),0)</f>
        <v>206317</v>
      </c>
      <c r="AO14" s="14">
        <f>VLOOKUP("*Московская*",'[1]в рублях'!$1:$1048576,COLUMN(AO13),0)</f>
        <v>213448</v>
      </c>
      <c r="AP14" s="14">
        <f>VLOOKUP("*Московская*",'[1]в рублях'!$1:$1048576,COLUMN(AP13),0)</f>
        <v>214864</v>
      </c>
      <c r="AQ14" s="14">
        <f>VLOOKUP("*Московская*",'[1]в рублях'!$1:$1048576,COLUMN(AQ13),0)</f>
        <v>213781</v>
      </c>
      <c r="AR14" s="14">
        <f>VLOOKUP("*Московская*",'[1]в рублях'!$1:$1048576,COLUMN(AR13),0)</f>
        <v>216259</v>
      </c>
      <c r="AS14" s="14">
        <f>VLOOKUP("*Московская*",'[1]в рублях'!$1:$1048576,COLUMN(AS13),0)</f>
        <v>205393</v>
      </c>
      <c r="AT14" s="14">
        <f>VLOOKUP("*Московская*",'[1]в рублях'!$1:$1048576,COLUMN(AT13),0)</f>
        <v>205750</v>
      </c>
      <c r="AU14" s="14">
        <f>VLOOKUP("*Московская*",'[1]в рублях'!$1:$1048576,COLUMN(AU13),0)</f>
        <v>209964</v>
      </c>
      <c r="AV14" s="14">
        <f>VLOOKUP("*Московская*",'[1]в рублях'!$1:$1048576,COLUMN(AV13),0)</f>
        <v>209404</v>
      </c>
      <c r="AW14" s="14">
        <f>VLOOKUP("*Московская*",'[1]в рублях'!$1:$1048576,COLUMN(AW13),0)</f>
        <v>215312</v>
      </c>
      <c r="AX14" s="14">
        <f>VLOOKUP("*Московская*",'[1]в рублях'!$1:$1048576,COLUMN(AX13),0)</f>
        <v>218121</v>
      </c>
      <c r="AY14" s="14">
        <f>VLOOKUP("*Московская*",'[1]в рублях'!$1:$1048576,COLUMN(AY13),0)</f>
        <v>224963</v>
      </c>
      <c r="AZ14" s="14">
        <f>VLOOKUP("*Московская*",'[1]в рублях'!$1:$1048576,COLUMN(AZ13),0)</f>
        <v>240240</v>
      </c>
      <c r="BA14" s="14">
        <f>VLOOKUP("*Московская*",'[1]в рублях'!$1:$1048576,COLUMN(BA13),0)</f>
        <v>253974</v>
      </c>
      <c r="BB14" s="14">
        <f>VLOOKUP("*Московская*",'[1]в рублях'!$1:$1048576,COLUMN(BB13),0)</f>
        <v>263484</v>
      </c>
      <c r="BC14" s="14">
        <f>VLOOKUP("*Московская*",'[1]в рублях'!$1:$1048576,COLUMN(BC13),0)</f>
        <v>271815</v>
      </c>
      <c r="BD14" s="14">
        <f>VLOOKUP("*Московская*",'[1]в рублях'!$1:$1048576,COLUMN(BD13),0)</f>
        <v>259932</v>
      </c>
      <c r="BE14" s="14">
        <f>VLOOKUP("*Московская*",'[1]в рублях'!$1:$1048576,COLUMN(BE13),0)</f>
        <v>260627</v>
      </c>
      <c r="BF14" s="14">
        <f>VLOOKUP("*Московская*",'[1]в рублях'!$1:$1048576,COLUMN(BF13),0)</f>
        <v>261973</v>
      </c>
      <c r="BG14" s="14">
        <f>VLOOKUP("*Московская*",'[1]в рублях'!$1:$1048576,COLUMN(BG13),0)</f>
        <v>267385</v>
      </c>
      <c r="BH14" s="14">
        <f>VLOOKUP("*Московская*",'[1]в рублях'!$1:$1048576,COLUMN(BH13),0)</f>
        <v>279188</v>
      </c>
      <c r="BI14" s="14">
        <f>VLOOKUP("*Московская*",'[1]в рублях'!$1:$1048576,COLUMN(BI13),0)</f>
        <v>295157</v>
      </c>
      <c r="BJ14" s="14">
        <f>VLOOKUP("*Московская*",'[1]в рублях'!$1:$1048576,COLUMN(BJ13),0)</f>
        <v>312837</v>
      </c>
      <c r="BK14" s="14">
        <f>VLOOKUP("*Московская*",'[1]в рублях'!$1:$1048576,COLUMN(BK13),0)</f>
        <v>318226</v>
      </c>
      <c r="BL14" s="14">
        <f>VLOOKUP("*Московская*",'[1]в рублях'!$1:$1048576,COLUMN(BL13),0)</f>
        <v>325146</v>
      </c>
      <c r="BM14" s="14">
        <f>VLOOKUP("*Московская*",'[1]в рублях'!$1:$1048576,COLUMN(BM13),0)</f>
        <v>324732</v>
      </c>
      <c r="BN14" s="14">
        <f>VLOOKUP("*Московская*",'[1]в рублях'!$1:$1048576,COLUMN(BN13),0)</f>
        <v>316374</v>
      </c>
      <c r="BO14" s="14">
        <f>VLOOKUP("*Московская*",'[1]в рублях'!$1:$1048576,COLUMN(BO13),0)</f>
        <v>324552</v>
      </c>
      <c r="BP14" s="14">
        <f>VLOOKUP("*Московская*",'[1]в рублях'!$1:$1048576,COLUMN(BP13),0)</f>
        <v>297819</v>
      </c>
      <c r="BQ14" s="14">
        <f>VLOOKUP("*Московская*",'[1]в рублях'!$1:$1048576,COLUMN(BQ13),0)</f>
        <v>301716</v>
      </c>
      <c r="BR14" s="14">
        <f>VLOOKUP("*Московская*",'[1]в рублях'!$1:$1048576,COLUMN(BR13),0)</f>
        <v>314282</v>
      </c>
      <c r="BS14" s="14">
        <f>VLOOKUP("*Московская*",'[1]в рублях'!$1:$1048576,COLUMN(BS13),0)</f>
        <v>328960</v>
      </c>
      <c r="BT14" s="14">
        <f>VLOOKUP("*Московская*",'[1]в рублях'!$1:$1048576,COLUMN(BT13),0)</f>
        <v>341761</v>
      </c>
      <c r="BU14" s="14">
        <f>VLOOKUP("*Московская*",'[1]в рублях'!$1:$1048576,COLUMN(BU13),0)</f>
        <v>356932</v>
      </c>
      <c r="BV14" s="14">
        <f>VLOOKUP("*Московская*",'[1]в рублях'!$1:$1048576,COLUMN(BV13),0)</f>
        <v>361954</v>
      </c>
      <c r="BW14" s="14">
        <f>VLOOKUP("*Московская*",'[1]в рублях'!$1:$1048576,COLUMN(BW13),0)</f>
        <v>369464</v>
      </c>
      <c r="BX14" s="14">
        <f>VLOOKUP("*Московская*",'[1]в рублях'!$1:$1048576,COLUMN(BX13),0)</f>
        <v>371761</v>
      </c>
      <c r="BY14" s="14">
        <f>VLOOKUP("*Московская*",'[1]в рублях'!$1:$1048576,COLUMN(BY13),0)</f>
        <v>385600</v>
      </c>
      <c r="BZ14" s="14">
        <f>VLOOKUP("*Московская*",'[1]в рублях'!$1:$1048576,COLUMN(BZ13),0)</f>
        <v>405730</v>
      </c>
      <c r="CA14" s="14">
        <f>VLOOKUP("*Московская*",'[1]в рублях'!$1:$1048576,COLUMN(CA13),0)</f>
        <v>420516</v>
      </c>
      <c r="CB14" s="14">
        <f>VLOOKUP("*Московская*",'[1]в рублях'!$1:$1048576,COLUMN(CB13),0)</f>
        <v>420199</v>
      </c>
    </row>
    <row r="15" spans="1:80" x14ac:dyDescent="0.2">
      <c r="A15" s="4" t="s">
        <v>12</v>
      </c>
      <c r="B15" s="14">
        <f>VLOOKUP("*Орловская*",'[1]в рублях'!$1:$1048576,COLUMN(B14),0)</f>
        <v>0</v>
      </c>
      <c r="C15" s="14">
        <f>VLOOKUP("*Орловская*",'[1]в рублях'!$1:$1048576,COLUMN(C14),0)</f>
        <v>1</v>
      </c>
      <c r="D15" s="14">
        <f>VLOOKUP("*Орловская*",'[1]в рублях'!$1:$1048576,COLUMN(D14),0)</f>
        <v>79</v>
      </c>
      <c r="E15" s="14">
        <f>VLOOKUP("*Орловская*",'[1]в рублях'!$1:$1048576,COLUMN(E14),0)</f>
        <v>133</v>
      </c>
      <c r="F15" s="14">
        <f>VLOOKUP("*Орловская*",'[1]в рублях'!$1:$1048576,COLUMN(F14),0)</f>
        <v>226</v>
      </c>
      <c r="G15" s="14">
        <f>VLOOKUP("*Орловская*",'[1]в рублях'!$1:$1048576,COLUMN(G14),0)</f>
        <v>317</v>
      </c>
      <c r="H15" s="14">
        <f>VLOOKUP("*Орловская*",'[1]в рублях'!$1:$1048576,COLUMN(H14),0)</f>
        <v>448</v>
      </c>
      <c r="I15" s="14">
        <f>VLOOKUP("*Орловская*",'[1]в рублях'!$1:$1048576,COLUMN(I14),0)</f>
        <v>518</v>
      </c>
      <c r="J15" s="14">
        <f>VLOOKUP("*Орловская*",'[1]в рублях'!$1:$1048576,COLUMN(J14),0)</f>
        <v>678</v>
      </c>
      <c r="K15" s="14">
        <f>VLOOKUP("*Орловская*",'[1]в рублях'!$1:$1048576,COLUMN(K14),0)</f>
        <v>959</v>
      </c>
      <c r="L15" s="14">
        <f>VLOOKUP("*Орловская*",'[1]в рублях'!$1:$1048576,COLUMN(L14),0)</f>
        <v>1243</v>
      </c>
      <c r="M15" s="14">
        <f>VLOOKUP("*Орловская*",'[1]в рублях'!$1:$1048576,COLUMN(M14),0)</f>
        <v>1500</v>
      </c>
      <c r="N15" s="14">
        <f>VLOOKUP("*Орловская*",'[1]в рублях'!$1:$1048576,COLUMN(N14),0)</f>
        <v>1854</v>
      </c>
      <c r="O15" s="14">
        <f>VLOOKUP("*Орловская*",'[1]в рублях'!$1:$1048576,COLUMN(O14),0)</f>
        <v>2333</v>
      </c>
      <c r="P15" s="14">
        <f>VLOOKUP("*Орловская*",'[1]в рублях'!$1:$1048576,COLUMN(P14),0)</f>
        <v>2822</v>
      </c>
      <c r="Q15" s="14">
        <f>VLOOKUP("*Орловская*",'[1]в рублях'!$1:$1048576,COLUMN(Q14),0)</f>
        <v>3411</v>
      </c>
      <c r="R15" s="14">
        <f>VLOOKUP("*Орловская*",'[1]в рублях'!$1:$1048576,COLUMN(R14),0)</f>
        <v>3744</v>
      </c>
      <c r="S15" s="14">
        <f>VLOOKUP("*Орловская*",'[1]в рублях'!$1:$1048576,COLUMN(S14),0)</f>
        <v>4395</v>
      </c>
      <c r="T15" s="14">
        <f>VLOOKUP("*Орловская*",'[1]в рублях'!$1:$1048576,COLUMN(T14),0)</f>
        <v>5408</v>
      </c>
      <c r="U15" s="14">
        <f>VLOOKUP("*Орловская*",'[1]в рублях'!$1:$1048576,COLUMN(U14),0)</f>
        <v>4429</v>
      </c>
      <c r="V15" s="14">
        <f>VLOOKUP("*Орловская*",'[1]в рублях'!$1:$1048576,COLUMN(V14),0)</f>
        <v>5241</v>
      </c>
      <c r="W15" s="14">
        <f>VLOOKUP("*Орловская*",'[1]в рублях'!$1:$1048576,COLUMN(W14),0)</f>
        <v>6022</v>
      </c>
      <c r="X15" s="14">
        <f>VLOOKUP("*Орловская*",'[1]в рублях'!$1:$1048576,COLUMN(X14),0)</f>
        <v>6806</v>
      </c>
      <c r="Y15" s="14">
        <f>VLOOKUP("*Орловская*",'[1]в рублях'!$1:$1048576,COLUMN(Y14),0)</f>
        <v>7333</v>
      </c>
      <c r="Z15" s="14">
        <f>VLOOKUP("*Орловская*",'[1]в рублях'!$1:$1048576,COLUMN(Z14),0)</f>
        <v>8349</v>
      </c>
      <c r="AA15" s="14">
        <f>VLOOKUP("*Орловская*",'[1]в рублях'!$1:$1048576,COLUMN(AA14),0)</f>
        <v>8646</v>
      </c>
      <c r="AB15" s="14">
        <f>VLOOKUP("*Орловская*",'[1]в рублях'!$1:$1048576,COLUMN(AB14),0)</f>
        <v>8265</v>
      </c>
      <c r="AC15" s="14">
        <f>VLOOKUP("*Орловская*",'[1]в рублях'!$1:$1048576,COLUMN(AC14),0)</f>
        <v>8944</v>
      </c>
      <c r="AD15" s="14">
        <f>VLOOKUP("*Орловская*",'[1]в рублях'!$1:$1048576,COLUMN(AD14),0)</f>
        <v>8661</v>
      </c>
      <c r="AE15" s="14">
        <f>VLOOKUP("*Орловская*",'[1]в рублях'!$1:$1048576,COLUMN(AE14),0)</f>
        <v>9336</v>
      </c>
      <c r="AF15" s="14">
        <f>VLOOKUP("*Орловская*",'[1]в рублях'!$1:$1048576,COLUMN(AF14),0)</f>
        <v>9402</v>
      </c>
      <c r="AG15" s="14">
        <f>VLOOKUP("*Орловская*",'[1]в рублях'!$1:$1048576,COLUMN(AG14),0)</f>
        <v>8616</v>
      </c>
      <c r="AH15" s="14">
        <f>VLOOKUP("*Орловская*",'[1]в рублях'!$1:$1048576,COLUMN(AH14),0)</f>
        <v>9558</v>
      </c>
      <c r="AI15" s="14">
        <f>VLOOKUP("*Орловская*",'[1]в рублях'!$1:$1048576,COLUMN(AI14),0)</f>
        <v>10451</v>
      </c>
      <c r="AJ15" s="14">
        <f>VLOOKUP("*Орловская*",'[1]в рублях'!$1:$1048576,COLUMN(AJ14),0)</f>
        <v>10965</v>
      </c>
      <c r="AK15" s="14">
        <f>VLOOKUP("*Орловская*",'[1]в рублях'!$1:$1048576,COLUMN(AK14),0)</f>
        <v>11213</v>
      </c>
      <c r="AL15" s="14">
        <f>VLOOKUP("*Орловская*",'[1]в рублях'!$1:$1048576,COLUMN(AL14),0)</f>
        <v>11271</v>
      </c>
      <c r="AM15" s="14">
        <f>VLOOKUP("*Орловская*",'[1]в рублях'!$1:$1048576,COLUMN(AM14),0)</f>
        <v>11124</v>
      </c>
      <c r="AN15" s="14">
        <f>VLOOKUP("*Орловская*",'[1]в рублях'!$1:$1048576,COLUMN(AN14),0)</f>
        <v>10609</v>
      </c>
      <c r="AO15" s="14">
        <f>VLOOKUP("*Орловская*",'[1]в рублях'!$1:$1048576,COLUMN(AO14),0)</f>
        <v>10068</v>
      </c>
      <c r="AP15" s="14">
        <f>VLOOKUP("*Орловская*",'[1]в рублях'!$1:$1048576,COLUMN(AP14),0)</f>
        <v>9509</v>
      </c>
      <c r="AQ15" s="14">
        <f>VLOOKUP("*Орловская*",'[1]в рублях'!$1:$1048576,COLUMN(AQ14),0)</f>
        <v>9944</v>
      </c>
      <c r="AR15" s="14">
        <f>VLOOKUP("*Орловская*",'[1]в рублях'!$1:$1048576,COLUMN(AR14),0)</f>
        <v>8879</v>
      </c>
      <c r="AS15" s="14">
        <f>VLOOKUP("*Орловская*",'[1]в рублях'!$1:$1048576,COLUMN(AS14),0)</f>
        <v>9150</v>
      </c>
      <c r="AT15" s="14">
        <f>VLOOKUP("*Орловская*",'[1]в рублях'!$1:$1048576,COLUMN(AT14),0)</f>
        <v>9051</v>
      </c>
      <c r="AU15" s="14">
        <f>VLOOKUP("*Орловская*",'[1]в рублях'!$1:$1048576,COLUMN(AU14),0)</f>
        <v>8852</v>
      </c>
      <c r="AV15" s="14">
        <f>VLOOKUP("*Орловская*",'[1]в рублях'!$1:$1048576,COLUMN(AV14),0)</f>
        <v>8326</v>
      </c>
      <c r="AW15" s="14">
        <f>VLOOKUP("*Орловская*",'[1]в рублях'!$1:$1048576,COLUMN(AW14),0)</f>
        <v>8790</v>
      </c>
      <c r="AX15" s="14">
        <f>VLOOKUP("*Орловская*",'[1]в рублях'!$1:$1048576,COLUMN(AX14),0)</f>
        <v>9417</v>
      </c>
      <c r="AY15" s="14">
        <f>VLOOKUP("*Орловская*",'[1]в рублях'!$1:$1048576,COLUMN(AY14),0)</f>
        <v>10163</v>
      </c>
      <c r="AZ15" s="14">
        <f>VLOOKUP("*Орловская*",'[1]в рублях'!$1:$1048576,COLUMN(AZ14),0)</f>
        <v>10366</v>
      </c>
      <c r="BA15" s="14">
        <f>VLOOKUP("*Орловская*",'[1]в рублях'!$1:$1048576,COLUMN(BA14),0)</f>
        <v>11694</v>
      </c>
      <c r="BB15" s="14">
        <f>VLOOKUP("*Орловская*",'[1]в рублях'!$1:$1048576,COLUMN(BB14),0)</f>
        <v>11742</v>
      </c>
      <c r="BC15" s="14">
        <f>VLOOKUP("*Орловская*",'[1]в рублях'!$1:$1048576,COLUMN(BC14),0)</f>
        <v>12604</v>
      </c>
      <c r="BD15" s="14">
        <f>VLOOKUP("*Орловская*",'[1]в рублях'!$1:$1048576,COLUMN(BD14),0)</f>
        <v>10888</v>
      </c>
      <c r="BE15" s="14">
        <f>VLOOKUP("*Орловская*",'[1]в рублях'!$1:$1048576,COLUMN(BE14),0)</f>
        <v>11193</v>
      </c>
      <c r="BF15" s="14">
        <f>VLOOKUP("*Орловская*",'[1]в рублях'!$1:$1048576,COLUMN(BF14),0)</f>
        <v>11183</v>
      </c>
      <c r="BG15" s="14">
        <f>VLOOKUP("*Орловская*",'[1]в рублях'!$1:$1048576,COLUMN(BG14),0)</f>
        <v>11533</v>
      </c>
      <c r="BH15" s="14">
        <f>VLOOKUP("*Орловская*",'[1]в рублях'!$1:$1048576,COLUMN(BH14),0)</f>
        <v>10214</v>
      </c>
      <c r="BI15" s="14">
        <f>VLOOKUP("*Орловская*",'[1]в рублях'!$1:$1048576,COLUMN(BI14),0)</f>
        <v>11208</v>
      </c>
      <c r="BJ15" s="14">
        <f>VLOOKUP("*Орловская*",'[1]в рублях'!$1:$1048576,COLUMN(BJ14),0)</f>
        <v>12652</v>
      </c>
      <c r="BK15" s="14">
        <f>VLOOKUP("*Орловская*",'[1]в рублях'!$1:$1048576,COLUMN(BK14),0)</f>
        <v>13281</v>
      </c>
      <c r="BL15" s="14">
        <f>VLOOKUP("*Орловская*",'[1]в рублях'!$1:$1048576,COLUMN(BL14),0)</f>
        <v>12950</v>
      </c>
      <c r="BM15" s="14">
        <f>VLOOKUP("*Орловская*",'[1]в рублях'!$1:$1048576,COLUMN(BM14),0)</f>
        <v>13399</v>
      </c>
      <c r="BN15" s="14">
        <f>VLOOKUP("*Орловская*",'[1]в рублях'!$1:$1048576,COLUMN(BN14),0)</f>
        <v>11558</v>
      </c>
      <c r="BO15" s="14">
        <f>VLOOKUP("*Орловская*",'[1]в рублях'!$1:$1048576,COLUMN(BO14),0)</f>
        <v>11607</v>
      </c>
      <c r="BP15" s="14">
        <f>VLOOKUP("*Орловская*",'[1]в рублях'!$1:$1048576,COLUMN(BP14),0)</f>
        <v>10134</v>
      </c>
      <c r="BQ15" s="14">
        <f>VLOOKUP("*Орловская*",'[1]в рублях'!$1:$1048576,COLUMN(BQ14),0)</f>
        <v>9342</v>
      </c>
      <c r="BR15" s="14">
        <f>VLOOKUP("*Орловская*",'[1]в рублях'!$1:$1048576,COLUMN(BR14),0)</f>
        <v>9741</v>
      </c>
      <c r="BS15" s="14">
        <f>VLOOKUP("*Орловская*",'[1]в рублях'!$1:$1048576,COLUMN(BS14),0)</f>
        <v>9804</v>
      </c>
      <c r="BT15" s="14">
        <f>VLOOKUP("*Орловская*",'[1]в рублях'!$1:$1048576,COLUMN(BT14),0)</f>
        <v>9710</v>
      </c>
      <c r="BU15" s="14">
        <f>VLOOKUP("*Орловская*",'[1]в рублях'!$1:$1048576,COLUMN(BU14),0)</f>
        <v>10174</v>
      </c>
      <c r="BV15" s="14">
        <f>VLOOKUP("*Орловская*",'[1]в рублях'!$1:$1048576,COLUMN(BV14),0)</f>
        <v>10258</v>
      </c>
      <c r="BW15" s="14">
        <f>VLOOKUP("*Орловская*",'[1]в рублях'!$1:$1048576,COLUMN(BW14),0)</f>
        <v>10091</v>
      </c>
      <c r="BX15" s="14">
        <f>VLOOKUP("*Орловская*",'[1]в рублях'!$1:$1048576,COLUMN(BX14),0)</f>
        <v>10273</v>
      </c>
      <c r="BY15" s="14">
        <f>VLOOKUP("*Орловская*",'[1]в рублях'!$1:$1048576,COLUMN(BY14),0)</f>
        <v>10776</v>
      </c>
      <c r="BZ15" s="14">
        <f>VLOOKUP("*Орловская*",'[1]в рублях'!$1:$1048576,COLUMN(BZ14),0)</f>
        <v>10860</v>
      </c>
      <c r="CA15" s="14">
        <f>VLOOKUP("*Орловская*",'[1]в рублях'!$1:$1048576,COLUMN(CA14),0)</f>
        <v>10917</v>
      </c>
      <c r="CB15" s="14">
        <f>VLOOKUP("*Орловская*",'[1]в рублях'!$1:$1048576,COLUMN(CB14),0)</f>
        <v>10199</v>
      </c>
    </row>
    <row r="16" spans="1:80" x14ac:dyDescent="0.2">
      <c r="A16" s="4" t="s">
        <v>13</v>
      </c>
      <c r="B16" s="14">
        <f>VLOOKUP("*Рязанская*",'[1]в рублях'!$1:$1048576,COLUMN(B15),0)</f>
        <v>0</v>
      </c>
      <c r="C16" s="14">
        <f>VLOOKUP("*Рязанская*",'[1]в рублях'!$1:$1048576,COLUMN(C15),0)</f>
        <v>0</v>
      </c>
      <c r="D16" s="14">
        <f>VLOOKUP("*Рязанская*",'[1]в рублях'!$1:$1048576,COLUMN(D15),0)</f>
        <v>14</v>
      </c>
      <c r="E16" s="14">
        <f>VLOOKUP("*Рязанская*",'[1]в рублях'!$1:$1048576,COLUMN(E15),0)</f>
        <v>21</v>
      </c>
      <c r="F16" s="14">
        <f>VLOOKUP("*Рязанская*",'[1]в рублях'!$1:$1048576,COLUMN(F15),0)</f>
        <v>35</v>
      </c>
      <c r="G16" s="14">
        <f>VLOOKUP("*Рязанская*",'[1]в рублях'!$1:$1048576,COLUMN(G15),0)</f>
        <v>44</v>
      </c>
      <c r="H16" s="14">
        <f>VLOOKUP("*Рязанская*",'[1]в рублях'!$1:$1048576,COLUMN(H15),0)</f>
        <v>73</v>
      </c>
      <c r="I16" s="14">
        <f>VLOOKUP("*Рязанская*",'[1]в рублях'!$1:$1048576,COLUMN(I15),0)</f>
        <v>80</v>
      </c>
      <c r="J16" s="14">
        <f>VLOOKUP("*Рязанская*",'[1]в рублях'!$1:$1048576,COLUMN(J15),0)</f>
        <v>99</v>
      </c>
      <c r="K16" s="14">
        <f>VLOOKUP("*Рязанская*",'[1]в рублях'!$1:$1048576,COLUMN(K15),0)</f>
        <v>103</v>
      </c>
      <c r="L16" s="14">
        <f>VLOOKUP("*Рязанская*",'[1]в рублях'!$1:$1048576,COLUMN(L15),0)</f>
        <v>112</v>
      </c>
      <c r="M16" s="14">
        <f>VLOOKUP("*Рязанская*",'[1]в рублях'!$1:$1048576,COLUMN(M15),0)</f>
        <v>176</v>
      </c>
      <c r="N16" s="14">
        <f>VLOOKUP("*Рязанская*",'[1]в рублях'!$1:$1048576,COLUMN(N15),0)</f>
        <v>252</v>
      </c>
      <c r="O16" s="14">
        <f>VLOOKUP("*Рязанская*",'[1]в рублях'!$1:$1048576,COLUMN(O15),0)</f>
        <v>297</v>
      </c>
      <c r="P16" s="14">
        <f>VLOOKUP("*Рязанская*",'[1]в рублях'!$1:$1048576,COLUMN(P15),0)</f>
        <v>445</v>
      </c>
      <c r="Q16" s="14">
        <f>VLOOKUP("*Рязанская*",'[1]в рублях'!$1:$1048576,COLUMN(Q15),0)</f>
        <v>710</v>
      </c>
      <c r="R16" s="14">
        <f>VLOOKUP("*Рязанская*",'[1]в рублях'!$1:$1048576,COLUMN(R15),0)</f>
        <v>1028</v>
      </c>
      <c r="S16" s="14">
        <f>VLOOKUP("*Рязанская*",'[1]в рублях'!$1:$1048576,COLUMN(S15),0)</f>
        <v>1280</v>
      </c>
      <c r="T16" s="14">
        <f>VLOOKUP("*Рязанская*",'[1]в рублях'!$1:$1048576,COLUMN(T15),0)</f>
        <v>1620</v>
      </c>
      <c r="U16" s="14">
        <f>VLOOKUP("*Рязанская*",'[1]в рублях'!$1:$1048576,COLUMN(U15),0)</f>
        <v>1864</v>
      </c>
      <c r="V16" s="14">
        <f>VLOOKUP("*Рязанская*",'[1]в рублях'!$1:$1048576,COLUMN(V15),0)</f>
        <v>2206</v>
      </c>
      <c r="W16" s="14">
        <f>VLOOKUP("*Рязанская*",'[1]в рублях'!$1:$1048576,COLUMN(W15),0)</f>
        <v>2552</v>
      </c>
      <c r="X16" s="14">
        <f>VLOOKUP("*Рязанская*",'[1]в рублях'!$1:$1048576,COLUMN(X15),0)</f>
        <v>3129</v>
      </c>
      <c r="Y16" s="14">
        <f>VLOOKUP("*Рязанская*",'[1]в рублях'!$1:$1048576,COLUMN(Y15),0)</f>
        <v>3630</v>
      </c>
      <c r="Z16" s="14">
        <f>VLOOKUP("*Рязанская*",'[1]в рублях'!$1:$1048576,COLUMN(Z15),0)</f>
        <v>4632</v>
      </c>
      <c r="AA16" s="14">
        <f>VLOOKUP("*Рязанская*",'[1]в рублях'!$1:$1048576,COLUMN(AA15),0)</f>
        <v>5684</v>
      </c>
      <c r="AB16" s="14">
        <f>VLOOKUP("*Рязанская*",'[1]в рублях'!$1:$1048576,COLUMN(AB15),0)</f>
        <v>6439</v>
      </c>
      <c r="AC16" s="14">
        <f>VLOOKUP("*Рязанская*",'[1]в рублях'!$1:$1048576,COLUMN(AC15),0)</f>
        <v>7188</v>
      </c>
      <c r="AD16" s="14">
        <f>VLOOKUP("*Рязанская*",'[1]в рублях'!$1:$1048576,COLUMN(AD15),0)</f>
        <v>8112</v>
      </c>
      <c r="AE16" s="14">
        <f>VLOOKUP("*Рязанская*",'[1]в рублях'!$1:$1048576,COLUMN(AE15),0)</f>
        <v>8874</v>
      </c>
      <c r="AF16" s="14">
        <f>VLOOKUP("*Рязанская*",'[1]в рублях'!$1:$1048576,COLUMN(AF15),0)</f>
        <v>9823</v>
      </c>
      <c r="AG16" s="14">
        <f>VLOOKUP("*Рязанская*",'[1]в рублях'!$1:$1048576,COLUMN(AG15),0)</f>
        <v>10831</v>
      </c>
      <c r="AH16" s="14">
        <f>VLOOKUP("*Рязанская*",'[1]в рублях'!$1:$1048576,COLUMN(AH15),0)</f>
        <v>11976</v>
      </c>
      <c r="AI16" s="14">
        <f>VLOOKUP("*Рязанская*",'[1]в рублях'!$1:$1048576,COLUMN(AI15),0)</f>
        <v>13606</v>
      </c>
      <c r="AJ16" s="14">
        <f>VLOOKUP("*Рязанская*",'[1]в рублях'!$1:$1048576,COLUMN(AJ15),0)</f>
        <v>14557</v>
      </c>
      <c r="AK16" s="14">
        <f>VLOOKUP("*Рязанская*",'[1]в рублях'!$1:$1048576,COLUMN(AK15),0)</f>
        <v>14890</v>
      </c>
      <c r="AL16" s="14">
        <f>VLOOKUP("*Рязанская*",'[1]в рублях'!$1:$1048576,COLUMN(AL15),0)</f>
        <v>15227</v>
      </c>
      <c r="AM16" s="14">
        <f>VLOOKUP("*Рязанская*",'[1]в рублях'!$1:$1048576,COLUMN(AM15),0)</f>
        <v>15687</v>
      </c>
      <c r="AN16" s="14">
        <f>VLOOKUP("*Рязанская*",'[1]в рублях'!$1:$1048576,COLUMN(AN15),0)</f>
        <v>15428</v>
      </c>
      <c r="AO16" s="14">
        <f>VLOOKUP("*Рязанская*",'[1]в рублях'!$1:$1048576,COLUMN(AO15),0)</f>
        <v>15348</v>
      </c>
      <c r="AP16" s="14">
        <f>VLOOKUP("*Рязанская*",'[1]в рублях'!$1:$1048576,COLUMN(AP15),0)</f>
        <v>15298</v>
      </c>
      <c r="AQ16" s="14">
        <f>VLOOKUP("*Рязанская*",'[1]в рублях'!$1:$1048576,COLUMN(AQ15),0)</f>
        <v>14888</v>
      </c>
      <c r="AR16" s="14">
        <f>VLOOKUP("*Рязанская*",'[1]в рублях'!$1:$1048576,COLUMN(AR15),0)</f>
        <v>15657</v>
      </c>
      <c r="AS16" s="14">
        <f>VLOOKUP("*Рязанская*",'[1]в рублях'!$1:$1048576,COLUMN(AS15),0)</f>
        <v>15483</v>
      </c>
      <c r="AT16" s="14">
        <f>VLOOKUP("*Рязанская*",'[1]в рублях'!$1:$1048576,COLUMN(AT15),0)</f>
        <v>16183</v>
      </c>
      <c r="AU16" s="14">
        <f>VLOOKUP("*Рязанская*",'[1]в рублях'!$1:$1048576,COLUMN(AU15),0)</f>
        <v>17704</v>
      </c>
      <c r="AV16" s="14">
        <f>VLOOKUP("*Рязанская*",'[1]в рублях'!$1:$1048576,COLUMN(AV15),0)</f>
        <v>17858</v>
      </c>
      <c r="AW16" s="14">
        <f>VLOOKUP("*Рязанская*",'[1]в рублях'!$1:$1048576,COLUMN(AW15),0)</f>
        <v>19105</v>
      </c>
      <c r="AX16" s="14">
        <f>VLOOKUP("*Рязанская*",'[1]в рублях'!$1:$1048576,COLUMN(AX15),0)</f>
        <v>20450</v>
      </c>
      <c r="AY16" s="14">
        <f>VLOOKUP("*Рязанская*",'[1]в рублях'!$1:$1048576,COLUMN(AY15),0)</f>
        <v>20482</v>
      </c>
      <c r="AZ16" s="14">
        <f>VLOOKUP("*Рязанская*",'[1]в рублях'!$1:$1048576,COLUMN(AZ15),0)</f>
        <v>22733</v>
      </c>
      <c r="BA16" s="14">
        <f>VLOOKUP("*Рязанская*",'[1]в рублях'!$1:$1048576,COLUMN(BA15),0)</f>
        <v>25621</v>
      </c>
      <c r="BB16" s="14">
        <f>VLOOKUP("*Рязанская*",'[1]в рублях'!$1:$1048576,COLUMN(BB15),0)</f>
        <v>25663</v>
      </c>
      <c r="BC16" s="14">
        <f>VLOOKUP("*Рязанская*",'[1]в рублях'!$1:$1048576,COLUMN(BC15),0)</f>
        <v>28130</v>
      </c>
      <c r="BD16" s="14">
        <f>VLOOKUP("*Рязанская*",'[1]в рублях'!$1:$1048576,COLUMN(BD15),0)</f>
        <v>29609</v>
      </c>
      <c r="BE16" s="14">
        <f>VLOOKUP("*Рязанская*",'[1]в рублях'!$1:$1048576,COLUMN(BE15),0)</f>
        <v>29639</v>
      </c>
      <c r="BF16" s="14">
        <f>VLOOKUP("*Рязанская*",'[1]в рублях'!$1:$1048576,COLUMN(BF15),0)</f>
        <v>30556</v>
      </c>
      <c r="BG16" s="14">
        <f>VLOOKUP("*Рязанская*",'[1]в рублях'!$1:$1048576,COLUMN(BG15),0)</f>
        <v>32188</v>
      </c>
      <c r="BH16" s="14">
        <f>VLOOKUP("*Рязанская*",'[1]в рублях'!$1:$1048576,COLUMN(BH15),0)</f>
        <v>32720</v>
      </c>
      <c r="BI16" s="14">
        <f>VLOOKUP("*Рязанская*",'[1]в рублях'!$1:$1048576,COLUMN(BI15),0)</f>
        <v>34939</v>
      </c>
      <c r="BJ16" s="14">
        <f>VLOOKUP("*Рязанская*",'[1]в рублях'!$1:$1048576,COLUMN(BJ15),0)</f>
        <v>37003</v>
      </c>
      <c r="BK16" s="14">
        <f>VLOOKUP("*Рязанская*",'[1]в рублях'!$1:$1048576,COLUMN(BK15),0)</f>
        <v>37983</v>
      </c>
      <c r="BL16" s="14">
        <f>VLOOKUP("*Рязанская*",'[1]в рублях'!$1:$1048576,COLUMN(BL15),0)</f>
        <v>39000</v>
      </c>
      <c r="BM16" s="14">
        <f>VLOOKUP("*Рязанская*",'[1]в рублях'!$1:$1048576,COLUMN(BM15),0)</f>
        <v>39003</v>
      </c>
      <c r="BN16" s="14">
        <f>VLOOKUP("*Рязанская*",'[1]в рублях'!$1:$1048576,COLUMN(BN15),0)</f>
        <v>38251</v>
      </c>
      <c r="BO16" s="14">
        <f>VLOOKUP("*Рязанская*",'[1]в рублях'!$1:$1048576,COLUMN(BO15),0)</f>
        <v>39202</v>
      </c>
      <c r="BP16" s="14">
        <f>VLOOKUP("*Рязанская*",'[1]в рублях'!$1:$1048576,COLUMN(BP15),0)</f>
        <v>38154</v>
      </c>
      <c r="BQ16" s="14">
        <f>VLOOKUP("*Рязанская*",'[1]в рублях'!$1:$1048576,COLUMN(BQ15),0)</f>
        <v>36549</v>
      </c>
      <c r="BR16" s="14">
        <f>VLOOKUP("*Рязанская*",'[1]в рублях'!$1:$1048576,COLUMN(BR15),0)</f>
        <v>35838</v>
      </c>
      <c r="BS16" s="14">
        <f>VLOOKUP("*Рязанская*",'[1]в рублях'!$1:$1048576,COLUMN(BS15),0)</f>
        <v>37752</v>
      </c>
      <c r="BT16" s="14">
        <f>VLOOKUP("*Рязанская*",'[1]в рублях'!$1:$1048576,COLUMN(BT15),0)</f>
        <v>38373</v>
      </c>
      <c r="BU16" s="14">
        <f>VLOOKUP("*Рязанская*",'[1]в рублях'!$1:$1048576,COLUMN(BU15),0)</f>
        <v>38824</v>
      </c>
      <c r="BV16" s="14">
        <f>VLOOKUP("*Рязанская*",'[1]в рублях'!$1:$1048576,COLUMN(BV15),0)</f>
        <v>39484</v>
      </c>
      <c r="BW16" s="14">
        <f>VLOOKUP("*Рязанская*",'[1]в рублях'!$1:$1048576,COLUMN(BW15),0)</f>
        <v>40760</v>
      </c>
      <c r="BX16" s="14">
        <f>VLOOKUP("*Рязанская*",'[1]в рублях'!$1:$1048576,COLUMN(BX15),0)</f>
        <v>42985</v>
      </c>
      <c r="BY16" s="14">
        <f>VLOOKUP("*Рязанская*",'[1]в рублях'!$1:$1048576,COLUMN(BY15),0)</f>
        <v>44920</v>
      </c>
      <c r="BZ16" s="14">
        <f>VLOOKUP("*Рязанская*",'[1]в рублях'!$1:$1048576,COLUMN(BZ15),0)</f>
        <v>47646</v>
      </c>
      <c r="CA16" s="14">
        <f>VLOOKUP("*Рязанская*",'[1]в рублях'!$1:$1048576,COLUMN(CA15),0)</f>
        <v>44572</v>
      </c>
      <c r="CB16" s="14">
        <f>VLOOKUP("*Рязанская*",'[1]в рублях'!$1:$1048576,COLUMN(CB15),0)</f>
        <v>46468</v>
      </c>
    </row>
    <row r="17" spans="1:80" x14ac:dyDescent="0.2">
      <c r="A17" s="4" t="s">
        <v>14</v>
      </c>
      <c r="B17" s="14">
        <f>VLOOKUP("*Смоленская*",'[1]в рублях'!$1:$1048576,COLUMN(B16),0)</f>
        <v>0</v>
      </c>
      <c r="C17" s="14">
        <f>VLOOKUP("*Смоленская*",'[1]в рублях'!$1:$1048576,COLUMN(C16),0)</f>
        <v>0</v>
      </c>
      <c r="D17" s="14">
        <f>VLOOKUP("*Смоленская*",'[1]в рублях'!$1:$1048576,COLUMN(D16),0)</f>
        <v>0</v>
      </c>
      <c r="E17" s="14">
        <f>VLOOKUP("*Смоленская*",'[1]в рублях'!$1:$1048576,COLUMN(E16),0)</f>
        <v>9</v>
      </c>
      <c r="F17" s="14">
        <f>VLOOKUP("*Смоленская*",'[1]в рублях'!$1:$1048576,COLUMN(F16),0)</f>
        <v>25</v>
      </c>
      <c r="G17" s="14">
        <f>VLOOKUP("*Смоленская*",'[1]в рублях'!$1:$1048576,COLUMN(G16),0)</f>
        <v>27</v>
      </c>
      <c r="H17" s="14">
        <f>VLOOKUP("*Смоленская*",'[1]в рублях'!$1:$1048576,COLUMN(H16),0)</f>
        <v>88</v>
      </c>
      <c r="I17" s="14">
        <f>VLOOKUP("*Смоленская*",'[1]в рублях'!$1:$1048576,COLUMN(I16),0)</f>
        <v>99</v>
      </c>
      <c r="J17" s="14">
        <f>VLOOKUP("*Смоленская*",'[1]в рублях'!$1:$1048576,COLUMN(J16),0)</f>
        <v>207</v>
      </c>
      <c r="K17" s="14">
        <f>VLOOKUP("*Смоленская*",'[1]в рублях'!$1:$1048576,COLUMN(K16),0)</f>
        <v>328</v>
      </c>
      <c r="L17" s="14">
        <f>VLOOKUP("*Смоленская*",'[1]в рублях'!$1:$1048576,COLUMN(L16),0)</f>
        <v>459</v>
      </c>
      <c r="M17" s="14">
        <f>VLOOKUP("*Смоленская*",'[1]в рублях'!$1:$1048576,COLUMN(M16),0)</f>
        <v>644</v>
      </c>
      <c r="N17" s="14">
        <f>VLOOKUP("*Смоленская*",'[1]в рублях'!$1:$1048576,COLUMN(N16),0)</f>
        <v>810</v>
      </c>
      <c r="O17" s="14">
        <f>VLOOKUP("*Смоленская*",'[1]в рублях'!$1:$1048576,COLUMN(O16),0)</f>
        <v>911</v>
      </c>
      <c r="P17" s="14">
        <f>VLOOKUP("*Смоленская*",'[1]в рублях'!$1:$1048576,COLUMN(P16),0)</f>
        <v>1243</v>
      </c>
      <c r="Q17" s="14">
        <f>VLOOKUP("*Смоленская*",'[1]в рублях'!$1:$1048576,COLUMN(Q16),0)</f>
        <v>1674</v>
      </c>
      <c r="R17" s="14">
        <f>VLOOKUP("*Смоленская*",'[1]в рублях'!$1:$1048576,COLUMN(R16),0)</f>
        <v>2031</v>
      </c>
      <c r="S17" s="14">
        <f>VLOOKUP("*Смоленская*",'[1]в рублях'!$1:$1048576,COLUMN(S16),0)</f>
        <v>2445</v>
      </c>
      <c r="T17" s="14">
        <f>VLOOKUP("*Смоленская*",'[1]в рублях'!$1:$1048576,COLUMN(T16),0)</f>
        <v>2972</v>
      </c>
      <c r="U17" s="14">
        <f>VLOOKUP("*Смоленская*",'[1]в рублях'!$1:$1048576,COLUMN(U16),0)</f>
        <v>3320</v>
      </c>
      <c r="V17" s="14">
        <f>VLOOKUP("*Смоленская*",'[1]в рублях'!$1:$1048576,COLUMN(V16),0)</f>
        <v>3825</v>
      </c>
      <c r="W17" s="14">
        <f>VLOOKUP("*Смоленская*",'[1]в рублях'!$1:$1048576,COLUMN(W16),0)</f>
        <v>4356</v>
      </c>
      <c r="X17" s="14">
        <f>VLOOKUP("*Смоленская*",'[1]в рублях'!$1:$1048576,COLUMN(X16),0)</f>
        <v>4306</v>
      </c>
      <c r="Y17" s="14">
        <f>VLOOKUP("*Смоленская*",'[1]в рублях'!$1:$1048576,COLUMN(Y16),0)</f>
        <v>4691</v>
      </c>
      <c r="Z17" s="14">
        <f>VLOOKUP("*Смоленская*",'[1]в рублях'!$1:$1048576,COLUMN(Z16),0)</f>
        <v>4857</v>
      </c>
      <c r="AA17" s="14">
        <f>VLOOKUP("*Смоленская*",'[1]в рублях'!$1:$1048576,COLUMN(AA16),0)</f>
        <v>5489</v>
      </c>
      <c r="AB17" s="14">
        <f>VLOOKUP("*Смоленская*",'[1]в рублях'!$1:$1048576,COLUMN(AB16),0)</f>
        <v>5820</v>
      </c>
      <c r="AC17" s="14">
        <f>VLOOKUP("*Смоленская*",'[1]в рублях'!$1:$1048576,COLUMN(AC16),0)</f>
        <v>6102</v>
      </c>
      <c r="AD17" s="14">
        <f>VLOOKUP("*Смоленская*",'[1]в рублях'!$1:$1048576,COLUMN(AD16),0)</f>
        <v>5787</v>
      </c>
      <c r="AE17" s="14">
        <f>VLOOKUP("*Смоленская*",'[1]в рублях'!$1:$1048576,COLUMN(AE16),0)</f>
        <v>6278</v>
      </c>
      <c r="AF17" s="14">
        <f>VLOOKUP("*Смоленская*",'[1]в рублях'!$1:$1048576,COLUMN(AF16),0)</f>
        <v>6978</v>
      </c>
      <c r="AG17" s="14">
        <f>VLOOKUP("*Смоленская*",'[1]в рублях'!$1:$1048576,COLUMN(AG16),0)</f>
        <v>7409</v>
      </c>
      <c r="AH17" s="14">
        <f>VLOOKUP("*Смоленская*",'[1]в рублях'!$1:$1048576,COLUMN(AH16),0)</f>
        <v>7166</v>
      </c>
      <c r="AI17" s="14">
        <f>VLOOKUP("*Смоленская*",'[1]в рублях'!$1:$1048576,COLUMN(AI16),0)</f>
        <v>8243</v>
      </c>
      <c r="AJ17" s="14">
        <f>VLOOKUP("*Смоленская*",'[1]в рублях'!$1:$1048576,COLUMN(AJ16),0)</f>
        <v>8015</v>
      </c>
      <c r="AK17" s="14">
        <f>VLOOKUP("*Смоленская*",'[1]в рублях'!$1:$1048576,COLUMN(AK16),0)</f>
        <v>8242</v>
      </c>
      <c r="AL17" s="14">
        <f>VLOOKUP("*Смоленская*",'[1]в рублях'!$1:$1048576,COLUMN(AL16),0)</f>
        <v>8204</v>
      </c>
      <c r="AM17" s="14">
        <f>VLOOKUP("*Смоленская*",'[1]в рублях'!$1:$1048576,COLUMN(AM16),0)</f>
        <v>8108</v>
      </c>
      <c r="AN17" s="14">
        <f>VLOOKUP("*Смоленская*",'[1]в рублях'!$1:$1048576,COLUMN(AN16),0)</f>
        <v>7525</v>
      </c>
      <c r="AO17" s="14">
        <f>VLOOKUP("*Смоленская*",'[1]в рублях'!$1:$1048576,COLUMN(AO16),0)</f>
        <v>7473</v>
      </c>
      <c r="AP17" s="14">
        <f>VLOOKUP("*Смоленская*",'[1]в рублях'!$1:$1048576,COLUMN(AP16),0)</f>
        <v>6966</v>
      </c>
      <c r="AQ17" s="14">
        <f>VLOOKUP("*Смоленская*",'[1]в рублях'!$1:$1048576,COLUMN(AQ16),0)</f>
        <v>7012</v>
      </c>
      <c r="AR17" s="14">
        <f>VLOOKUP("*Смоленская*",'[1]в рублях'!$1:$1048576,COLUMN(AR16),0)</f>
        <v>7358</v>
      </c>
      <c r="AS17" s="14">
        <f>VLOOKUP("*Смоленская*",'[1]в рублях'!$1:$1048576,COLUMN(AS16),0)</f>
        <v>7092</v>
      </c>
      <c r="AT17" s="14">
        <f>VLOOKUP("*Смоленская*",'[1]в рублях'!$1:$1048576,COLUMN(AT16),0)</f>
        <v>7514</v>
      </c>
      <c r="AU17" s="14">
        <f>VLOOKUP("*Смоленская*",'[1]в рублях'!$1:$1048576,COLUMN(AU16),0)</f>
        <v>7570</v>
      </c>
      <c r="AV17" s="14">
        <f>VLOOKUP("*Смоленская*",'[1]в рублях'!$1:$1048576,COLUMN(AV16),0)</f>
        <v>7701</v>
      </c>
      <c r="AW17" s="14">
        <f>VLOOKUP("*Смоленская*",'[1]в рублях'!$1:$1048576,COLUMN(AW16),0)</f>
        <v>8305</v>
      </c>
      <c r="AX17" s="14">
        <f>VLOOKUP("*Смоленская*",'[1]в рублях'!$1:$1048576,COLUMN(AX16),0)</f>
        <v>8730</v>
      </c>
      <c r="AY17" s="14">
        <f>VLOOKUP("*Смоленская*",'[1]в рублях'!$1:$1048576,COLUMN(AY16),0)</f>
        <v>9010</v>
      </c>
      <c r="AZ17" s="14">
        <f>VLOOKUP("*Смоленская*",'[1]в рублях'!$1:$1048576,COLUMN(AZ16),0)</f>
        <v>10049</v>
      </c>
      <c r="BA17" s="14">
        <f>VLOOKUP("*Смоленская*",'[1]в рублях'!$1:$1048576,COLUMN(BA16),0)</f>
        <v>11410</v>
      </c>
      <c r="BB17" s="14">
        <f>VLOOKUP("*Смоленская*",'[1]в рублях'!$1:$1048576,COLUMN(BB16),0)</f>
        <v>11085</v>
      </c>
      <c r="BC17" s="14">
        <f>VLOOKUP("*Смоленская*",'[1]в рублях'!$1:$1048576,COLUMN(BC16),0)</f>
        <v>11918</v>
      </c>
      <c r="BD17" s="14">
        <f>VLOOKUP("*Смоленская*",'[1]в рублях'!$1:$1048576,COLUMN(BD16),0)</f>
        <v>12081</v>
      </c>
      <c r="BE17" s="14">
        <f>VLOOKUP("*Смоленская*",'[1]в рублях'!$1:$1048576,COLUMN(BE16),0)</f>
        <v>11761</v>
      </c>
      <c r="BF17" s="14">
        <f>VLOOKUP("*Смоленская*",'[1]в рублях'!$1:$1048576,COLUMN(BF16),0)</f>
        <v>11879</v>
      </c>
      <c r="BG17" s="14">
        <f>VLOOKUP("*Смоленская*",'[1]в рублях'!$1:$1048576,COLUMN(BG16),0)</f>
        <v>12145</v>
      </c>
      <c r="BH17" s="14">
        <f>VLOOKUP("*Смоленская*",'[1]в рублях'!$1:$1048576,COLUMN(BH16),0)</f>
        <v>12469</v>
      </c>
      <c r="BI17" s="14">
        <f>VLOOKUP("*Смоленская*",'[1]в рублях'!$1:$1048576,COLUMN(BI16),0)</f>
        <v>13487</v>
      </c>
      <c r="BJ17" s="14">
        <f>VLOOKUP("*Смоленская*",'[1]в рублях'!$1:$1048576,COLUMN(BJ16),0)</f>
        <v>14383</v>
      </c>
      <c r="BK17" s="14">
        <f>VLOOKUP("*Смоленская*",'[1]в рублях'!$1:$1048576,COLUMN(BK16),0)</f>
        <v>15006</v>
      </c>
      <c r="BL17" s="14">
        <f>VLOOKUP("*Смоленская*",'[1]в рублях'!$1:$1048576,COLUMN(BL16),0)</f>
        <v>14874</v>
      </c>
      <c r="BM17" s="14">
        <f>VLOOKUP("*Смоленская*",'[1]в рублях'!$1:$1048576,COLUMN(BM16),0)</f>
        <v>14841</v>
      </c>
      <c r="BN17" s="14">
        <f>VLOOKUP("*Смоленская*",'[1]в рублях'!$1:$1048576,COLUMN(BN16),0)</f>
        <v>12750</v>
      </c>
      <c r="BO17" s="14">
        <f>VLOOKUP("*Смоленская*",'[1]в рублях'!$1:$1048576,COLUMN(BO16),0)</f>
        <v>11988</v>
      </c>
      <c r="BP17" s="14">
        <f>VLOOKUP("*Смоленская*",'[1]в рублях'!$1:$1048576,COLUMN(BP16),0)</f>
        <v>11676</v>
      </c>
      <c r="BQ17" s="14">
        <f>VLOOKUP("*Смоленская*",'[1]в рублях'!$1:$1048576,COLUMN(BQ16),0)</f>
        <v>12003</v>
      </c>
      <c r="BR17" s="14">
        <f>VLOOKUP("*Смоленская*",'[1]в рублях'!$1:$1048576,COLUMN(BR16),0)</f>
        <v>12501</v>
      </c>
      <c r="BS17" s="14">
        <f>VLOOKUP("*Смоленская*",'[1]в рублях'!$1:$1048576,COLUMN(BS16),0)</f>
        <v>12947</v>
      </c>
      <c r="BT17" s="14">
        <f>VLOOKUP("*Смоленская*",'[1]в рублях'!$1:$1048576,COLUMN(BT16),0)</f>
        <v>12779</v>
      </c>
      <c r="BU17" s="14">
        <f>VLOOKUP("*Смоленская*",'[1]в рублях'!$1:$1048576,COLUMN(BU16),0)</f>
        <v>13128</v>
      </c>
      <c r="BV17" s="14">
        <f>VLOOKUP("*Смоленская*",'[1]в рублях'!$1:$1048576,COLUMN(BV16),0)</f>
        <v>13203</v>
      </c>
      <c r="BW17" s="14">
        <f>VLOOKUP("*Смоленская*",'[1]в рублях'!$1:$1048576,COLUMN(BW16),0)</f>
        <v>13023</v>
      </c>
      <c r="BX17" s="14">
        <f>VLOOKUP("*Смоленская*",'[1]в рублях'!$1:$1048576,COLUMN(BX16),0)</f>
        <v>13008</v>
      </c>
      <c r="BY17" s="14">
        <f>VLOOKUP("*Смоленская*",'[1]в рублях'!$1:$1048576,COLUMN(BY16),0)</f>
        <v>13819</v>
      </c>
      <c r="BZ17" s="14">
        <f>VLOOKUP("*Смоленская*",'[1]в рублях'!$1:$1048576,COLUMN(BZ16),0)</f>
        <v>13732</v>
      </c>
      <c r="CA17" s="14">
        <f>VLOOKUP("*Смоленская*",'[1]в рублях'!$1:$1048576,COLUMN(CA16),0)</f>
        <v>13389</v>
      </c>
      <c r="CB17" s="14">
        <f>VLOOKUP("*Смоленская*",'[1]в рублях'!$1:$1048576,COLUMN(CB16),0)</f>
        <v>13729</v>
      </c>
    </row>
    <row r="18" spans="1:80" x14ac:dyDescent="0.2">
      <c r="A18" s="4" t="s">
        <v>15</v>
      </c>
      <c r="B18" s="14">
        <f>VLOOKUP("*Тамбовская*",'[1]в рублях'!$1:$1048576,COLUMN(B17),0)</f>
        <v>1</v>
      </c>
      <c r="C18" s="14">
        <f>VLOOKUP("*Тамбовская*",'[1]в рублях'!$1:$1048576,COLUMN(C17),0)</f>
        <v>7</v>
      </c>
      <c r="D18" s="14">
        <f>VLOOKUP("*Тамбовская*",'[1]в рублях'!$1:$1048576,COLUMN(D17),0)</f>
        <v>14</v>
      </c>
      <c r="E18" s="14">
        <f>VLOOKUP("*Тамбовская*",'[1]в рублях'!$1:$1048576,COLUMN(E17),0)</f>
        <v>47</v>
      </c>
      <c r="F18" s="14">
        <f>VLOOKUP("*Тамбовская*",'[1]в рублях'!$1:$1048576,COLUMN(F17),0)</f>
        <v>55</v>
      </c>
      <c r="G18" s="14">
        <f>VLOOKUP("*Тамбовская*",'[1]в рублях'!$1:$1048576,COLUMN(G17),0)</f>
        <v>84</v>
      </c>
      <c r="H18" s="14">
        <f>VLOOKUP("*Тамбовская*",'[1]в рублях'!$1:$1048576,COLUMN(H17),0)</f>
        <v>122</v>
      </c>
      <c r="I18" s="14">
        <f>VLOOKUP("*Тамбовская*",'[1]в рублях'!$1:$1048576,COLUMN(I17),0)</f>
        <v>149</v>
      </c>
      <c r="J18" s="14">
        <f>VLOOKUP("*Тамбовская*",'[1]в рублях'!$1:$1048576,COLUMN(J17),0)</f>
        <v>195</v>
      </c>
      <c r="K18" s="14">
        <f>VLOOKUP("*Тамбовская*",'[1]в рублях'!$1:$1048576,COLUMN(K17),0)</f>
        <v>294</v>
      </c>
      <c r="L18" s="14">
        <f>VLOOKUP("*Тамбовская*",'[1]в рублях'!$1:$1048576,COLUMN(L17),0)</f>
        <v>462</v>
      </c>
      <c r="M18" s="14">
        <f>VLOOKUP("*Тамбовская*",'[1]в рублях'!$1:$1048576,COLUMN(M17),0)</f>
        <v>521</v>
      </c>
      <c r="N18" s="14">
        <f>VLOOKUP("*Тамбовская*",'[1]в рублях'!$1:$1048576,COLUMN(N17),0)</f>
        <v>580</v>
      </c>
      <c r="O18" s="14">
        <f>VLOOKUP("*Тамбовская*",'[1]в рублях'!$1:$1048576,COLUMN(O17),0)</f>
        <v>605</v>
      </c>
      <c r="P18" s="14">
        <f>VLOOKUP("*Тамбовская*",'[1]в рублях'!$1:$1048576,COLUMN(P17),0)</f>
        <v>823</v>
      </c>
      <c r="Q18" s="14">
        <f>VLOOKUP("*Тамбовская*",'[1]в рублях'!$1:$1048576,COLUMN(Q17),0)</f>
        <v>1083</v>
      </c>
      <c r="R18" s="14">
        <f>VLOOKUP("*Тамбовская*",'[1]в рублях'!$1:$1048576,COLUMN(R17),0)</f>
        <v>1527</v>
      </c>
      <c r="S18" s="14">
        <f>VLOOKUP("*Тамбовская*",'[1]в рублях'!$1:$1048576,COLUMN(S17),0)</f>
        <v>1912</v>
      </c>
      <c r="T18" s="14">
        <f>VLOOKUP("*Тамбовская*",'[1]в рублях'!$1:$1048576,COLUMN(T17),0)</f>
        <v>2128</v>
      </c>
      <c r="U18" s="14">
        <f>VLOOKUP("*Тамбовская*",'[1]в рублях'!$1:$1048576,COLUMN(U17),0)</f>
        <v>2437</v>
      </c>
      <c r="V18" s="14">
        <f>VLOOKUP("*Тамбовская*",'[1]в рублях'!$1:$1048576,COLUMN(V17),0)</f>
        <v>2909</v>
      </c>
      <c r="W18" s="14">
        <f>VLOOKUP("*Тамбовская*",'[1]в рублях'!$1:$1048576,COLUMN(W17),0)</f>
        <v>3348</v>
      </c>
      <c r="X18" s="14">
        <f>VLOOKUP("*Тамбовская*",'[1]в рублях'!$1:$1048576,COLUMN(X17),0)</f>
        <v>3784</v>
      </c>
      <c r="Y18" s="14">
        <f>VLOOKUP("*Тамбовская*",'[1]в рублях'!$1:$1048576,COLUMN(Y17),0)</f>
        <v>4086</v>
      </c>
      <c r="Z18" s="14">
        <f>VLOOKUP("*Тамбовская*",'[1]в рублях'!$1:$1048576,COLUMN(Z17),0)</f>
        <v>4496</v>
      </c>
      <c r="AA18" s="14">
        <f>VLOOKUP("*Тамбовская*",'[1]в рублях'!$1:$1048576,COLUMN(AA17),0)</f>
        <v>4416</v>
      </c>
      <c r="AB18" s="14">
        <f>VLOOKUP("*Тамбовская*",'[1]в рублях'!$1:$1048576,COLUMN(AB17),0)</f>
        <v>4541</v>
      </c>
      <c r="AC18" s="14">
        <f>VLOOKUP("*Тамбовская*",'[1]в рублях'!$1:$1048576,COLUMN(AC17),0)</f>
        <v>4784</v>
      </c>
      <c r="AD18" s="14">
        <f>VLOOKUP("*Тамбовская*",'[1]в рублях'!$1:$1048576,COLUMN(AD17),0)</f>
        <v>5073</v>
      </c>
      <c r="AE18" s="14">
        <f>VLOOKUP("*Тамбовская*",'[1]в рублях'!$1:$1048576,COLUMN(AE17),0)</f>
        <v>4882</v>
      </c>
      <c r="AF18" s="14">
        <f>VLOOKUP("*Тамбовская*",'[1]в рублях'!$1:$1048576,COLUMN(AF17),0)</f>
        <v>4326</v>
      </c>
      <c r="AG18" s="14">
        <f>VLOOKUP("*Тамбовская*",'[1]в рублях'!$1:$1048576,COLUMN(AG17),0)</f>
        <v>4563</v>
      </c>
      <c r="AH18" s="14">
        <f>VLOOKUP("*Тамбовская*",'[1]в рублях'!$1:$1048576,COLUMN(AH17),0)</f>
        <v>5016</v>
      </c>
      <c r="AI18" s="14">
        <f>VLOOKUP("*Тамбовская*",'[1]в рублях'!$1:$1048576,COLUMN(AI17),0)</f>
        <v>5501</v>
      </c>
      <c r="AJ18" s="14">
        <f>VLOOKUP("*Тамбовская*",'[1]в рублях'!$1:$1048576,COLUMN(AJ17),0)</f>
        <v>5719</v>
      </c>
      <c r="AK18" s="14">
        <f>VLOOKUP("*Тамбовская*",'[1]в рублях'!$1:$1048576,COLUMN(AK17),0)</f>
        <v>5300</v>
      </c>
      <c r="AL18" s="14">
        <f>VLOOKUP("*Тамбовская*",'[1]в рублях'!$1:$1048576,COLUMN(AL17),0)</f>
        <v>5366</v>
      </c>
      <c r="AM18" s="14">
        <f>VLOOKUP("*Тамбовская*",'[1]в рублях'!$1:$1048576,COLUMN(AM17),0)</f>
        <v>5414</v>
      </c>
      <c r="AN18" s="14">
        <f>VLOOKUP("*Тамбовская*",'[1]в рублях'!$1:$1048576,COLUMN(AN17),0)</f>
        <v>5705</v>
      </c>
      <c r="AO18" s="14">
        <f>VLOOKUP("*Тамбовская*",'[1]в рублях'!$1:$1048576,COLUMN(AO17),0)</f>
        <v>5834</v>
      </c>
      <c r="AP18" s="14">
        <f>VLOOKUP("*Тамбовская*",'[1]в рублях'!$1:$1048576,COLUMN(AP17),0)</f>
        <v>5730</v>
      </c>
      <c r="AQ18" s="14">
        <f>VLOOKUP("*Тамбовская*",'[1]в рублях'!$1:$1048576,COLUMN(AQ17),0)</f>
        <v>5782</v>
      </c>
      <c r="AR18" s="14">
        <f>VLOOKUP("*Тамбовская*",'[1]в рублях'!$1:$1048576,COLUMN(AR17),0)</f>
        <v>6069</v>
      </c>
      <c r="AS18" s="14">
        <f>VLOOKUP("*Тамбовская*",'[1]в рублях'!$1:$1048576,COLUMN(AS17),0)</f>
        <v>5995</v>
      </c>
      <c r="AT18" s="14">
        <f>VLOOKUP("*Тамбовская*",'[1]в рублях'!$1:$1048576,COLUMN(AT17),0)</f>
        <v>6331</v>
      </c>
      <c r="AU18" s="14">
        <f>VLOOKUP("*Тамбовская*",'[1]в рублях'!$1:$1048576,COLUMN(AU17),0)</f>
        <v>6916</v>
      </c>
      <c r="AV18" s="14">
        <f>VLOOKUP("*Тамбовская*",'[1]в рублях'!$1:$1048576,COLUMN(AV17),0)</f>
        <v>7366</v>
      </c>
      <c r="AW18" s="14">
        <f>VLOOKUP("*Тамбовская*",'[1]в рублях'!$1:$1048576,COLUMN(AW17),0)</f>
        <v>7808</v>
      </c>
      <c r="AX18" s="14">
        <f>VLOOKUP("*Тамбовская*",'[1]в рублях'!$1:$1048576,COLUMN(AX17),0)</f>
        <v>7660</v>
      </c>
      <c r="AY18" s="14">
        <f>VLOOKUP("*Тамбовская*",'[1]в рублях'!$1:$1048576,COLUMN(AY17),0)</f>
        <v>7472</v>
      </c>
      <c r="AZ18" s="14">
        <f>VLOOKUP("*Тамбовская*",'[1]в рублях'!$1:$1048576,COLUMN(AZ17),0)</f>
        <v>6623</v>
      </c>
      <c r="BA18" s="14">
        <f>VLOOKUP("*Тамбовская*",'[1]в рублях'!$1:$1048576,COLUMN(BA17),0)</f>
        <v>7402</v>
      </c>
      <c r="BB18" s="14">
        <f>VLOOKUP("*Тамбовская*",'[1]в рублях'!$1:$1048576,COLUMN(BB17),0)</f>
        <v>8205</v>
      </c>
      <c r="BC18" s="14">
        <f>VLOOKUP("*Тамбовская*",'[1]в рублях'!$1:$1048576,COLUMN(BC17),0)</f>
        <v>8798</v>
      </c>
      <c r="BD18" s="14">
        <f>VLOOKUP("*Тамбовская*",'[1]в рублях'!$1:$1048576,COLUMN(BD17),0)</f>
        <v>8347</v>
      </c>
      <c r="BE18" s="14">
        <f>VLOOKUP("*Тамбовская*",'[1]в рублях'!$1:$1048576,COLUMN(BE17),0)</f>
        <v>8286</v>
      </c>
      <c r="BF18" s="14">
        <f>VLOOKUP("*Тамбовская*",'[1]в рублях'!$1:$1048576,COLUMN(BF17),0)</f>
        <v>8361</v>
      </c>
      <c r="BG18" s="14">
        <f>VLOOKUP("*Тамбовская*",'[1]в рублях'!$1:$1048576,COLUMN(BG17),0)</f>
        <v>8484</v>
      </c>
      <c r="BH18" s="14">
        <f>VLOOKUP("*Тамбовская*",'[1]в рублях'!$1:$1048576,COLUMN(BH17),0)</f>
        <v>9211</v>
      </c>
      <c r="BI18" s="14">
        <f>VLOOKUP("*Тамбовская*",'[1]в рублях'!$1:$1048576,COLUMN(BI17),0)</f>
        <v>10119</v>
      </c>
      <c r="BJ18" s="14">
        <f>VLOOKUP("*Тамбовская*",'[1]в рублях'!$1:$1048576,COLUMN(BJ17),0)</f>
        <v>11189</v>
      </c>
      <c r="BK18" s="14">
        <f>VLOOKUP("*Тамбовская*",'[1]в рублях'!$1:$1048576,COLUMN(BK17),0)</f>
        <v>11663</v>
      </c>
      <c r="BL18" s="14">
        <f>VLOOKUP("*Тамбовская*",'[1]в рублях'!$1:$1048576,COLUMN(BL17),0)</f>
        <v>11677</v>
      </c>
      <c r="BM18" s="14">
        <f>VLOOKUP("*Тамбовская*",'[1]в рублях'!$1:$1048576,COLUMN(BM17),0)</f>
        <v>12142</v>
      </c>
      <c r="BN18" s="14">
        <f>VLOOKUP("*Тамбовская*",'[1]в рублях'!$1:$1048576,COLUMN(BN17),0)</f>
        <v>11758</v>
      </c>
      <c r="BO18" s="14">
        <f>VLOOKUP("*Тамбовская*",'[1]в рублях'!$1:$1048576,COLUMN(BO17),0)</f>
        <v>11538</v>
      </c>
      <c r="BP18" s="14">
        <f>VLOOKUP("*Тамбовская*",'[1]в рублях'!$1:$1048576,COLUMN(BP17),0)</f>
        <v>9350</v>
      </c>
      <c r="BQ18" s="14">
        <f>VLOOKUP("*Тамбовская*",'[1]в рублях'!$1:$1048576,COLUMN(BQ17),0)</f>
        <v>9627</v>
      </c>
      <c r="BR18" s="14">
        <f>VLOOKUP("*Тамбовская*",'[1]в рублях'!$1:$1048576,COLUMN(BR17),0)</f>
        <v>10190</v>
      </c>
      <c r="BS18" s="14">
        <f>VLOOKUP("*Тамбовская*",'[1]в рублях'!$1:$1048576,COLUMN(BS17),0)</f>
        <v>10411</v>
      </c>
      <c r="BT18" s="14">
        <f>VLOOKUP("*Тамбовская*",'[1]в рублях'!$1:$1048576,COLUMN(BT17),0)</f>
        <v>10687</v>
      </c>
      <c r="BU18" s="14">
        <f>VLOOKUP("*Тамбовская*",'[1]в рублях'!$1:$1048576,COLUMN(BU17),0)</f>
        <v>11470</v>
      </c>
      <c r="BV18" s="14">
        <f>VLOOKUP("*Тамбовская*",'[1]в рублях'!$1:$1048576,COLUMN(BV17),0)</f>
        <v>11887</v>
      </c>
      <c r="BW18" s="14">
        <f>VLOOKUP("*Тамбовская*",'[1]в рублях'!$1:$1048576,COLUMN(BW17),0)</f>
        <v>12839</v>
      </c>
      <c r="BX18" s="14">
        <f>VLOOKUP("*Тамбовская*",'[1]в рублях'!$1:$1048576,COLUMN(BX17),0)</f>
        <v>13025</v>
      </c>
      <c r="BY18" s="14">
        <f>VLOOKUP("*Тамбовская*",'[1]в рублях'!$1:$1048576,COLUMN(BY17),0)</f>
        <v>12989</v>
      </c>
      <c r="BZ18" s="14">
        <f>VLOOKUP("*Тамбовская*",'[1]в рублях'!$1:$1048576,COLUMN(BZ17),0)</f>
        <v>13272</v>
      </c>
      <c r="CA18" s="14">
        <f>VLOOKUP("*Тамбовская*",'[1]в рублях'!$1:$1048576,COLUMN(CA17),0)</f>
        <v>14173</v>
      </c>
      <c r="CB18" s="14">
        <f>VLOOKUP("*Тамбовская*",'[1]в рублях'!$1:$1048576,COLUMN(CB17),0)</f>
        <v>12949</v>
      </c>
    </row>
    <row r="19" spans="1:80" x14ac:dyDescent="0.2">
      <c r="A19" s="4" t="s">
        <v>16</v>
      </c>
      <c r="B19" s="14">
        <f>VLOOKUP("*Тверская*",'[1]в рублях'!$1:$1048576,COLUMN(B18),0)</f>
        <v>5</v>
      </c>
      <c r="C19" s="14">
        <f>VLOOKUP("*Тверская*",'[1]в рублях'!$1:$1048576,COLUMN(C18),0)</f>
        <v>5</v>
      </c>
      <c r="D19" s="14">
        <f>VLOOKUP("*Тверская*",'[1]в рублях'!$1:$1048576,COLUMN(D18),0)</f>
        <v>81</v>
      </c>
      <c r="E19" s="14">
        <f>VLOOKUP("*Тверская*",'[1]в рублях'!$1:$1048576,COLUMN(E18),0)</f>
        <v>172</v>
      </c>
      <c r="F19" s="14">
        <f>VLOOKUP("*Тверская*",'[1]в рублях'!$1:$1048576,COLUMN(F18),0)</f>
        <v>234</v>
      </c>
      <c r="G19" s="14">
        <f>VLOOKUP("*Тверская*",'[1]в рублях'!$1:$1048576,COLUMN(G18),0)</f>
        <v>304</v>
      </c>
      <c r="H19" s="14">
        <f>VLOOKUP("*Тверская*",'[1]в рублях'!$1:$1048576,COLUMN(H18),0)</f>
        <v>418</v>
      </c>
      <c r="I19" s="14">
        <f>VLOOKUP("*Тверская*",'[1]в рублях'!$1:$1048576,COLUMN(I18),0)</f>
        <v>427</v>
      </c>
      <c r="J19" s="14">
        <f>VLOOKUP("*Тверская*",'[1]в рублях'!$1:$1048576,COLUMN(J18),0)</f>
        <v>533</v>
      </c>
      <c r="K19" s="14">
        <f>VLOOKUP("*Тверская*",'[1]в рублях'!$1:$1048576,COLUMN(K18),0)</f>
        <v>706</v>
      </c>
      <c r="L19" s="14">
        <f>VLOOKUP("*Тверская*",'[1]в рублях'!$1:$1048576,COLUMN(L18),0)</f>
        <v>841</v>
      </c>
      <c r="M19" s="14">
        <f>VLOOKUP("*Тверская*",'[1]в рублях'!$1:$1048576,COLUMN(M18),0)</f>
        <v>1067</v>
      </c>
      <c r="N19" s="14">
        <f>VLOOKUP("*Тверская*",'[1]в рублях'!$1:$1048576,COLUMN(N18),0)</f>
        <v>1513</v>
      </c>
      <c r="O19" s="14">
        <f>VLOOKUP("*Тверская*",'[1]в рублях'!$1:$1048576,COLUMN(O18),0)</f>
        <v>1891</v>
      </c>
      <c r="P19" s="14">
        <f>VLOOKUP("*Тверская*",'[1]в рублях'!$1:$1048576,COLUMN(P18),0)</f>
        <v>2483</v>
      </c>
      <c r="Q19" s="14">
        <f>VLOOKUP("*Тверская*",'[1]в рублях'!$1:$1048576,COLUMN(Q18),0)</f>
        <v>3007</v>
      </c>
      <c r="R19" s="14">
        <f>VLOOKUP("*Тверская*",'[1]в рублях'!$1:$1048576,COLUMN(R18),0)</f>
        <v>3631</v>
      </c>
      <c r="S19" s="14">
        <f>VLOOKUP("*Тверская*",'[1]в рублях'!$1:$1048576,COLUMN(S18),0)</f>
        <v>4533</v>
      </c>
      <c r="T19" s="14">
        <f>VLOOKUP("*Тверская*",'[1]в рублях'!$1:$1048576,COLUMN(T18),0)</f>
        <v>5088</v>
      </c>
      <c r="U19" s="14">
        <f>VLOOKUP("*Тверская*",'[1]в рублях'!$1:$1048576,COLUMN(U18),0)</f>
        <v>4660</v>
      </c>
      <c r="V19" s="14">
        <f>VLOOKUP("*Тверская*",'[1]в рублях'!$1:$1048576,COLUMN(V18),0)</f>
        <v>5402</v>
      </c>
      <c r="W19" s="14">
        <f>VLOOKUP("*Тверская*",'[1]в рублях'!$1:$1048576,COLUMN(W18),0)</f>
        <v>5805</v>
      </c>
      <c r="X19" s="14">
        <f>VLOOKUP("*Тверская*",'[1]в рублях'!$1:$1048576,COLUMN(X18),0)</f>
        <v>6013</v>
      </c>
      <c r="Y19" s="14">
        <f>VLOOKUP("*Тверская*",'[1]в рублях'!$1:$1048576,COLUMN(Y18),0)</f>
        <v>6611</v>
      </c>
      <c r="Z19" s="14">
        <f>VLOOKUP("*Тверская*",'[1]в рублях'!$1:$1048576,COLUMN(Z18),0)</f>
        <v>7386</v>
      </c>
      <c r="AA19" s="14">
        <f>VLOOKUP("*Тверская*",'[1]в рублях'!$1:$1048576,COLUMN(AA18),0)</f>
        <v>8144</v>
      </c>
      <c r="AB19" s="14">
        <f>VLOOKUP("*Тверская*",'[1]в рублях'!$1:$1048576,COLUMN(AB18),0)</f>
        <v>7720</v>
      </c>
      <c r="AC19" s="14">
        <f>VLOOKUP("*Тверская*",'[1]в рублях'!$1:$1048576,COLUMN(AC18),0)</f>
        <v>8463</v>
      </c>
      <c r="AD19" s="14">
        <f>VLOOKUP("*Тверская*",'[1]в рублях'!$1:$1048576,COLUMN(AD18),0)</f>
        <v>8238</v>
      </c>
      <c r="AE19" s="14">
        <f>VLOOKUP("*Тверская*",'[1]в рублях'!$1:$1048576,COLUMN(AE18),0)</f>
        <v>9310</v>
      </c>
      <c r="AF19" s="14">
        <f>VLOOKUP("*Тверская*",'[1]в рублях'!$1:$1048576,COLUMN(AF18),0)</f>
        <v>9129</v>
      </c>
      <c r="AG19" s="14">
        <f>VLOOKUP("*Тверская*",'[1]в рублях'!$1:$1048576,COLUMN(AG18),0)</f>
        <v>9212</v>
      </c>
      <c r="AH19" s="14">
        <f>VLOOKUP("*Тверская*",'[1]в рублях'!$1:$1048576,COLUMN(AH18),0)</f>
        <v>9937</v>
      </c>
      <c r="AI19" s="14">
        <f>VLOOKUP("*Тверская*",'[1]в рублях'!$1:$1048576,COLUMN(AI18),0)</f>
        <v>11240</v>
      </c>
      <c r="AJ19" s="14">
        <f>VLOOKUP("*Тверская*",'[1]в рублях'!$1:$1048576,COLUMN(AJ18),0)</f>
        <v>11413</v>
      </c>
      <c r="AK19" s="14">
        <f>VLOOKUP("*Тверская*",'[1]в рублях'!$1:$1048576,COLUMN(AK18),0)</f>
        <v>11488</v>
      </c>
      <c r="AL19" s="14">
        <f>VLOOKUP("*Тверская*",'[1]в рублях'!$1:$1048576,COLUMN(AL18),0)</f>
        <v>11740</v>
      </c>
      <c r="AM19" s="14">
        <f>VLOOKUP("*Тверская*",'[1]в рублях'!$1:$1048576,COLUMN(AM18),0)</f>
        <v>11878</v>
      </c>
      <c r="AN19" s="14">
        <f>VLOOKUP("*Тверская*",'[1]в рублях'!$1:$1048576,COLUMN(AN18),0)</f>
        <v>11394</v>
      </c>
      <c r="AO19" s="14">
        <f>VLOOKUP("*Тверская*",'[1]в рублях'!$1:$1048576,COLUMN(AO18),0)</f>
        <v>11024</v>
      </c>
      <c r="AP19" s="14">
        <f>VLOOKUP("*Тверская*",'[1]в рублях'!$1:$1048576,COLUMN(AP18),0)</f>
        <v>10432</v>
      </c>
      <c r="AQ19" s="14">
        <f>VLOOKUP("*Тверская*",'[1]в рублях'!$1:$1048576,COLUMN(AQ18),0)</f>
        <v>10869</v>
      </c>
      <c r="AR19" s="14">
        <f>VLOOKUP("*Тверская*",'[1]в рублях'!$1:$1048576,COLUMN(AR18),0)</f>
        <v>12037</v>
      </c>
      <c r="AS19" s="14">
        <f>VLOOKUP("*Тверская*",'[1]в рублях'!$1:$1048576,COLUMN(AS18),0)</f>
        <v>12119</v>
      </c>
      <c r="AT19" s="14">
        <f>VLOOKUP("*Тверская*",'[1]в рублях'!$1:$1048576,COLUMN(AT18),0)</f>
        <v>12444</v>
      </c>
      <c r="AU19" s="14">
        <f>VLOOKUP("*Тверская*",'[1]в рублях'!$1:$1048576,COLUMN(AU18),0)</f>
        <v>11243</v>
      </c>
      <c r="AV19" s="14">
        <f>VLOOKUP("*Тверская*",'[1]в рублях'!$1:$1048576,COLUMN(AV18),0)</f>
        <v>12079</v>
      </c>
      <c r="AW19" s="14">
        <f>VLOOKUP("*Тверская*",'[1]в рублях'!$1:$1048576,COLUMN(AW18),0)</f>
        <v>12072</v>
      </c>
      <c r="AX19" s="14">
        <f>VLOOKUP("*Тверская*",'[1]в рублях'!$1:$1048576,COLUMN(AX18),0)</f>
        <v>12071</v>
      </c>
      <c r="AY19" s="14">
        <f>VLOOKUP("*Тверская*",'[1]в рублях'!$1:$1048576,COLUMN(AY18),0)</f>
        <v>12864</v>
      </c>
      <c r="AZ19" s="14">
        <f>VLOOKUP("*Тверская*",'[1]в рублях'!$1:$1048576,COLUMN(AZ18),0)</f>
        <v>13566</v>
      </c>
      <c r="BA19" s="14">
        <f>VLOOKUP("*Тверская*",'[1]в рублях'!$1:$1048576,COLUMN(BA18),0)</f>
        <v>14948</v>
      </c>
      <c r="BB19" s="14">
        <f>VLOOKUP("*Тверская*",'[1]в рублях'!$1:$1048576,COLUMN(BB18),0)</f>
        <v>14785</v>
      </c>
      <c r="BC19" s="14">
        <f>VLOOKUP("*Тверская*",'[1]в рублях'!$1:$1048576,COLUMN(BC18),0)</f>
        <v>14946</v>
      </c>
      <c r="BD19" s="14">
        <f>VLOOKUP("*Тверская*",'[1]в рублях'!$1:$1048576,COLUMN(BD18),0)</f>
        <v>16196</v>
      </c>
      <c r="BE19" s="14">
        <f>VLOOKUP("*Тверская*",'[1]в рублях'!$1:$1048576,COLUMN(BE18),0)</f>
        <v>16316</v>
      </c>
      <c r="BF19" s="14">
        <f>VLOOKUP("*Тверская*",'[1]в рублях'!$1:$1048576,COLUMN(BF18),0)</f>
        <v>14757</v>
      </c>
      <c r="BG19" s="14">
        <f>VLOOKUP("*Тверская*",'[1]в рублях'!$1:$1048576,COLUMN(BG18),0)</f>
        <v>15114</v>
      </c>
      <c r="BH19" s="14">
        <f>VLOOKUP("*Тверская*",'[1]в рублях'!$1:$1048576,COLUMN(BH18),0)</f>
        <v>16006</v>
      </c>
      <c r="BI19" s="14">
        <f>VLOOKUP("*Тверская*",'[1]в рублях'!$1:$1048576,COLUMN(BI18),0)</f>
        <v>16288</v>
      </c>
      <c r="BJ19" s="14">
        <f>VLOOKUP("*Тверская*",'[1]в рублях'!$1:$1048576,COLUMN(BJ18),0)</f>
        <v>17273</v>
      </c>
      <c r="BK19" s="14">
        <f>VLOOKUP("*Тверская*",'[1]в рублях'!$1:$1048576,COLUMN(BK18),0)</f>
        <v>14675</v>
      </c>
      <c r="BL19" s="14">
        <f>VLOOKUP("*Тверская*",'[1]в рублях'!$1:$1048576,COLUMN(BL18),0)</f>
        <v>14250</v>
      </c>
      <c r="BM19" s="14">
        <f>VLOOKUP("*Тверская*",'[1]в рублях'!$1:$1048576,COLUMN(BM18),0)</f>
        <v>14244</v>
      </c>
      <c r="BN19" s="14">
        <f>VLOOKUP("*Тверская*",'[1]в рублях'!$1:$1048576,COLUMN(BN18),0)</f>
        <v>13672</v>
      </c>
      <c r="BO19" s="14">
        <f>VLOOKUP("*Тверская*",'[1]в рублях'!$1:$1048576,COLUMN(BO18),0)</f>
        <v>13950</v>
      </c>
      <c r="BP19" s="14">
        <f>VLOOKUP("*Тверская*",'[1]в рублях'!$1:$1048576,COLUMN(BP18),0)</f>
        <v>13607</v>
      </c>
      <c r="BQ19" s="14">
        <f>VLOOKUP("*Тверская*",'[1]в рублях'!$1:$1048576,COLUMN(BQ18),0)</f>
        <v>12925</v>
      </c>
      <c r="BR19" s="14">
        <f>VLOOKUP("*Тверская*",'[1]в рублях'!$1:$1048576,COLUMN(BR18),0)</f>
        <v>13352</v>
      </c>
      <c r="BS19" s="14">
        <f>VLOOKUP("*Тверская*",'[1]в рублях'!$1:$1048576,COLUMN(BS18),0)</f>
        <v>13961</v>
      </c>
      <c r="BT19" s="14">
        <f>VLOOKUP("*Тверская*",'[1]в рублях'!$1:$1048576,COLUMN(BT18),0)</f>
        <v>14628</v>
      </c>
      <c r="BU19" s="14">
        <f>VLOOKUP("*Тверская*",'[1]в рублях'!$1:$1048576,COLUMN(BU18),0)</f>
        <v>15488</v>
      </c>
      <c r="BV19" s="14">
        <f>VLOOKUP("*Тверская*",'[1]в рублях'!$1:$1048576,COLUMN(BV18),0)</f>
        <v>15985</v>
      </c>
      <c r="BW19" s="14">
        <f>VLOOKUP("*Тверская*",'[1]в рублях'!$1:$1048576,COLUMN(BW18),0)</f>
        <v>16691</v>
      </c>
      <c r="BX19" s="14">
        <f>VLOOKUP("*Тверская*",'[1]в рублях'!$1:$1048576,COLUMN(BX18),0)</f>
        <v>15476</v>
      </c>
      <c r="BY19" s="14">
        <f>VLOOKUP("*Тверская*",'[1]в рублях'!$1:$1048576,COLUMN(BY18),0)</f>
        <v>16365</v>
      </c>
      <c r="BZ19" s="14">
        <f>VLOOKUP("*Тверская*",'[1]в рублях'!$1:$1048576,COLUMN(BZ18),0)</f>
        <v>16378</v>
      </c>
      <c r="CA19" s="14">
        <f>VLOOKUP("*Тверская*",'[1]в рублях'!$1:$1048576,COLUMN(CA18),0)</f>
        <v>17871</v>
      </c>
      <c r="CB19" s="14">
        <f>VLOOKUP("*Тверская*",'[1]в рублях'!$1:$1048576,COLUMN(CB18),0)</f>
        <v>16482</v>
      </c>
    </row>
    <row r="20" spans="1:80" x14ac:dyDescent="0.2">
      <c r="A20" s="4" t="s">
        <v>17</v>
      </c>
      <c r="B20" s="14">
        <f>VLOOKUP("*Тульская*",'[1]в рублях'!$1:$1048576,COLUMN(B19),0)</f>
        <v>80</v>
      </c>
      <c r="C20" s="14">
        <f>VLOOKUP("*Тульская*",'[1]в рублях'!$1:$1048576,COLUMN(C19),0)</f>
        <v>98</v>
      </c>
      <c r="D20" s="14">
        <f>VLOOKUP("*Тульская*",'[1]в рублях'!$1:$1048576,COLUMN(D19),0)</f>
        <v>106</v>
      </c>
      <c r="E20" s="14">
        <f>VLOOKUP("*Тульская*",'[1]в рублях'!$1:$1048576,COLUMN(E19),0)</f>
        <v>131</v>
      </c>
      <c r="F20" s="14">
        <f>VLOOKUP("*Тульская*",'[1]в рублях'!$1:$1048576,COLUMN(F19),0)</f>
        <v>150</v>
      </c>
      <c r="G20" s="14">
        <f>VLOOKUP("*Тульская*",'[1]в рублях'!$1:$1048576,COLUMN(G19),0)</f>
        <v>182</v>
      </c>
      <c r="H20" s="14">
        <f>VLOOKUP("*Тульская*",'[1]в рублях'!$1:$1048576,COLUMN(H19),0)</f>
        <v>217</v>
      </c>
      <c r="I20" s="14">
        <f>VLOOKUP("*Тульская*",'[1]в рублях'!$1:$1048576,COLUMN(I19),0)</f>
        <v>278</v>
      </c>
      <c r="J20" s="14">
        <f>VLOOKUP("*Тульская*",'[1]в рублях'!$1:$1048576,COLUMN(J19),0)</f>
        <v>390</v>
      </c>
      <c r="K20" s="14">
        <f>VLOOKUP("*Тульская*",'[1]в рублях'!$1:$1048576,COLUMN(K19),0)</f>
        <v>452</v>
      </c>
      <c r="L20" s="14">
        <f>VLOOKUP("*Тульская*",'[1]в рублях'!$1:$1048576,COLUMN(L19),0)</f>
        <v>565</v>
      </c>
      <c r="M20" s="14">
        <f>VLOOKUP("*Тульская*",'[1]в рублях'!$1:$1048576,COLUMN(M19),0)</f>
        <v>763</v>
      </c>
      <c r="N20" s="14">
        <f>VLOOKUP("*Тульская*",'[1]в рублях'!$1:$1048576,COLUMN(N19),0)</f>
        <v>1012</v>
      </c>
      <c r="O20" s="14">
        <f>VLOOKUP("*Тульская*",'[1]в рублях'!$1:$1048576,COLUMN(O19),0)</f>
        <v>1385</v>
      </c>
      <c r="P20" s="14">
        <f>VLOOKUP("*Тульская*",'[1]в рублях'!$1:$1048576,COLUMN(P19),0)</f>
        <v>1896</v>
      </c>
      <c r="Q20" s="14">
        <f>VLOOKUP("*Тульская*",'[1]в рублях'!$1:$1048576,COLUMN(Q19),0)</f>
        <v>2426</v>
      </c>
      <c r="R20" s="14">
        <f>VLOOKUP("*Тульская*",'[1]в рублях'!$1:$1048576,COLUMN(R19),0)</f>
        <v>3334</v>
      </c>
      <c r="S20" s="14">
        <f>VLOOKUP("*Тульская*",'[1]в рублях'!$1:$1048576,COLUMN(S19),0)</f>
        <v>4561</v>
      </c>
      <c r="T20" s="14">
        <f>VLOOKUP("*Тульская*",'[1]в рублях'!$1:$1048576,COLUMN(T19),0)</f>
        <v>5593</v>
      </c>
      <c r="U20" s="14">
        <f>VLOOKUP("*Тульская*",'[1]в рублях'!$1:$1048576,COLUMN(U19),0)</f>
        <v>6305</v>
      </c>
      <c r="V20" s="14">
        <f>VLOOKUP("*Тульская*",'[1]в рублях'!$1:$1048576,COLUMN(V19),0)</f>
        <v>7395</v>
      </c>
      <c r="W20" s="14">
        <f>VLOOKUP("*Тульская*",'[1]в рублях'!$1:$1048576,COLUMN(W19),0)</f>
        <v>8233</v>
      </c>
      <c r="X20" s="14">
        <f>VLOOKUP("*Тульская*",'[1]в рублях'!$1:$1048576,COLUMN(X19),0)</f>
        <v>9693</v>
      </c>
      <c r="Y20" s="14">
        <f>VLOOKUP("*Тульская*",'[1]в рублях'!$1:$1048576,COLUMN(Y19),0)</f>
        <v>10688</v>
      </c>
      <c r="Z20" s="14">
        <f>VLOOKUP("*Тульская*",'[1]в рублях'!$1:$1048576,COLUMN(Z19),0)</f>
        <v>11802</v>
      </c>
      <c r="AA20" s="14">
        <f>VLOOKUP("*Тульская*",'[1]в рублях'!$1:$1048576,COLUMN(AA19),0)</f>
        <v>12980</v>
      </c>
      <c r="AB20" s="14">
        <f>VLOOKUP("*Тульская*",'[1]в рублях'!$1:$1048576,COLUMN(AB19),0)</f>
        <v>13695</v>
      </c>
      <c r="AC20" s="14">
        <f>VLOOKUP("*Тульская*",'[1]в рублях'!$1:$1048576,COLUMN(AC19),0)</f>
        <v>14828</v>
      </c>
      <c r="AD20" s="14">
        <f>VLOOKUP("*Тульская*",'[1]в рублях'!$1:$1048576,COLUMN(AD19),0)</f>
        <v>16065</v>
      </c>
      <c r="AE20" s="14">
        <f>VLOOKUP("*Тульская*",'[1]в рублях'!$1:$1048576,COLUMN(AE19),0)</f>
        <v>17053</v>
      </c>
      <c r="AF20" s="14">
        <f>VLOOKUP("*Тульская*",'[1]в рублях'!$1:$1048576,COLUMN(AF19),0)</f>
        <v>17437</v>
      </c>
      <c r="AG20" s="14">
        <f>VLOOKUP("*Тульская*",'[1]в рублях'!$1:$1048576,COLUMN(AG19),0)</f>
        <v>17435</v>
      </c>
      <c r="AH20" s="14">
        <f>VLOOKUP("*Тульская*",'[1]в рублях'!$1:$1048576,COLUMN(AH19),0)</f>
        <v>17287</v>
      </c>
      <c r="AI20" s="14">
        <f>VLOOKUP("*Тульская*",'[1]в рублях'!$1:$1048576,COLUMN(AI19),0)</f>
        <v>18811</v>
      </c>
      <c r="AJ20" s="14">
        <f>VLOOKUP("*Тульская*",'[1]в рублях'!$1:$1048576,COLUMN(AJ19),0)</f>
        <v>20177</v>
      </c>
      <c r="AK20" s="14">
        <f>VLOOKUP("*Тульская*",'[1]в рублях'!$1:$1048576,COLUMN(AK19),0)</f>
        <v>20755</v>
      </c>
      <c r="AL20" s="14">
        <f>VLOOKUP("*Тульская*",'[1]в рублях'!$1:$1048576,COLUMN(AL19),0)</f>
        <v>21186</v>
      </c>
      <c r="AM20" s="14">
        <f>VLOOKUP("*Тульская*",'[1]в рублях'!$1:$1048576,COLUMN(AM19),0)</f>
        <v>21119</v>
      </c>
      <c r="AN20" s="14">
        <f>VLOOKUP("*Тульская*",'[1]в рублях'!$1:$1048576,COLUMN(AN19),0)</f>
        <v>21349</v>
      </c>
      <c r="AO20" s="14">
        <f>VLOOKUP("*Тульская*",'[1]в рублях'!$1:$1048576,COLUMN(AO19),0)</f>
        <v>22004</v>
      </c>
      <c r="AP20" s="14">
        <f>VLOOKUP("*Тульская*",'[1]в рублях'!$1:$1048576,COLUMN(AP19),0)</f>
        <v>22971</v>
      </c>
      <c r="AQ20" s="14">
        <f>VLOOKUP("*Тульская*",'[1]в рублях'!$1:$1048576,COLUMN(AQ19),0)</f>
        <v>22911</v>
      </c>
      <c r="AR20" s="14">
        <f>VLOOKUP("*Тульская*",'[1]в рублях'!$1:$1048576,COLUMN(AR19),0)</f>
        <v>22982</v>
      </c>
      <c r="AS20" s="14">
        <f>VLOOKUP("*Тульская*",'[1]в рублях'!$1:$1048576,COLUMN(AS19),0)</f>
        <v>22843</v>
      </c>
      <c r="AT20" s="14">
        <f>VLOOKUP("*Тульская*",'[1]в рублях'!$1:$1048576,COLUMN(AT19),0)</f>
        <v>20852</v>
      </c>
      <c r="AU20" s="14">
        <f>VLOOKUP("*Тульская*",'[1]в рублях'!$1:$1048576,COLUMN(AU19),0)</f>
        <v>21175</v>
      </c>
      <c r="AV20" s="14">
        <f>VLOOKUP("*Тульская*",'[1]в рублях'!$1:$1048576,COLUMN(AV19),0)</f>
        <v>19323</v>
      </c>
      <c r="AW20" s="14">
        <f>VLOOKUP("*Тульская*",'[1]в рублях'!$1:$1048576,COLUMN(AW19),0)</f>
        <v>20821</v>
      </c>
      <c r="AX20" s="14">
        <f>VLOOKUP("*Тульская*",'[1]в рублях'!$1:$1048576,COLUMN(AX19),0)</f>
        <v>22095</v>
      </c>
      <c r="AY20" s="14">
        <f>VLOOKUP("*Тульская*",'[1]в рублях'!$1:$1048576,COLUMN(AY19),0)</f>
        <v>23721</v>
      </c>
      <c r="AZ20" s="14">
        <f>VLOOKUP("*Тульская*",'[1]в рублях'!$1:$1048576,COLUMN(AZ19),0)</f>
        <v>26004</v>
      </c>
      <c r="BA20" s="14">
        <f>VLOOKUP("*Тульская*",'[1]в рублях'!$1:$1048576,COLUMN(BA19),0)</f>
        <v>28521</v>
      </c>
      <c r="BB20" s="14">
        <f>VLOOKUP("*Тульская*",'[1]в рублях'!$1:$1048576,COLUMN(BB19),0)</f>
        <v>27620</v>
      </c>
      <c r="BC20" s="14">
        <f>VLOOKUP("*Тульская*",'[1]в рублях'!$1:$1048576,COLUMN(BC19),0)</f>
        <v>31462</v>
      </c>
      <c r="BD20" s="14">
        <f>VLOOKUP("*Тульская*",'[1]в рублях'!$1:$1048576,COLUMN(BD19),0)</f>
        <v>30242</v>
      </c>
      <c r="BE20" s="14">
        <f>VLOOKUP("*Тульская*",'[1]в рублях'!$1:$1048576,COLUMN(BE19),0)</f>
        <v>31195</v>
      </c>
      <c r="BF20" s="14">
        <f>VLOOKUP("*Тульская*",'[1]в рублях'!$1:$1048576,COLUMN(BF19),0)</f>
        <v>29822</v>
      </c>
      <c r="BG20" s="14">
        <f>VLOOKUP("*Тульская*",'[1]в рублях'!$1:$1048576,COLUMN(BG19),0)</f>
        <v>32107</v>
      </c>
      <c r="BH20" s="14">
        <f>VLOOKUP("*Тульская*",'[1]в рублях'!$1:$1048576,COLUMN(BH19),0)</f>
        <v>32629</v>
      </c>
      <c r="BI20" s="14">
        <f>VLOOKUP("*Тульская*",'[1]в рублях'!$1:$1048576,COLUMN(BI19),0)</f>
        <v>35728</v>
      </c>
      <c r="BJ20" s="14">
        <f>VLOOKUP("*Тульская*",'[1]в рублях'!$1:$1048576,COLUMN(BJ19),0)</f>
        <v>36152</v>
      </c>
      <c r="BK20" s="14">
        <f>VLOOKUP("*Тульская*",'[1]в рублях'!$1:$1048576,COLUMN(BK19),0)</f>
        <v>38466</v>
      </c>
      <c r="BL20" s="14">
        <f>VLOOKUP("*Тульская*",'[1]в рублях'!$1:$1048576,COLUMN(BL19),0)</f>
        <v>39948</v>
      </c>
      <c r="BM20" s="14">
        <f>VLOOKUP("*Тульская*",'[1]в рублях'!$1:$1048576,COLUMN(BM19),0)</f>
        <v>40844</v>
      </c>
      <c r="BN20" s="14">
        <f>VLOOKUP("*Тульская*",'[1]в рублях'!$1:$1048576,COLUMN(BN19),0)</f>
        <v>42525</v>
      </c>
      <c r="BO20" s="14">
        <f>VLOOKUP("*Тульская*",'[1]в рублях'!$1:$1048576,COLUMN(BO19),0)</f>
        <v>44255</v>
      </c>
      <c r="BP20" s="14">
        <f>VLOOKUP("*Тульская*",'[1]в рублях'!$1:$1048576,COLUMN(BP19),0)</f>
        <v>41336</v>
      </c>
      <c r="BQ20" s="14">
        <f>VLOOKUP("*Тульская*",'[1]в рублях'!$1:$1048576,COLUMN(BQ19),0)</f>
        <v>40943</v>
      </c>
      <c r="BR20" s="14">
        <f>VLOOKUP("*Тульская*",'[1]в рублях'!$1:$1048576,COLUMN(BR19),0)</f>
        <v>42749</v>
      </c>
      <c r="BS20" s="14">
        <f>VLOOKUP("*Тульская*",'[1]в рублях'!$1:$1048576,COLUMN(BS19),0)</f>
        <v>44548</v>
      </c>
      <c r="BT20" s="14">
        <f>VLOOKUP("*Тульская*",'[1]в рублях'!$1:$1048576,COLUMN(BT19),0)</f>
        <v>46542</v>
      </c>
      <c r="BU20" s="14">
        <f>VLOOKUP("*Тульская*",'[1]в рублях'!$1:$1048576,COLUMN(BU19),0)</f>
        <v>48657</v>
      </c>
      <c r="BV20" s="14">
        <f>VLOOKUP("*Тульская*",'[1]в рублях'!$1:$1048576,COLUMN(BV19),0)</f>
        <v>49552</v>
      </c>
      <c r="BW20" s="14">
        <f>VLOOKUP("*Тульская*",'[1]в рублях'!$1:$1048576,COLUMN(BW19),0)</f>
        <v>52328</v>
      </c>
      <c r="BX20" s="14">
        <f>VLOOKUP("*Тульская*",'[1]в рублях'!$1:$1048576,COLUMN(BX19),0)</f>
        <v>52084</v>
      </c>
      <c r="BY20" s="14">
        <f>VLOOKUP("*Тульская*",'[1]в рублях'!$1:$1048576,COLUMN(BY19),0)</f>
        <v>55045</v>
      </c>
      <c r="BZ20" s="14">
        <f>VLOOKUP("*Тульская*",'[1]в рублях'!$1:$1048576,COLUMN(BZ19),0)</f>
        <v>58054</v>
      </c>
      <c r="CA20" s="14">
        <f>VLOOKUP("*Тульская*",'[1]в рублях'!$1:$1048576,COLUMN(CA19),0)</f>
        <v>61268</v>
      </c>
      <c r="CB20" s="14">
        <f>VLOOKUP("*Тульская*",'[1]в рублях'!$1:$1048576,COLUMN(CB19),0)</f>
        <v>51127</v>
      </c>
    </row>
    <row r="21" spans="1:80" x14ac:dyDescent="0.2">
      <c r="A21" s="4" t="s">
        <v>18</v>
      </c>
      <c r="B21" s="14">
        <f>VLOOKUP("*Ярославская*",'[1]в рублях'!$1:$1048576,COLUMN(B20),0)</f>
        <v>6</v>
      </c>
      <c r="C21" s="14">
        <f>VLOOKUP("*Ярославская*",'[1]в рублях'!$1:$1048576,COLUMN(C20),0)</f>
        <v>7</v>
      </c>
      <c r="D21" s="14">
        <f>VLOOKUP("*Ярославская*",'[1]в рублях'!$1:$1048576,COLUMN(D20),0)</f>
        <v>23</v>
      </c>
      <c r="E21" s="14">
        <f>VLOOKUP("*Ярославская*",'[1]в рублях'!$1:$1048576,COLUMN(E20),0)</f>
        <v>39</v>
      </c>
      <c r="F21" s="14">
        <f>VLOOKUP("*Ярославская*",'[1]в рублях'!$1:$1048576,COLUMN(F20),0)</f>
        <v>91</v>
      </c>
      <c r="G21" s="14">
        <f>VLOOKUP("*Ярославская*",'[1]в рублях'!$1:$1048576,COLUMN(G20),0)</f>
        <v>135</v>
      </c>
      <c r="H21" s="14">
        <f>VLOOKUP("*Ярославская*",'[1]в рублях'!$1:$1048576,COLUMN(H20),0)</f>
        <v>228</v>
      </c>
      <c r="I21" s="14">
        <f>VLOOKUP("*Ярославская*",'[1]в рублях'!$1:$1048576,COLUMN(I20),0)</f>
        <v>249</v>
      </c>
      <c r="J21" s="14">
        <f>VLOOKUP("*Ярославская*",'[1]в рублях'!$1:$1048576,COLUMN(J20),0)</f>
        <v>297</v>
      </c>
      <c r="K21" s="14">
        <f>VLOOKUP("*Ярославская*",'[1]в рублях'!$1:$1048576,COLUMN(K20),0)</f>
        <v>426</v>
      </c>
      <c r="L21" s="14">
        <f>VLOOKUP("*Ярославская*",'[1]в рублях'!$1:$1048576,COLUMN(L20),0)</f>
        <v>502</v>
      </c>
      <c r="M21" s="14">
        <f>VLOOKUP("*Ярославская*",'[1]в рублях'!$1:$1048576,COLUMN(M20),0)</f>
        <v>617</v>
      </c>
      <c r="N21" s="14">
        <f>VLOOKUP("*Ярославская*",'[1]в рублях'!$1:$1048576,COLUMN(N20),0)</f>
        <v>755</v>
      </c>
      <c r="O21" s="14">
        <f>VLOOKUP("*Ярославская*",'[1]в рублях'!$1:$1048576,COLUMN(O20),0)</f>
        <v>1126</v>
      </c>
      <c r="P21" s="14">
        <f>VLOOKUP("*Ярославская*",'[1]в рублях'!$1:$1048576,COLUMN(P20),0)</f>
        <v>1518</v>
      </c>
      <c r="Q21" s="14">
        <f>VLOOKUP("*Ярославская*",'[1]в рублях'!$1:$1048576,COLUMN(Q20),0)</f>
        <v>2243</v>
      </c>
      <c r="R21" s="14">
        <f>VLOOKUP("*Ярославская*",'[1]в рублях'!$1:$1048576,COLUMN(R20),0)</f>
        <v>2642</v>
      </c>
      <c r="S21" s="14">
        <f>VLOOKUP("*Ярославская*",'[1]в рублях'!$1:$1048576,COLUMN(S20),0)</f>
        <v>3419</v>
      </c>
      <c r="T21" s="14">
        <f>VLOOKUP("*Ярославская*",'[1]в рублях'!$1:$1048576,COLUMN(T20),0)</f>
        <v>3451</v>
      </c>
      <c r="U21" s="14">
        <f>VLOOKUP("*Ярославская*",'[1]в рублях'!$1:$1048576,COLUMN(U20),0)</f>
        <v>3680</v>
      </c>
      <c r="V21" s="14">
        <f>VLOOKUP("*Ярославская*",'[1]в рублях'!$1:$1048576,COLUMN(V20),0)</f>
        <v>3671</v>
      </c>
      <c r="W21" s="14">
        <f>VLOOKUP("*Ярославская*",'[1]в рублях'!$1:$1048576,COLUMN(W20),0)</f>
        <v>4400</v>
      </c>
      <c r="X21" s="14">
        <f>VLOOKUP("*Ярославская*",'[1]в рублях'!$1:$1048576,COLUMN(X20),0)</f>
        <v>5485</v>
      </c>
      <c r="Y21" s="14">
        <f>VLOOKUP("*Ярославская*",'[1]в рублях'!$1:$1048576,COLUMN(Y20),0)</f>
        <v>6528</v>
      </c>
      <c r="Z21" s="14">
        <f>VLOOKUP("*Ярославская*",'[1]в рублях'!$1:$1048576,COLUMN(Z20),0)</f>
        <v>7257</v>
      </c>
      <c r="AA21" s="14">
        <f>VLOOKUP("*Ярославская*",'[1]в рублях'!$1:$1048576,COLUMN(AA20),0)</f>
        <v>7739</v>
      </c>
      <c r="AB21" s="14">
        <f>VLOOKUP("*Ярославская*",'[1]в рублях'!$1:$1048576,COLUMN(AB20),0)</f>
        <v>8610</v>
      </c>
      <c r="AC21" s="14">
        <f>VLOOKUP("*Ярославская*",'[1]в рублях'!$1:$1048576,COLUMN(AC20),0)</f>
        <v>9380</v>
      </c>
      <c r="AD21" s="14">
        <f>VLOOKUP("*Ярославская*",'[1]в рублях'!$1:$1048576,COLUMN(AD20),0)</f>
        <v>9452</v>
      </c>
      <c r="AE21" s="14">
        <f>VLOOKUP("*Ярославская*",'[1]в рублях'!$1:$1048576,COLUMN(AE20),0)</f>
        <v>10568</v>
      </c>
      <c r="AF21" s="14">
        <f>VLOOKUP("*Ярославская*",'[1]в рублях'!$1:$1048576,COLUMN(AF20),0)</f>
        <v>10361</v>
      </c>
      <c r="AG21" s="14">
        <f>VLOOKUP("*Ярославская*",'[1]в рублях'!$1:$1048576,COLUMN(AG20),0)</f>
        <v>11511</v>
      </c>
      <c r="AH21" s="14">
        <f>VLOOKUP("*Ярославская*",'[1]в рублях'!$1:$1048576,COLUMN(AH20),0)</f>
        <v>12407</v>
      </c>
      <c r="AI21" s="14">
        <f>VLOOKUP("*Ярославская*",'[1]в рублях'!$1:$1048576,COLUMN(AI20),0)</f>
        <v>13968</v>
      </c>
      <c r="AJ21" s="14">
        <f>VLOOKUP("*Ярославская*",'[1]в рублях'!$1:$1048576,COLUMN(AJ20),0)</f>
        <v>14277</v>
      </c>
      <c r="AK21" s="14">
        <f>VLOOKUP("*Ярославская*",'[1]в рублях'!$1:$1048576,COLUMN(AK20),0)</f>
        <v>14589</v>
      </c>
      <c r="AL21" s="14">
        <f>VLOOKUP("*Ярославская*",'[1]в рублях'!$1:$1048576,COLUMN(AL20),0)</f>
        <v>14501</v>
      </c>
      <c r="AM21" s="14">
        <f>VLOOKUP("*Ярославская*",'[1]в рублях'!$1:$1048576,COLUMN(AM20),0)</f>
        <v>14868</v>
      </c>
      <c r="AN21" s="14">
        <f>VLOOKUP("*Ярославская*",'[1]в рублях'!$1:$1048576,COLUMN(AN20),0)</f>
        <v>15694</v>
      </c>
      <c r="AO21" s="14">
        <f>VLOOKUP("*Ярославская*",'[1]в рублях'!$1:$1048576,COLUMN(AO20),0)</f>
        <v>15743</v>
      </c>
      <c r="AP21" s="14">
        <f>VLOOKUP("*Ярославская*",'[1]в рублях'!$1:$1048576,COLUMN(AP20),0)</f>
        <v>15739</v>
      </c>
      <c r="AQ21" s="14">
        <f>VLOOKUP("*Ярославская*",'[1]в рублях'!$1:$1048576,COLUMN(AQ20),0)</f>
        <v>16137</v>
      </c>
      <c r="AR21" s="14">
        <f>VLOOKUP("*Ярославская*",'[1]в рублях'!$1:$1048576,COLUMN(AR20),0)</f>
        <v>16709</v>
      </c>
      <c r="AS21" s="14">
        <f>VLOOKUP("*Ярославская*",'[1]в рублях'!$1:$1048576,COLUMN(AS20),0)</f>
        <v>16010</v>
      </c>
      <c r="AT21" s="14">
        <f>VLOOKUP("*Ярославская*",'[1]в рублях'!$1:$1048576,COLUMN(AT20),0)</f>
        <v>15595</v>
      </c>
      <c r="AU21" s="14">
        <f>VLOOKUP("*Ярославская*",'[1]в рублях'!$1:$1048576,COLUMN(AU20),0)</f>
        <v>14738</v>
      </c>
      <c r="AV21" s="14">
        <f>VLOOKUP("*Ярославская*",'[1]в рублях'!$1:$1048576,COLUMN(AV20),0)</f>
        <v>15928</v>
      </c>
      <c r="AW21" s="14">
        <f>VLOOKUP("*Ярославская*",'[1]в рублях'!$1:$1048576,COLUMN(AW20),0)</f>
        <v>15224</v>
      </c>
      <c r="AX21" s="14">
        <f>VLOOKUP("*Ярославская*",'[1]в рублях'!$1:$1048576,COLUMN(AX20),0)</f>
        <v>14039</v>
      </c>
      <c r="AY21" s="14">
        <f>VLOOKUP("*Ярославская*",'[1]в рублях'!$1:$1048576,COLUMN(AY20),0)</f>
        <v>15290</v>
      </c>
      <c r="AZ21" s="14">
        <f>VLOOKUP("*Ярославская*",'[1]в рублях'!$1:$1048576,COLUMN(AZ20),0)</f>
        <v>17166</v>
      </c>
      <c r="BA21" s="14">
        <f>VLOOKUP("*Ярославская*",'[1]в рублях'!$1:$1048576,COLUMN(BA20),0)</f>
        <v>18953</v>
      </c>
      <c r="BB21" s="14">
        <f>VLOOKUP("*Ярославская*",'[1]в рублях'!$1:$1048576,COLUMN(BB20),0)</f>
        <v>18841</v>
      </c>
      <c r="BC21" s="14">
        <f>VLOOKUP("*Ярославская*",'[1]в рублях'!$1:$1048576,COLUMN(BC20),0)</f>
        <v>19816</v>
      </c>
      <c r="BD21" s="14">
        <f>VLOOKUP("*Ярославская*",'[1]в рублях'!$1:$1048576,COLUMN(BD20),0)</f>
        <v>20919</v>
      </c>
      <c r="BE21" s="14">
        <f>VLOOKUP("*Ярославская*",'[1]в рублях'!$1:$1048576,COLUMN(BE20),0)</f>
        <v>21215</v>
      </c>
      <c r="BF21" s="14">
        <f>VLOOKUP("*Ярославская*",'[1]в рублях'!$1:$1048576,COLUMN(BF20),0)</f>
        <v>18919</v>
      </c>
      <c r="BG21" s="14">
        <f>VLOOKUP("*Ярославская*",'[1]в рублях'!$1:$1048576,COLUMN(BG20),0)</f>
        <v>18852</v>
      </c>
      <c r="BH21" s="14">
        <f>VLOOKUP("*Ярославская*",'[1]в рублях'!$1:$1048576,COLUMN(BH20),0)</f>
        <v>19960</v>
      </c>
      <c r="BI21" s="14">
        <f>VLOOKUP("*Ярославская*",'[1]в рублях'!$1:$1048576,COLUMN(BI20),0)</f>
        <v>21407</v>
      </c>
      <c r="BJ21" s="14">
        <f>VLOOKUP("*Ярославская*",'[1]в рублях'!$1:$1048576,COLUMN(BJ20),0)</f>
        <v>23244</v>
      </c>
      <c r="BK21" s="14">
        <f>VLOOKUP("*Ярославская*",'[1]в рублях'!$1:$1048576,COLUMN(BK20),0)</f>
        <v>23013</v>
      </c>
      <c r="BL21" s="14">
        <f>VLOOKUP("*Ярославская*",'[1]в рублях'!$1:$1048576,COLUMN(BL20),0)</f>
        <v>21929</v>
      </c>
      <c r="BM21" s="14">
        <f>VLOOKUP("*Ярославская*",'[1]в рублях'!$1:$1048576,COLUMN(BM20),0)</f>
        <v>22407</v>
      </c>
      <c r="BN21" s="14">
        <f>VLOOKUP("*Ярославская*",'[1]в рублях'!$1:$1048576,COLUMN(BN20),0)</f>
        <v>22760</v>
      </c>
      <c r="BO21" s="14">
        <f>VLOOKUP("*Ярославская*",'[1]в рублях'!$1:$1048576,COLUMN(BO20),0)</f>
        <v>23029</v>
      </c>
      <c r="BP21" s="14">
        <f>VLOOKUP("*Ярославская*",'[1]в рублях'!$1:$1048576,COLUMN(BP20),0)</f>
        <v>20738</v>
      </c>
      <c r="BQ21" s="14">
        <f>VLOOKUP("*Ярославская*",'[1]в рублях'!$1:$1048576,COLUMN(BQ20),0)</f>
        <v>19853</v>
      </c>
      <c r="BR21" s="14">
        <f>VLOOKUP("*Ярославская*",'[1]в рублях'!$1:$1048576,COLUMN(BR20),0)</f>
        <v>20288</v>
      </c>
      <c r="BS21" s="14">
        <f>VLOOKUP("*Ярославская*",'[1]в рублях'!$1:$1048576,COLUMN(BS20),0)</f>
        <v>21229</v>
      </c>
      <c r="BT21" s="14">
        <f>VLOOKUP("*Ярославская*",'[1]в рублях'!$1:$1048576,COLUMN(BT20),0)</f>
        <v>21323</v>
      </c>
      <c r="BU21" s="14">
        <f>VLOOKUP("*Ярославская*",'[1]в рублях'!$1:$1048576,COLUMN(BU20),0)</f>
        <v>22279</v>
      </c>
      <c r="BV21" s="14">
        <f>VLOOKUP("*Ярославская*",'[1]в рублях'!$1:$1048576,COLUMN(BV20),0)</f>
        <v>23983</v>
      </c>
      <c r="BW21" s="14">
        <f>VLOOKUP("*Ярославская*",'[1]в рублях'!$1:$1048576,COLUMN(BW20),0)</f>
        <v>24909</v>
      </c>
      <c r="BX21" s="14">
        <f>VLOOKUP("*Ярославская*",'[1]в рублях'!$1:$1048576,COLUMN(BX20),0)</f>
        <v>25368</v>
      </c>
      <c r="BY21" s="14">
        <f>VLOOKUP("*Ярославская*",'[1]в рублях'!$1:$1048576,COLUMN(BY20),0)</f>
        <v>25093</v>
      </c>
      <c r="BZ21" s="14">
        <f>VLOOKUP("*Ярославская*",'[1]в рублях'!$1:$1048576,COLUMN(BZ20),0)</f>
        <v>26420</v>
      </c>
      <c r="CA21" s="14">
        <f>VLOOKUP("*Ярославская*",'[1]в рублях'!$1:$1048576,COLUMN(CA20),0)</f>
        <v>28080</v>
      </c>
      <c r="CB21" s="14">
        <f>VLOOKUP("*Ярославская*",'[1]в рублях'!$1:$1048576,COLUMN(CB20),0)</f>
        <v>27101</v>
      </c>
    </row>
    <row r="22" spans="1:80" x14ac:dyDescent="0.2">
      <c r="A22" s="4" t="s">
        <v>19</v>
      </c>
      <c r="B22" s="14">
        <f>VLOOKUP("*Москва*",'[1]в рублях'!$1:$1048576,COLUMN(B21),0)</f>
        <v>4314</v>
      </c>
      <c r="C22" s="14">
        <f>VLOOKUP("*Москва*",'[1]в рублях'!$1:$1048576,COLUMN(C21),0)</f>
        <v>8414</v>
      </c>
      <c r="D22" s="14">
        <f>VLOOKUP("*Москва*",'[1]в рублях'!$1:$1048576,COLUMN(D21),0)</f>
        <v>15157</v>
      </c>
      <c r="E22" s="14">
        <f>VLOOKUP("*Москва*",'[1]в рублях'!$1:$1048576,COLUMN(E21),0)</f>
        <v>24063</v>
      </c>
      <c r="F22" s="14">
        <f>VLOOKUP("*Москва*",'[1]в рублях'!$1:$1048576,COLUMN(F21),0)</f>
        <v>35189</v>
      </c>
      <c r="G22" s="14">
        <f>VLOOKUP("*Москва*",'[1]в рублях'!$1:$1048576,COLUMN(G21),0)</f>
        <v>47831</v>
      </c>
      <c r="H22" s="14">
        <f>VLOOKUP("*Москва*",'[1]в рублях'!$1:$1048576,COLUMN(H21),0)</f>
        <v>63337</v>
      </c>
      <c r="I22" s="14">
        <f>VLOOKUP("*Москва*",'[1]в рублях'!$1:$1048576,COLUMN(I21),0)</f>
        <v>77074</v>
      </c>
      <c r="J22" s="14">
        <f>VLOOKUP("*Москва*",'[1]в рублях'!$1:$1048576,COLUMN(J21),0)</f>
        <v>96491</v>
      </c>
      <c r="K22" s="14">
        <f>VLOOKUP("*Москва*",'[1]в рублях'!$1:$1048576,COLUMN(K21),0)</f>
        <v>119866</v>
      </c>
      <c r="L22" s="14">
        <f>VLOOKUP("*Москва*",'[1]в рублях'!$1:$1048576,COLUMN(L21),0)</f>
        <v>137577</v>
      </c>
      <c r="M22" s="14">
        <f>VLOOKUP("*Москва*",'[1]в рублях'!$1:$1048576,COLUMN(M21),0)</f>
        <v>149082</v>
      </c>
      <c r="N22" s="14">
        <f>VLOOKUP("*Москва*",'[1]в рублях'!$1:$1048576,COLUMN(N21),0)</f>
        <v>166961</v>
      </c>
      <c r="O22" s="14">
        <f>VLOOKUP("*Москва*",'[1]в рублях'!$1:$1048576,COLUMN(O21),0)</f>
        <v>195223</v>
      </c>
      <c r="P22" s="14">
        <f>VLOOKUP("*Москва*",'[1]в рублях'!$1:$1048576,COLUMN(P21),0)</f>
        <v>234596</v>
      </c>
      <c r="Q22" s="14">
        <f>VLOOKUP("*Москва*",'[1]в рублях'!$1:$1048576,COLUMN(Q21),0)</f>
        <v>281954</v>
      </c>
      <c r="R22" s="14">
        <f>VLOOKUP("*Москва*",'[1]в рублях'!$1:$1048576,COLUMN(R21),0)</f>
        <v>351530</v>
      </c>
      <c r="S22" s="14">
        <f>VLOOKUP("*Москва*",'[1]в рублях'!$1:$1048576,COLUMN(S21),0)</f>
        <v>419246</v>
      </c>
      <c r="T22" s="14">
        <f>VLOOKUP("*Москва*",'[1]в рублях'!$1:$1048576,COLUMN(T21),0)</f>
        <v>496573</v>
      </c>
      <c r="U22" s="14">
        <f>VLOOKUP("*Москва*",'[1]в рублях'!$1:$1048576,COLUMN(U21),0)</f>
        <v>535438</v>
      </c>
      <c r="V22" s="14">
        <f>VLOOKUP("*Москва*",'[1]в рублях'!$1:$1048576,COLUMN(V21),0)</f>
        <v>597841</v>
      </c>
      <c r="W22" s="14">
        <f>VLOOKUP("*Москва*",'[1]в рублях'!$1:$1048576,COLUMN(W21),0)</f>
        <v>685501</v>
      </c>
      <c r="X22" s="14">
        <f>VLOOKUP("*Москва*",'[1]в рублях'!$1:$1048576,COLUMN(X21),0)</f>
        <v>773800</v>
      </c>
      <c r="Y22" s="14">
        <f>VLOOKUP("*Москва*",'[1]в рублях'!$1:$1048576,COLUMN(Y21),0)</f>
        <v>846341</v>
      </c>
      <c r="Z22" s="14">
        <f>VLOOKUP("*Москва*",'[1]в рублях'!$1:$1048576,COLUMN(Z21),0)</f>
        <v>930557</v>
      </c>
      <c r="AA22" s="14">
        <f>VLOOKUP("*Москва*",'[1]в рублях'!$1:$1048576,COLUMN(AA21),0)</f>
        <v>1020146</v>
      </c>
      <c r="AB22" s="14">
        <f>VLOOKUP("*Москва*",'[1]в рублях'!$1:$1048576,COLUMN(AB21),0)</f>
        <v>1090912</v>
      </c>
      <c r="AC22" s="14">
        <f>VLOOKUP("*Москва*",'[1]в рублях'!$1:$1048576,COLUMN(AC21),0)</f>
        <v>1146187</v>
      </c>
      <c r="AD22" s="14">
        <f>VLOOKUP("*Москва*",'[1]в рублях'!$1:$1048576,COLUMN(AD21),0)</f>
        <v>1232155</v>
      </c>
      <c r="AE22" s="14">
        <f>VLOOKUP("*Москва*",'[1]в рублях'!$1:$1048576,COLUMN(AE21),0)</f>
        <v>1301785</v>
      </c>
      <c r="AF22" s="14">
        <f>VLOOKUP("*Москва*",'[1]в рублях'!$1:$1048576,COLUMN(AF21),0)</f>
        <v>1354173</v>
      </c>
      <c r="AG22" s="14">
        <f>VLOOKUP("*Москва*",'[1]в рублях'!$1:$1048576,COLUMN(AG21),0)</f>
        <v>1383203</v>
      </c>
      <c r="AH22" s="14">
        <f>VLOOKUP("*Москва*",'[1]в рублях'!$1:$1048576,COLUMN(AH21),0)</f>
        <v>1487141</v>
      </c>
      <c r="AI22" s="14">
        <f>VLOOKUP("*Москва*",'[1]в рублях'!$1:$1048576,COLUMN(AI21),0)</f>
        <v>1625323</v>
      </c>
      <c r="AJ22" s="14">
        <f>VLOOKUP("*Москва*",'[1]в рублях'!$1:$1048576,COLUMN(AJ21),0)</f>
        <v>1664803</v>
      </c>
      <c r="AK22" s="14">
        <f>VLOOKUP("*Москва*",'[1]в рублях'!$1:$1048576,COLUMN(AK21),0)</f>
        <v>1711571</v>
      </c>
      <c r="AL22" s="14">
        <f>VLOOKUP("*Москва*",'[1]в рублях'!$1:$1048576,COLUMN(AL21),0)</f>
        <v>1731698</v>
      </c>
      <c r="AM22" s="14">
        <f>VLOOKUP("*Москва*",'[1]в рублях'!$1:$1048576,COLUMN(AM21),0)</f>
        <v>1762813</v>
      </c>
      <c r="AN22" s="14">
        <f>VLOOKUP("*Москва*",'[1]в рублях'!$1:$1048576,COLUMN(AN21),0)</f>
        <v>1804867</v>
      </c>
      <c r="AO22" s="14">
        <f>VLOOKUP("*Москва*",'[1]в рублях'!$1:$1048576,COLUMN(AO21),0)</f>
        <v>1851803</v>
      </c>
      <c r="AP22" s="14">
        <f>VLOOKUP("*Москва*",'[1]в рублях'!$1:$1048576,COLUMN(AP21),0)</f>
        <v>1894181</v>
      </c>
      <c r="AQ22" s="14">
        <f>VLOOKUP("*Москва*",'[1]в рублях'!$1:$1048576,COLUMN(AQ21),0)</f>
        <v>1879339</v>
      </c>
      <c r="AR22" s="14">
        <f>VLOOKUP("*Москва*",'[1]в рублях'!$1:$1048576,COLUMN(AR21),0)</f>
        <v>1921623</v>
      </c>
      <c r="AS22" s="14">
        <f>VLOOKUP("*Москва*",'[1]в рублях'!$1:$1048576,COLUMN(AS21),0)</f>
        <v>1838618</v>
      </c>
      <c r="AT22" s="14">
        <f>VLOOKUP("*Москва*",'[1]в рублях'!$1:$1048576,COLUMN(AT21),0)</f>
        <v>1866493</v>
      </c>
      <c r="AU22" s="14">
        <f>VLOOKUP("*Москва*",'[1]в рублях'!$1:$1048576,COLUMN(AU21),0)</f>
        <v>1927450</v>
      </c>
      <c r="AV22" s="14">
        <f>VLOOKUP("*Москва*",'[1]в рублях'!$1:$1048576,COLUMN(AV21),0)</f>
        <v>1949292</v>
      </c>
      <c r="AW22" s="14">
        <f>VLOOKUP("*Москва*",'[1]в рублях'!$1:$1048576,COLUMN(AW21),0)</f>
        <v>1997018</v>
      </c>
      <c r="AX22" s="14">
        <f>VLOOKUP("*Москва*",'[1]в рублях'!$1:$1048576,COLUMN(AX21),0)</f>
        <v>2033635</v>
      </c>
      <c r="AY22" s="14">
        <f>VLOOKUP("*Москва*",'[1]в рублях'!$1:$1048576,COLUMN(AY21),0)</f>
        <v>2066683</v>
      </c>
      <c r="AZ22" s="14">
        <f>VLOOKUP("*Москва*",'[1]в рублях'!$1:$1048576,COLUMN(AZ21),0)</f>
        <v>2182880</v>
      </c>
      <c r="BA22" s="14">
        <f>VLOOKUP("*Москва*",'[1]в рублях'!$1:$1048576,COLUMN(BA21),0)</f>
        <v>2323552</v>
      </c>
      <c r="BB22" s="14">
        <f>VLOOKUP("*Москва*",'[1]в рублях'!$1:$1048576,COLUMN(BB21),0)</f>
        <v>2359475</v>
      </c>
      <c r="BC22" s="14">
        <f>VLOOKUP("*Москва*",'[1]в рублях'!$1:$1048576,COLUMN(BC21),0)</f>
        <v>2442090</v>
      </c>
      <c r="BD22" s="14">
        <f>VLOOKUP("*Москва*",'[1]в рублях'!$1:$1048576,COLUMN(BD21),0)</f>
        <v>2361138</v>
      </c>
      <c r="BE22" s="14">
        <f>VLOOKUP("*Москва*",'[1]в рублях'!$1:$1048576,COLUMN(BE21),0)</f>
        <v>2353057</v>
      </c>
      <c r="BF22" s="14">
        <f>VLOOKUP("*Москва*",'[1]в рублях'!$1:$1048576,COLUMN(BF21),0)</f>
        <v>2367595</v>
      </c>
      <c r="BG22" s="14">
        <f>VLOOKUP("*Москва*",'[1]в рублях'!$1:$1048576,COLUMN(BG21),0)</f>
        <v>2392765</v>
      </c>
      <c r="BH22" s="14">
        <f>VLOOKUP("*Москва*",'[1]в рублях'!$1:$1048576,COLUMN(BH21),0)</f>
        <v>2454179</v>
      </c>
      <c r="BI22" s="14">
        <f>VLOOKUP("*Москва*",'[1]в рублях'!$1:$1048576,COLUMN(BI21),0)</f>
        <v>2599490</v>
      </c>
      <c r="BJ22" s="14">
        <f>VLOOKUP("*Москва*",'[1]в рублях'!$1:$1048576,COLUMN(BJ21),0)</f>
        <v>2760836</v>
      </c>
      <c r="BK22" s="14">
        <f>VLOOKUP("*Москва*",'[1]в рублях'!$1:$1048576,COLUMN(BK21),0)</f>
        <v>2806369</v>
      </c>
      <c r="BL22" s="14">
        <f>VLOOKUP("*Москва*",'[1]в рублях'!$1:$1048576,COLUMN(BL21),0)</f>
        <v>2830972</v>
      </c>
      <c r="BM22" s="14">
        <f>VLOOKUP("*Москва*",'[1]в рублях'!$1:$1048576,COLUMN(BM21),0)</f>
        <v>2858479</v>
      </c>
      <c r="BN22" s="14">
        <f>VLOOKUP("*Москва*",'[1]в рублях'!$1:$1048576,COLUMN(BN21),0)</f>
        <v>2826537</v>
      </c>
      <c r="BO22" s="14">
        <f>VLOOKUP("*Москва*",'[1]в рублях'!$1:$1048576,COLUMN(BO21),0)</f>
        <v>2863515</v>
      </c>
      <c r="BP22" s="14">
        <f>VLOOKUP("*Москва*",'[1]в рублях'!$1:$1048576,COLUMN(BP21),0)</f>
        <v>2689063</v>
      </c>
      <c r="BQ22" s="14">
        <f>VLOOKUP("*Москва*",'[1]в рублях'!$1:$1048576,COLUMN(BQ21),0)</f>
        <v>2571880</v>
      </c>
      <c r="BR22" s="14">
        <f>VLOOKUP("*Москва*",'[1]в рублях'!$1:$1048576,COLUMN(BR21),0)</f>
        <v>2638925</v>
      </c>
      <c r="BS22" s="14">
        <f>VLOOKUP("*Москва*",'[1]в рублях'!$1:$1048576,COLUMN(BS21),0)</f>
        <v>2659491</v>
      </c>
      <c r="BT22" s="14">
        <f>VLOOKUP("*Москва*",'[1]в рублях'!$1:$1048576,COLUMN(BT21),0)</f>
        <v>2695176</v>
      </c>
      <c r="BU22" s="14">
        <f>VLOOKUP("*Москва*",'[1]в рублях'!$1:$1048576,COLUMN(BU21),0)</f>
        <v>2799678</v>
      </c>
      <c r="BV22" s="14">
        <f>VLOOKUP("*Москва*",'[1]в рублях'!$1:$1048576,COLUMN(BV21),0)</f>
        <v>2837042</v>
      </c>
      <c r="BW22" s="14">
        <f>VLOOKUP("*Москва*",'[1]в рублях'!$1:$1048576,COLUMN(BW21),0)</f>
        <v>2911894</v>
      </c>
      <c r="BX22" s="14">
        <f>VLOOKUP("*Москва*",'[1]в рублях'!$1:$1048576,COLUMN(BX21),0)</f>
        <v>2940507</v>
      </c>
      <c r="BY22" s="14">
        <f>VLOOKUP("*Москва*",'[1]в рублях'!$1:$1048576,COLUMN(BY21),0)</f>
        <v>3010717</v>
      </c>
      <c r="BZ22" s="14">
        <f>VLOOKUP("*Москва*",'[1]в рублях'!$1:$1048576,COLUMN(BZ21),0)</f>
        <v>3005068</v>
      </c>
      <c r="CA22" s="14">
        <f>VLOOKUP("*Москва*",'[1]в рублях'!$1:$1048576,COLUMN(CA21),0)</f>
        <v>3089156</v>
      </c>
      <c r="CB22" s="14">
        <f>VLOOKUP("*Москва*",'[1]в рублях'!$1:$1048576,COLUMN(CB21),0)</f>
        <v>3071423</v>
      </c>
    </row>
    <row r="23" spans="1:80" x14ac:dyDescent="0.2">
      <c r="A23" s="4" t="s">
        <v>20</v>
      </c>
      <c r="B23" s="14">
        <f>VLOOKUP("*Карелия*",'[1]в рублях'!$1:$1048576,COLUMN(B22),0)</f>
        <v>23</v>
      </c>
      <c r="C23" s="14">
        <f>VLOOKUP("*Карелия*",'[1]в рублях'!$1:$1048576,COLUMN(C22),0)</f>
        <v>34</v>
      </c>
      <c r="D23" s="14">
        <f>VLOOKUP("*Карелия*",'[1]в рублях'!$1:$1048576,COLUMN(D22),0)</f>
        <v>82</v>
      </c>
      <c r="E23" s="14">
        <f>VLOOKUP("*Карелия*",'[1]в рублях'!$1:$1048576,COLUMN(E22),0)</f>
        <v>132</v>
      </c>
      <c r="F23" s="14">
        <f>VLOOKUP("*Карелия*",'[1]в рублях'!$1:$1048576,COLUMN(F22),0)</f>
        <v>72</v>
      </c>
      <c r="G23" s="14">
        <f>VLOOKUP("*Карелия*",'[1]в рублях'!$1:$1048576,COLUMN(G22),0)</f>
        <v>103</v>
      </c>
      <c r="H23" s="14">
        <f>VLOOKUP("*Карелия*",'[1]в рублях'!$1:$1048576,COLUMN(H22),0)</f>
        <v>196</v>
      </c>
      <c r="I23" s="14">
        <f>VLOOKUP("*Карелия*",'[1]в рублях'!$1:$1048576,COLUMN(I22),0)</f>
        <v>236</v>
      </c>
      <c r="J23" s="14">
        <f>VLOOKUP("*Карелия*",'[1]в рублях'!$1:$1048576,COLUMN(J22),0)</f>
        <v>298</v>
      </c>
      <c r="K23" s="14">
        <f>VLOOKUP("*Карелия*",'[1]в рублях'!$1:$1048576,COLUMN(K22),0)</f>
        <v>367</v>
      </c>
      <c r="L23" s="14">
        <f>VLOOKUP("*Карелия*",'[1]в рублях'!$1:$1048576,COLUMN(L22),0)</f>
        <v>491</v>
      </c>
      <c r="M23" s="14">
        <f>VLOOKUP("*Карелия*",'[1]в рублях'!$1:$1048576,COLUMN(M22),0)</f>
        <v>679</v>
      </c>
      <c r="N23" s="14">
        <f>VLOOKUP("*Карелия*",'[1]в рублях'!$1:$1048576,COLUMN(N22),0)</f>
        <v>931</v>
      </c>
      <c r="O23" s="14">
        <f>VLOOKUP("*Карелия*",'[1]в рублях'!$1:$1048576,COLUMN(O22),0)</f>
        <v>1140</v>
      </c>
      <c r="P23" s="14">
        <f>VLOOKUP("*Карелия*",'[1]в рублях'!$1:$1048576,COLUMN(P22),0)</f>
        <v>678</v>
      </c>
      <c r="Q23" s="14">
        <f>VLOOKUP("*Карелия*",'[1]в рублях'!$1:$1048576,COLUMN(Q22),0)</f>
        <v>988</v>
      </c>
      <c r="R23" s="14">
        <f>VLOOKUP("*Карелия*",'[1]в рублях'!$1:$1048576,COLUMN(R22),0)</f>
        <v>1387</v>
      </c>
      <c r="S23" s="14">
        <f>VLOOKUP("*Карелия*",'[1]в рублях'!$1:$1048576,COLUMN(S22),0)</f>
        <v>1943</v>
      </c>
      <c r="T23" s="14">
        <f>VLOOKUP("*Карелия*",'[1]в рублях'!$1:$1048576,COLUMN(T22),0)</f>
        <v>1612</v>
      </c>
      <c r="U23" s="14">
        <f>VLOOKUP("*Карелия*",'[1]в рублях'!$1:$1048576,COLUMN(U22),0)</f>
        <v>1452</v>
      </c>
      <c r="V23" s="14">
        <f>VLOOKUP("*Карелия*",'[1]в рублях'!$1:$1048576,COLUMN(V22),0)</f>
        <v>1646</v>
      </c>
      <c r="W23" s="14">
        <f>VLOOKUP("*Карелия*",'[1]в рублях'!$1:$1048576,COLUMN(W22),0)</f>
        <v>1990</v>
      </c>
      <c r="X23" s="14">
        <f>VLOOKUP("*Карелия*",'[1]в рублях'!$1:$1048576,COLUMN(X22),0)</f>
        <v>2481</v>
      </c>
      <c r="Y23" s="14">
        <f>VLOOKUP("*Карелия*",'[1]в рублях'!$1:$1048576,COLUMN(Y22),0)</f>
        <v>2891</v>
      </c>
      <c r="Z23" s="14">
        <f>VLOOKUP("*Карелия*",'[1]в рублях'!$1:$1048576,COLUMN(Z22),0)</f>
        <v>3626</v>
      </c>
      <c r="AA23" s="14">
        <f>VLOOKUP("*Карелия*",'[1]в рублях'!$1:$1048576,COLUMN(AA22),0)</f>
        <v>3594</v>
      </c>
      <c r="AB23" s="14">
        <f>VLOOKUP("*Карелия*",'[1]в рублях'!$1:$1048576,COLUMN(AB22),0)</f>
        <v>4041</v>
      </c>
      <c r="AC23" s="14">
        <f>VLOOKUP("*Карелия*",'[1]в рублях'!$1:$1048576,COLUMN(AC22),0)</f>
        <v>4597</v>
      </c>
      <c r="AD23" s="14">
        <f>VLOOKUP("*Карелия*",'[1]в рублях'!$1:$1048576,COLUMN(AD22),0)</f>
        <v>4922</v>
      </c>
      <c r="AE23" s="14">
        <f>VLOOKUP("*Карелия*",'[1]в рублях'!$1:$1048576,COLUMN(AE22),0)</f>
        <v>5582</v>
      </c>
      <c r="AF23" s="14">
        <f>VLOOKUP("*Карелия*",'[1]в рублях'!$1:$1048576,COLUMN(AF22),0)</f>
        <v>5911</v>
      </c>
      <c r="AG23" s="14">
        <f>VLOOKUP("*Карелия*",'[1]в рублях'!$1:$1048576,COLUMN(AG22),0)</f>
        <v>6443</v>
      </c>
      <c r="AH23" s="14">
        <f>VLOOKUP("*Карелия*",'[1]в рублях'!$1:$1048576,COLUMN(AH22),0)</f>
        <v>6810</v>
      </c>
      <c r="AI23" s="14">
        <f>VLOOKUP("*Карелия*",'[1]в рублях'!$1:$1048576,COLUMN(AI22),0)</f>
        <v>7712</v>
      </c>
      <c r="AJ23" s="14">
        <f>VLOOKUP("*Карелия*",'[1]в рублях'!$1:$1048576,COLUMN(AJ22),0)</f>
        <v>8064</v>
      </c>
      <c r="AK23" s="14">
        <f>VLOOKUP("*Карелия*",'[1]в рублях'!$1:$1048576,COLUMN(AK22),0)</f>
        <v>8225</v>
      </c>
      <c r="AL23" s="14">
        <f>VLOOKUP("*Карелия*",'[1]в рублях'!$1:$1048576,COLUMN(AL22),0)</f>
        <v>8368</v>
      </c>
      <c r="AM23" s="14">
        <f>VLOOKUP("*Карелия*",'[1]в рублях'!$1:$1048576,COLUMN(AM22),0)</f>
        <v>7684</v>
      </c>
      <c r="AN23" s="14">
        <f>VLOOKUP("*Карелия*",'[1]в рублях'!$1:$1048576,COLUMN(AN22),0)</f>
        <v>7700</v>
      </c>
      <c r="AO23" s="14">
        <f>VLOOKUP("*Карелия*",'[1]в рублях'!$1:$1048576,COLUMN(AO22),0)</f>
        <v>7855</v>
      </c>
      <c r="AP23" s="14">
        <f>VLOOKUP("*Карелия*",'[1]в рублях'!$1:$1048576,COLUMN(AP22),0)</f>
        <v>7555</v>
      </c>
      <c r="AQ23" s="14">
        <f>VLOOKUP("*Карелия*",'[1]в рублях'!$1:$1048576,COLUMN(AQ22),0)</f>
        <v>7880</v>
      </c>
      <c r="AR23" s="14">
        <f>VLOOKUP("*Карелия*",'[1]в рублях'!$1:$1048576,COLUMN(AR22),0)</f>
        <v>7635</v>
      </c>
      <c r="AS23" s="14">
        <f>VLOOKUP("*Карелия*",'[1]в рублях'!$1:$1048576,COLUMN(AS22),0)</f>
        <v>7550</v>
      </c>
      <c r="AT23" s="14">
        <f>VLOOKUP("*Карелия*",'[1]в рублях'!$1:$1048576,COLUMN(AT22),0)</f>
        <v>6513</v>
      </c>
      <c r="AU23" s="14">
        <f>VLOOKUP("*Карелия*",'[1]в рублях'!$1:$1048576,COLUMN(AU22),0)</f>
        <v>7199</v>
      </c>
      <c r="AV23" s="14">
        <f>VLOOKUP("*Карелия*",'[1]в рублях'!$1:$1048576,COLUMN(AV22),0)</f>
        <v>6977</v>
      </c>
      <c r="AW23" s="14">
        <f>VLOOKUP("*Карелия*",'[1]в рублях'!$1:$1048576,COLUMN(AW22),0)</f>
        <v>7720</v>
      </c>
      <c r="AX23" s="14">
        <f>VLOOKUP("*Карелия*",'[1]в рублях'!$1:$1048576,COLUMN(AX22),0)</f>
        <v>8402</v>
      </c>
      <c r="AY23" s="14">
        <f>VLOOKUP("*Карелия*",'[1]в рублях'!$1:$1048576,COLUMN(AY22),0)</f>
        <v>8536</v>
      </c>
      <c r="AZ23" s="14">
        <f>VLOOKUP("*Карелия*",'[1]в рублях'!$1:$1048576,COLUMN(AZ22),0)</f>
        <v>8684</v>
      </c>
      <c r="BA23" s="14">
        <f>VLOOKUP("*Карелия*",'[1]в рублях'!$1:$1048576,COLUMN(BA22),0)</f>
        <v>9770</v>
      </c>
      <c r="BB23" s="14">
        <f>VLOOKUP("*Карелия*",'[1]в рублях'!$1:$1048576,COLUMN(BB22),0)</f>
        <v>10705</v>
      </c>
      <c r="BC23" s="14">
        <f>VLOOKUP("*Карелия*",'[1]в рублях'!$1:$1048576,COLUMN(BC22),0)</f>
        <v>11746</v>
      </c>
      <c r="BD23" s="14">
        <f>VLOOKUP("*Карелия*",'[1]в рублях'!$1:$1048576,COLUMN(BD22),0)</f>
        <v>12540</v>
      </c>
      <c r="BE23" s="14">
        <f>VLOOKUP("*Карелия*",'[1]в рублях'!$1:$1048576,COLUMN(BE22),0)</f>
        <v>10368</v>
      </c>
      <c r="BF23" s="14">
        <f>VLOOKUP("*Карелия*",'[1]в рублях'!$1:$1048576,COLUMN(BF22),0)</f>
        <v>9476</v>
      </c>
      <c r="BG23" s="14">
        <f>VLOOKUP("*Карелия*",'[1]в рублях'!$1:$1048576,COLUMN(BG22),0)</f>
        <v>10072</v>
      </c>
      <c r="BH23" s="14">
        <f>VLOOKUP("*Карелия*",'[1]в рублях'!$1:$1048576,COLUMN(BH22),0)</f>
        <v>10650</v>
      </c>
      <c r="BI23" s="14">
        <f>VLOOKUP("*Карелия*",'[1]в рублях'!$1:$1048576,COLUMN(BI22),0)</f>
        <v>11655</v>
      </c>
      <c r="BJ23" s="14">
        <f>VLOOKUP("*Карелия*",'[1]в рублях'!$1:$1048576,COLUMN(BJ22),0)</f>
        <v>13097</v>
      </c>
      <c r="BK23" s="14">
        <f>VLOOKUP("*Карелия*",'[1]в рублях'!$1:$1048576,COLUMN(BK22),0)</f>
        <v>13330</v>
      </c>
      <c r="BL23" s="14">
        <f>VLOOKUP("*Карелия*",'[1]в рублях'!$1:$1048576,COLUMN(BL22),0)</f>
        <v>14062</v>
      </c>
      <c r="BM23" s="14">
        <f>VLOOKUP("*Карелия*",'[1]в рублях'!$1:$1048576,COLUMN(BM22),0)</f>
        <v>14776</v>
      </c>
      <c r="BN23" s="14">
        <f>VLOOKUP("*Карелия*",'[1]в рублях'!$1:$1048576,COLUMN(BN22),0)</f>
        <v>15292</v>
      </c>
      <c r="BO23" s="14">
        <f>VLOOKUP("*Карелия*",'[1]в рублях'!$1:$1048576,COLUMN(BO22),0)</f>
        <v>14798</v>
      </c>
      <c r="BP23" s="14">
        <f>VLOOKUP("*Карелия*",'[1]в рублях'!$1:$1048576,COLUMN(BP22),0)</f>
        <v>9813</v>
      </c>
      <c r="BQ23" s="14">
        <f>VLOOKUP("*Карелия*",'[1]в рублях'!$1:$1048576,COLUMN(BQ22),0)</f>
        <v>9860</v>
      </c>
      <c r="BR23" s="14">
        <f>VLOOKUP("*Карелия*",'[1]в рублях'!$1:$1048576,COLUMN(BR22),0)</f>
        <v>9887</v>
      </c>
      <c r="BS23" s="14">
        <f>VLOOKUP("*Карелия*",'[1]в рублях'!$1:$1048576,COLUMN(BS22),0)</f>
        <v>10505</v>
      </c>
      <c r="BT23" s="14">
        <f>VLOOKUP("*Карелия*",'[1]в рублях'!$1:$1048576,COLUMN(BT22),0)</f>
        <v>10034</v>
      </c>
      <c r="BU23" s="14">
        <f>VLOOKUP("*Карелия*",'[1]в рублях'!$1:$1048576,COLUMN(BU22),0)</f>
        <v>9972</v>
      </c>
      <c r="BV23" s="14">
        <f>VLOOKUP("*Карелия*",'[1]в рублях'!$1:$1048576,COLUMN(BV22),0)</f>
        <v>9678</v>
      </c>
      <c r="BW23" s="14">
        <f>VLOOKUP("*Карелия*",'[1]в рублях'!$1:$1048576,COLUMN(BW22),0)</f>
        <v>9505</v>
      </c>
      <c r="BX23" s="14">
        <f>VLOOKUP("*Карелия*",'[1]в рублях'!$1:$1048576,COLUMN(BX22),0)</f>
        <v>10291</v>
      </c>
      <c r="BY23" s="14">
        <f>VLOOKUP("*Карелия*",'[1]в рублях'!$1:$1048576,COLUMN(BY22),0)</f>
        <v>10401</v>
      </c>
      <c r="BZ23" s="14">
        <f>VLOOKUP("*Карелия*",'[1]в рублях'!$1:$1048576,COLUMN(BZ22),0)</f>
        <v>9227</v>
      </c>
      <c r="CA23" s="14">
        <f>VLOOKUP("*Карелия*",'[1]в рублях'!$1:$1048576,COLUMN(CA22),0)</f>
        <v>9026</v>
      </c>
      <c r="CB23" s="14">
        <f>VLOOKUP("*Карелия*",'[1]в рублях'!$1:$1048576,COLUMN(CB22),0)</f>
        <v>7698</v>
      </c>
    </row>
    <row r="24" spans="1:80" x14ac:dyDescent="0.2">
      <c r="A24" s="4" t="s">
        <v>21</v>
      </c>
      <c r="B24" s="14">
        <f>VLOOKUP("*Коми*",'[1]в рублях'!$1:$1048576,COLUMN(B23),0)</f>
        <v>1</v>
      </c>
      <c r="C24" s="14">
        <f>VLOOKUP("*Коми*",'[1]в рублях'!$1:$1048576,COLUMN(C23),0)</f>
        <v>4</v>
      </c>
      <c r="D24" s="14">
        <f>VLOOKUP("*Коми*",'[1]в рублях'!$1:$1048576,COLUMN(D23),0)</f>
        <v>26</v>
      </c>
      <c r="E24" s="14">
        <f>VLOOKUP("*Коми*",'[1]в рублях'!$1:$1048576,COLUMN(E23),0)</f>
        <v>59</v>
      </c>
      <c r="F24" s="14">
        <f>VLOOKUP("*Коми*",'[1]в рублях'!$1:$1048576,COLUMN(F23),0)</f>
        <v>71</v>
      </c>
      <c r="G24" s="14">
        <f>VLOOKUP("*Коми*",'[1]в рублях'!$1:$1048576,COLUMN(G23),0)</f>
        <v>118</v>
      </c>
      <c r="H24" s="14">
        <f>VLOOKUP("*Коми*",'[1]в рублях'!$1:$1048576,COLUMN(H23),0)</f>
        <v>140</v>
      </c>
      <c r="I24" s="14">
        <f>VLOOKUP("*Коми*",'[1]в рублях'!$1:$1048576,COLUMN(I23),0)</f>
        <v>153</v>
      </c>
      <c r="J24" s="14">
        <f>VLOOKUP("*Коми*",'[1]в рублях'!$1:$1048576,COLUMN(J23),0)</f>
        <v>168</v>
      </c>
      <c r="K24" s="14">
        <f>VLOOKUP("*Коми*",'[1]в рублях'!$1:$1048576,COLUMN(K23),0)</f>
        <v>196</v>
      </c>
      <c r="L24" s="14">
        <f>VLOOKUP("*Коми*",'[1]в рублях'!$1:$1048576,COLUMN(L23),0)</f>
        <v>234</v>
      </c>
      <c r="M24" s="14">
        <f>VLOOKUP("*Коми*",'[1]в рублях'!$1:$1048576,COLUMN(M23),0)</f>
        <v>264</v>
      </c>
      <c r="N24" s="14">
        <f>VLOOKUP("*Коми*",'[1]в рублях'!$1:$1048576,COLUMN(N23),0)</f>
        <v>328</v>
      </c>
      <c r="O24" s="14">
        <f>VLOOKUP("*Коми*",'[1]в рублях'!$1:$1048576,COLUMN(O23),0)</f>
        <v>637</v>
      </c>
      <c r="P24" s="14">
        <f>VLOOKUP("*Коми*",'[1]в рублях'!$1:$1048576,COLUMN(P23),0)</f>
        <v>858</v>
      </c>
      <c r="Q24" s="14">
        <f>VLOOKUP("*Коми*",'[1]в рублях'!$1:$1048576,COLUMN(Q23),0)</f>
        <v>1326</v>
      </c>
      <c r="R24" s="14">
        <f>VLOOKUP("*Коми*",'[1]в рублях'!$1:$1048576,COLUMN(R23),0)</f>
        <v>2069</v>
      </c>
      <c r="S24" s="14">
        <f>VLOOKUP("*Коми*",'[1]в рублях'!$1:$1048576,COLUMN(S23),0)</f>
        <v>2749</v>
      </c>
      <c r="T24" s="14">
        <f>VLOOKUP("*Коми*",'[1]в рублях'!$1:$1048576,COLUMN(T23),0)</f>
        <v>3271</v>
      </c>
      <c r="U24" s="14">
        <f>VLOOKUP("*Коми*",'[1]в рублях'!$1:$1048576,COLUMN(U23),0)</f>
        <v>3117</v>
      </c>
      <c r="V24" s="14">
        <f>VLOOKUP("*Коми*",'[1]в рублях'!$1:$1048576,COLUMN(V23),0)</f>
        <v>3659</v>
      </c>
      <c r="W24" s="14">
        <f>VLOOKUP("*Коми*",'[1]в рублях'!$1:$1048576,COLUMN(W23),0)</f>
        <v>4171</v>
      </c>
      <c r="X24" s="14">
        <f>VLOOKUP("*Коми*",'[1]в рублях'!$1:$1048576,COLUMN(X23),0)</f>
        <v>4765</v>
      </c>
      <c r="Y24" s="14">
        <f>VLOOKUP("*Коми*",'[1]в рублях'!$1:$1048576,COLUMN(Y23),0)</f>
        <v>5219</v>
      </c>
      <c r="Z24" s="14">
        <f>VLOOKUP("*Коми*",'[1]в рублях'!$1:$1048576,COLUMN(Z23),0)</f>
        <v>6007</v>
      </c>
      <c r="AA24" s="14">
        <f>VLOOKUP("*Коми*",'[1]в рублях'!$1:$1048576,COLUMN(AA23),0)</f>
        <v>6769</v>
      </c>
      <c r="AB24" s="14">
        <f>VLOOKUP("*Коми*",'[1]в рублях'!$1:$1048576,COLUMN(AB23),0)</f>
        <v>7278</v>
      </c>
      <c r="AC24" s="14">
        <f>VLOOKUP("*Коми*",'[1]в рублях'!$1:$1048576,COLUMN(AC23),0)</f>
        <v>7455</v>
      </c>
      <c r="AD24" s="14">
        <f>VLOOKUP("*Коми*",'[1]в рублях'!$1:$1048576,COLUMN(AD23),0)</f>
        <v>7112</v>
      </c>
      <c r="AE24" s="14">
        <f>VLOOKUP("*Коми*",'[1]в рублях'!$1:$1048576,COLUMN(AE23),0)</f>
        <v>7842</v>
      </c>
      <c r="AF24" s="14">
        <f>VLOOKUP("*Коми*",'[1]в рублях'!$1:$1048576,COLUMN(AF23),0)</f>
        <v>7514</v>
      </c>
      <c r="AG24" s="14">
        <f>VLOOKUP("*Коми*",'[1]в рублях'!$1:$1048576,COLUMN(AG23),0)</f>
        <v>7822</v>
      </c>
      <c r="AH24" s="14">
        <f>VLOOKUP("*Коми*",'[1]в рублях'!$1:$1048576,COLUMN(AH23),0)</f>
        <v>8352</v>
      </c>
      <c r="AI24" s="14">
        <f>VLOOKUP("*Коми*",'[1]в рублях'!$1:$1048576,COLUMN(AI23),0)</f>
        <v>8495</v>
      </c>
      <c r="AJ24" s="14">
        <f>VLOOKUP("*Коми*",'[1]в рублях'!$1:$1048576,COLUMN(AJ23),0)</f>
        <v>8526</v>
      </c>
      <c r="AK24" s="14">
        <f>VLOOKUP("*Коми*",'[1]в рублях'!$1:$1048576,COLUMN(AK23),0)</f>
        <v>8680</v>
      </c>
      <c r="AL24" s="14">
        <f>VLOOKUP("*Коми*",'[1]в рублях'!$1:$1048576,COLUMN(AL23),0)</f>
        <v>8747</v>
      </c>
      <c r="AM24" s="14">
        <f>VLOOKUP("*Коми*",'[1]в рублях'!$1:$1048576,COLUMN(AM23),0)</f>
        <v>8331</v>
      </c>
      <c r="AN24" s="14">
        <f>VLOOKUP("*Коми*",'[1]в рублях'!$1:$1048576,COLUMN(AN23),0)</f>
        <v>8651</v>
      </c>
      <c r="AO24" s="14">
        <f>VLOOKUP("*Коми*",'[1]в рублях'!$1:$1048576,COLUMN(AO23),0)</f>
        <v>8424</v>
      </c>
      <c r="AP24" s="14">
        <f>VLOOKUP("*Коми*",'[1]в рублях'!$1:$1048576,COLUMN(AP23),0)</f>
        <v>8797</v>
      </c>
      <c r="AQ24" s="14">
        <f>VLOOKUP("*Коми*",'[1]в рублях'!$1:$1048576,COLUMN(AQ23),0)</f>
        <v>9153</v>
      </c>
      <c r="AR24" s="14">
        <f>VLOOKUP("*Коми*",'[1]в рублях'!$1:$1048576,COLUMN(AR23),0)</f>
        <v>8438</v>
      </c>
      <c r="AS24" s="14">
        <f>VLOOKUP("*Коми*",'[1]в рублях'!$1:$1048576,COLUMN(AS23),0)</f>
        <v>8641</v>
      </c>
      <c r="AT24" s="14">
        <f>VLOOKUP("*Коми*",'[1]в рублях'!$1:$1048576,COLUMN(AT23),0)</f>
        <v>8853</v>
      </c>
      <c r="AU24" s="14">
        <f>VLOOKUP("*Коми*",'[1]в рублях'!$1:$1048576,COLUMN(AU23),0)</f>
        <v>8955</v>
      </c>
      <c r="AV24" s="14">
        <f>VLOOKUP("*Коми*",'[1]в рублях'!$1:$1048576,COLUMN(AV23),0)</f>
        <v>9154</v>
      </c>
      <c r="AW24" s="14">
        <f>VLOOKUP("*Коми*",'[1]в рублях'!$1:$1048576,COLUMN(AW23),0)</f>
        <v>8999</v>
      </c>
      <c r="AX24" s="14">
        <f>VLOOKUP("*Коми*",'[1]в рублях'!$1:$1048576,COLUMN(AX23),0)</f>
        <v>9465</v>
      </c>
      <c r="AY24" s="14">
        <f>VLOOKUP("*Коми*",'[1]в рублях'!$1:$1048576,COLUMN(AY23),0)</f>
        <v>10473</v>
      </c>
      <c r="AZ24" s="14">
        <f>VLOOKUP("*Коми*",'[1]в рублях'!$1:$1048576,COLUMN(AZ23),0)</f>
        <v>11852</v>
      </c>
      <c r="BA24" s="14">
        <f>VLOOKUP("*Коми*",'[1]в рублях'!$1:$1048576,COLUMN(BA23),0)</f>
        <v>13058</v>
      </c>
      <c r="BB24" s="14">
        <f>VLOOKUP("*Коми*",'[1]в рублях'!$1:$1048576,COLUMN(BB23),0)</f>
        <v>12791</v>
      </c>
      <c r="BC24" s="14">
        <f>VLOOKUP("*Коми*",'[1]в рублях'!$1:$1048576,COLUMN(BC23),0)</f>
        <v>13225</v>
      </c>
      <c r="BD24" s="14">
        <f>VLOOKUP("*Коми*",'[1]в рублях'!$1:$1048576,COLUMN(BD23),0)</f>
        <v>12127</v>
      </c>
      <c r="BE24" s="14">
        <f>VLOOKUP("*Коми*",'[1]в рублях'!$1:$1048576,COLUMN(BE23),0)</f>
        <v>12098</v>
      </c>
      <c r="BF24" s="14">
        <f>VLOOKUP("*Коми*",'[1]в рублях'!$1:$1048576,COLUMN(BF23),0)</f>
        <v>11949</v>
      </c>
      <c r="BG24" s="14">
        <f>VLOOKUP("*Коми*",'[1]в рублях'!$1:$1048576,COLUMN(BG23),0)</f>
        <v>12378</v>
      </c>
      <c r="BH24" s="14">
        <f>VLOOKUP("*Коми*",'[1]в рублях'!$1:$1048576,COLUMN(BH23),0)</f>
        <v>11445</v>
      </c>
      <c r="BI24" s="14">
        <f>VLOOKUP("*Коми*",'[1]в рублях'!$1:$1048576,COLUMN(BI23),0)</f>
        <v>12290</v>
      </c>
      <c r="BJ24" s="14">
        <f>VLOOKUP("*Коми*",'[1]в рублях'!$1:$1048576,COLUMN(BJ23),0)</f>
        <v>13415</v>
      </c>
      <c r="BK24" s="14">
        <f>VLOOKUP("*Коми*",'[1]в рублях'!$1:$1048576,COLUMN(BK23),0)</f>
        <v>13657</v>
      </c>
      <c r="BL24" s="14">
        <f>VLOOKUP("*Коми*",'[1]в рублях'!$1:$1048576,COLUMN(BL23),0)</f>
        <v>13157</v>
      </c>
      <c r="BM24" s="14">
        <f>VLOOKUP("*Коми*",'[1]в рублях'!$1:$1048576,COLUMN(BM23),0)</f>
        <v>13157</v>
      </c>
      <c r="BN24" s="14">
        <f>VLOOKUP("*Коми*",'[1]в рублях'!$1:$1048576,COLUMN(BN23),0)</f>
        <v>13232</v>
      </c>
      <c r="BO24" s="14">
        <f>VLOOKUP("*Коми*",'[1]в рублях'!$1:$1048576,COLUMN(BO23),0)</f>
        <v>13096</v>
      </c>
      <c r="BP24" s="14">
        <f>VLOOKUP("*Коми*",'[1]в рублях'!$1:$1048576,COLUMN(BP23),0)</f>
        <v>11599</v>
      </c>
      <c r="BQ24" s="14">
        <f>VLOOKUP("*Коми*",'[1]в рублях'!$1:$1048576,COLUMN(BQ23),0)</f>
        <v>11648</v>
      </c>
      <c r="BR24" s="14">
        <f>VLOOKUP("*Коми*",'[1]в рублях'!$1:$1048576,COLUMN(BR23),0)</f>
        <v>11619</v>
      </c>
      <c r="BS24" s="14">
        <f>VLOOKUP("*Коми*",'[1]в рублях'!$1:$1048576,COLUMN(BS23),0)</f>
        <v>11701</v>
      </c>
      <c r="BT24" s="14">
        <f>VLOOKUP("*Коми*",'[1]в рублях'!$1:$1048576,COLUMN(BT23),0)</f>
        <v>12158</v>
      </c>
      <c r="BU24" s="14">
        <f>VLOOKUP("*Коми*",'[1]в рублях'!$1:$1048576,COLUMN(BU23),0)</f>
        <v>11792</v>
      </c>
      <c r="BV24" s="14">
        <f>VLOOKUP("*Коми*",'[1]в рублях'!$1:$1048576,COLUMN(BV23),0)</f>
        <v>12181</v>
      </c>
      <c r="BW24" s="14">
        <f>VLOOKUP("*Коми*",'[1]в рублях'!$1:$1048576,COLUMN(BW23),0)</f>
        <v>12768</v>
      </c>
      <c r="BX24" s="14">
        <f>VLOOKUP("*Коми*",'[1]в рублях'!$1:$1048576,COLUMN(BX23),0)</f>
        <v>13232</v>
      </c>
      <c r="BY24" s="14">
        <f>VLOOKUP("*Коми*",'[1]в рублях'!$1:$1048576,COLUMN(BY23),0)</f>
        <v>13782</v>
      </c>
      <c r="BZ24" s="14">
        <f>VLOOKUP("*Коми*",'[1]в рублях'!$1:$1048576,COLUMN(BZ23),0)</f>
        <v>14209</v>
      </c>
      <c r="CA24" s="14">
        <f>VLOOKUP("*Коми*",'[1]в рублях'!$1:$1048576,COLUMN(CA23),0)</f>
        <v>14221</v>
      </c>
      <c r="CB24" s="14">
        <f>VLOOKUP("*Коми*",'[1]в рублях'!$1:$1048576,COLUMN(CB23),0)</f>
        <v>12375</v>
      </c>
    </row>
    <row r="25" spans="1:80" x14ac:dyDescent="0.2">
      <c r="A25" s="4" t="s">
        <v>22</v>
      </c>
      <c r="B25" s="14">
        <f>VLOOKUP("*Архангельская*",'[1]в рублях'!$1:$1048576,COLUMN(B24),0)</f>
        <v>6</v>
      </c>
      <c r="C25" s="14">
        <f>VLOOKUP("*Архангельская*",'[1]в рублях'!$1:$1048576,COLUMN(C24),0)</f>
        <v>9</v>
      </c>
      <c r="D25" s="14">
        <f>VLOOKUP("*Архангельская*",'[1]в рублях'!$1:$1048576,COLUMN(D24),0)</f>
        <v>8</v>
      </c>
      <c r="E25" s="14">
        <f>VLOOKUP("*Архангельская*",'[1]в рублях'!$1:$1048576,COLUMN(E24),0)</f>
        <v>6</v>
      </c>
      <c r="F25" s="14">
        <f>VLOOKUP("*Архангельская*",'[1]в рублях'!$1:$1048576,COLUMN(F24),0)</f>
        <v>25</v>
      </c>
      <c r="G25" s="14">
        <f>VLOOKUP("*Архангельская*",'[1]в рублях'!$1:$1048576,COLUMN(G24),0)</f>
        <v>69</v>
      </c>
      <c r="H25" s="14">
        <f>VLOOKUP("*Архангельская*",'[1]в рублях'!$1:$1048576,COLUMN(H24),0)</f>
        <v>122</v>
      </c>
      <c r="I25" s="14">
        <f>VLOOKUP("*Архангельская*",'[1]в рублях'!$1:$1048576,COLUMN(I24),0)</f>
        <v>193</v>
      </c>
      <c r="J25" s="14">
        <f>VLOOKUP("*Архангельская*",'[1]в рублях'!$1:$1048576,COLUMN(J24),0)</f>
        <v>287</v>
      </c>
      <c r="K25" s="14">
        <f>VLOOKUP("*Архангельская*",'[1]в рублях'!$1:$1048576,COLUMN(K24),0)</f>
        <v>387</v>
      </c>
      <c r="L25" s="14">
        <f>VLOOKUP("*Архангельская*",'[1]в рублях'!$1:$1048576,COLUMN(L24),0)</f>
        <v>443</v>
      </c>
      <c r="M25" s="14">
        <f>VLOOKUP("*Архангельская*",'[1]в рублях'!$1:$1048576,COLUMN(M24),0)</f>
        <v>540</v>
      </c>
      <c r="N25" s="14">
        <f>VLOOKUP("*Архангельская*",'[1]в рублях'!$1:$1048576,COLUMN(N24),0)</f>
        <v>783</v>
      </c>
      <c r="O25" s="14">
        <f>VLOOKUP("*Архангельская*",'[1]в рублях'!$1:$1048576,COLUMN(O24),0)</f>
        <v>901</v>
      </c>
      <c r="P25" s="14">
        <f>VLOOKUP("*Архангельская*",'[1]в рублях'!$1:$1048576,COLUMN(P24),0)</f>
        <v>1243</v>
      </c>
      <c r="Q25" s="14">
        <f>VLOOKUP("*Архангельская*",'[1]в рублях'!$1:$1048576,COLUMN(Q24),0)</f>
        <v>1643</v>
      </c>
      <c r="R25" s="14">
        <f>VLOOKUP("*Архангельская*",'[1]в рублях'!$1:$1048576,COLUMN(R24),0)</f>
        <v>2157</v>
      </c>
      <c r="S25" s="14">
        <f>VLOOKUP("*Архангельская*",'[1]в рублях'!$1:$1048576,COLUMN(S24),0)</f>
        <v>2840</v>
      </c>
      <c r="T25" s="14">
        <f>VLOOKUP("*Архангельская*",'[1]в рублях'!$1:$1048576,COLUMN(T24),0)</f>
        <v>3645</v>
      </c>
      <c r="U25" s="14">
        <f>VLOOKUP("*Архангельская*",'[1]в рублях'!$1:$1048576,COLUMN(U24),0)</f>
        <v>4046</v>
      </c>
      <c r="V25" s="14">
        <f>VLOOKUP("*Архангельская*",'[1]в рублях'!$1:$1048576,COLUMN(V24),0)</f>
        <v>4518</v>
      </c>
      <c r="W25" s="14">
        <f>VLOOKUP("*Архангельская*",'[1]в рублях'!$1:$1048576,COLUMN(W24),0)</f>
        <v>5361</v>
      </c>
      <c r="X25" s="14">
        <f>VLOOKUP("*Архангельская*",'[1]в рублях'!$1:$1048576,COLUMN(X24),0)</f>
        <v>6337</v>
      </c>
      <c r="Y25" s="14">
        <f>VLOOKUP("*Архангельская*",'[1]в рублях'!$1:$1048576,COLUMN(Y24),0)</f>
        <v>7217</v>
      </c>
      <c r="Z25" s="14">
        <f>VLOOKUP("*Архангельская*",'[1]в рублях'!$1:$1048576,COLUMN(Z24),0)</f>
        <v>8142</v>
      </c>
      <c r="AA25" s="14">
        <f>VLOOKUP("*Архангельская*",'[1]в рублях'!$1:$1048576,COLUMN(AA24),0)</f>
        <v>9056</v>
      </c>
      <c r="AB25" s="14">
        <f>VLOOKUP("*Архангельская*",'[1]в рублях'!$1:$1048576,COLUMN(AB24),0)</f>
        <v>9744</v>
      </c>
      <c r="AC25" s="14">
        <f>VLOOKUP("*Архангельская*",'[1]в рублях'!$1:$1048576,COLUMN(AC24),0)</f>
        <v>10570</v>
      </c>
      <c r="AD25" s="14">
        <f>VLOOKUP("*Архангельская*",'[1]в рублях'!$1:$1048576,COLUMN(AD24),0)</f>
        <v>11003</v>
      </c>
      <c r="AE25" s="14">
        <f>VLOOKUP("*Архангельская*",'[1]в рублях'!$1:$1048576,COLUMN(AE24),0)</f>
        <v>12002</v>
      </c>
      <c r="AF25" s="14">
        <f>VLOOKUP("*Архангельская*",'[1]в рублях'!$1:$1048576,COLUMN(AF24),0)</f>
        <v>13257</v>
      </c>
      <c r="AG25" s="14">
        <f>VLOOKUP("*Архангельская*",'[1]в рублях'!$1:$1048576,COLUMN(AG24),0)</f>
        <v>13620</v>
      </c>
      <c r="AH25" s="14">
        <f>VLOOKUP("*Архангельская*",'[1]в рублях'!$1:$1048576,COLUMN(AH24),0)</f>
        <v>14895</v>
      </c>
      <c r="AI25" s="14">
        <f>VLOOKUP("*Архангельская*",'[1]в рублях'!$1:$1048576,COLUMN(AI24),0)</f>
        <v>16937</v>
      </c>
      <c r="AJ25" s="14">
        <f>VLOOKUP("*Архангельская*",'[1]в рублях'!$1:$1048576,COLUMN(AJ24),0)</f>
        <v>18014</v>
      </c>
      <c r="AK25" s="14">
        <f>VLOOKUP("*Архангельская*",'[1]в рублях'!$1:$1048576,COLUMN(AK24),0)</f>
        <v>18544</v>
      </c>
      <c r="AL25" s="14">
        <f>VLOOKUP("*Архангельская*",'[1]в рублях'!$1:$1048576,COLUMN(AL24),0)</f>
        <v>18880</v>
      </c>
      <c r="AM25" s="14">
        <f>VLOOKUP("*Архангельская*",'[1]в рублях'!$1:$1048576,COLUMN(AM24),0)</f>
        <v>19488</v>
      </c>
      <c r="AN25" s="14">
        <f>VLOOKUP("*Архангельская*",'[1]в рублях'!$1:$1048576,COLUMN(AN24),0)</f>
        <v>20209</v>
      </c>
      <c r="AO25" s="14">
        <f>VLOOKUP("*Архангельская*",'[1]в рублях'!$1:$1048576,COLUMN(AO24),0)</f>
        <v>21404</v>
      </c>
      <c r="AP25" s="14">
        <f>VLOOKUP("*Архангельская*",'[1]в рублях'!$1:$1048576,COLUMN(AP24),0)</f>
        <v>21692</v>
      </c>
      <c r="AQ25" s="14">
        <f>VLOOKUP("*Архангельская*",'[1]в рублях'!$1:$1048576,COLUMN(AQ24),0)</f>
        <v>22556</v>
      </c>
      <c r="AR25" s="14">
        <f>VLOOKUP("*Архангельская*",'[1]в рублях'!$1:$1048576,COLUMN(AR24),0)</f>
        <v>23128</v>
      </c>
      <c r="AS25" s="14">
        <f>VLOOKUP("*Архангельская*",'[1]в рублях'!$1:$1048576,COLUMN(AS24),0)</f>
        <v>19970</v>
      </c>
      <c r="AT25" s="14">
        <f>VLOOKUP("*Архангельская*",'[1]в рублях'!$1:$1048576,COLUMN(AT24),0)</f>
        <v>20700</v>
      </c>
      <c r="AU25" s="14">
        <f>VLOOKUP("*Архангельская*",'[1]в рублях'!$1:$1048576,COLUMN(AU24),0)</f>
        <v>22487</v>
      </c>
      <c r="AV25" s="14">
        <f>VLOOKUP("*Архангельская*",'[1]в рублях'!$1:$1048576,COLUMN(AV24),0)</f>
        <v>23665</v>
      </c>
      <c r="AW25" s="14">
        <f>VLOOKUP("*Архангельская*",'[1]в рублях'!$1:$1048576,COLUMN(AW24),0)</f>
        <v>24363</v>
      </c>
      <c r="AX25" s="14">
        <f>VLOOKUP("*Архангельская*",'[1]в рублях'!$1:$1048576,COLUMN(AX24),0)</f>
        <v>24055</v>
      </c>
      <c r="AY25" s="14">
        <f>VLOOKUP("*Архангельская*",'[1]в рублях'!$1:$1048576,COLUMN(AY24),0)</f>
        <v>24741</v>
      </c>
      <c r="AZ25" s="14">
        <f>VLOOKUP("*Архангельская*",'[1]в рублях'!$1:$1048576,COLUMN(AZ24),0)</f>
        <v>27035</v>
      </c>
      <c r="BA25" s="14">
        <f>VLOOKUP("*Архангельская*",'[1]в рублях'!$1:$1048576,COLUMN(BA24),0)</f>
        <v>29515</v>
      </c>
      <c r="BB25" s="14">
        <f>VLOOKUP("*Архангельская*",'[1]в рублях'!$1:$1048576,COLUMN(BB24),0)</f>
        <v>28694</v>
      </c>
      <c r="BC25" s="14">
        <f>VLOOKUP("*Архангельская*",'[1]в рублях'!$1:$1048576,COLUMN(BC24),0)</f>
        <v>28743</v>
      </c>
      <c r="BD25" s="14">
        <f>VLOOKUP("*Архангельская*",'[1]в рублях'!$1:$1048576,COLUMN(BD24),0)</f>
        <v>29082</v>
      </c>
      <c r="BE25" s="14">
        <f>VLOOKUP("*Архангельская*",'[1]в рублях'!$1:$1048576,COLUMN(BE24),0)</f>
        <v>29591</v>
      </c>
      <c r="BF25" s="14">
        <f>VLOOKUP("*Архангельская*",'[1]в рублях'!$1:$1048576,COLUMN(BF24),0)</f>
        <v>28730</v>
      </c>
      <c r="BG25" s="14">
        <f>VLOOKUP("*Архангельская*",'[1]в рублях'!$1:$1048576,COLUMN(BG24),0)</f>
        <v>29316</v>
      </c>
      <c r="BH25" s="14">
        <f>VLOOKUP("*Архангельская*",'[1]в рублях'!$1:$1048576,COLUMN(BH24),0)</f>
        <v>30411</v>
      </c>
      <c r="BI25" s="14">
        <f>VLOOKUP("*Архангельская*",'[1]в рублях'!$1:$1048576,COLUMN(BI24),0)</f>
        <v>29744</v>
      </c>
      <c r="BJ25" s="14">
        <f>VLOOKUP("*Архангельская*",'[1]в рублях'!$1:$1048576,COLUMN(BJ24),0)</f>
        <v>32541</v>
      </c>
      <c r="BK25" s="14">
        <f>VLOOKUP("*Архангельская*",'[1]в рублях'!$1:$1048576,COLUMN(BK24),0)</f>
        <v>32147</v>
      </c>
      <c r="BL25" s="14">
        <f>VLOOKUP("*Архангельская*",'[1]в рублях'!$1:$1048576,COLUMN(BL24),0)</f>
        <v>33571</v>
      </c>
      <c r="BM25" s="14">
        <f>VLOOKUP("*Архангельская*",'[1]в рублях'!$1:$1048576,COLUMN(BM24),0)</f>
        <v>35174</v>
      </c>
      <c r="BN25" s="14">
        <f>VLOOKUP("*Архангельская*",'[1]в рублях'!$1:$1048576,COLUMN(BN24),0)</f>
        <v>33974</v>
      </c>
      <c r="BO25" s="14">
        <f>VLOOKUP("*Архангельская*",'[1]в рублях'!$1:$1048576,COLUMN(BO24),0)</f>
        <v>35905</v>
      </c>
      <c r="BP25" s="14">
        <f>VLOOKUP("*Архангельская*",'[1]в рублях'!$1:$1048576,COLUMN(BP24),0)</f>
        <v>31560</v>
      </c>
      <c r="BQ25" s="14">
        <f>VLOOKUP("*Архангельская*",'[1]в рублях'!$1:$1048576,COLUMN(BQ24),0)</f>
        <v>32472</v>
      </c>
      <c r="BR25" s="14">
        <f>VLOOKUP("*Архангельская*",'[1]в рублях'!$1:$1048576,COLUMN(BR24),0)</f>
        <v>34018</v>
      </c>
      <c r="BS25" s="14">
        <f>VLOOKUP("*Архангельская*",'[1]в рублях'!$1:$1048576,COLUMN(BS24),0)</f>
        <v>33832</v>
      </c>
      <c r="BT25" s="14">
        <f>VLOOKUP("*Архангельская*",'[1]в рублях'!$1:$1048576,COLUMN(BT24),0)</f>
        <v>34477</v>
      </c>
      <c r="BU25" s="14">
        <f>VLOOKUP("*Архангельская*",'[1]в рублях'!$1:$1048576,COLUMN(BU24),0)</f>
        <v>35452</v>
      </c>
      <c r="BV25" s="14">
        <f>VLOOKUP("*Архангельская*",'[1]в рублях'!$1:$1048576,COLUMN(BV24),0)</f>
        <v>36234</v>
      </c>
      <c r="BW25" s="14">
        <f>VLOOKUP("*Архангельская*",'[1]в рублях'!$1:$1048576,COLUMN(BW24),0)</f>
        <v>37361</v>
      </c>
      <c r="BX25" s="14">
        <f>VLOOKUP("*Архангельская*",'[1]в рублях'!$1:$1048576,COLUMN(BX24),0)</f>
        <v>37107</v>
      </c>
      <c r="BY25" s="14">
        <f>VLOOKUP("*Архангельская*",'[1]в рублях'!$1:$1048576,COLUMN(BY24),0)</f>
        <v>38660</v>
      </c>
      <c r="BZ25" s="14">
        <f>VLOOKUP("*Архангельская*",'[1]в рублях'!$1:$1048576,COLUMN(BZ24),0)</f>
        <v>40973</v>
      </c>
      <c r="CA25" s="14">
        <f>VLOOKUP("*Архангельская*",'[1]в рублях'!$1:$1048576,COLUMN(CA24),0)</f>
        <v>43130</v>
      </c>
      <c r="CB25" s="14">
        <f>VLOOKUP("*Архангельская*",'[1]в рублях'!$1:$1048576,COLUMN(CB24),0)</f>
        <v>35996</v>
      </c>
    </row>
    <row r="26" spans="1:80" ht="36" x14ac:dyDescent="0.2">
      <c r="A26" s="5" t="s">
        <v>23</v>
      </c>
      <c r="B26" s="14">
        <f>VLOOKUP("*Ненецкий*",'[1]в рублях'!$1:$1048576,COLUMN(B25),0)</f>
        <v>0</v>
      </c>
      <c r="C26" s="14">
        <f>VLOOKUP("*Ненецкий*",'[1]в рублях'!$1:$1048576,COLUMN(C25),0)</f>
        <v>0</v>
      </c>
      <c r="D26" s="14">
        <f>VLOOKUP("*Ненецкий*",'[1]в рублях'!$1:$1048576,COLUMN(D25),0)</f>
        <v>0</v>
      </c>
      <c r="E26" s="14">
        <f>VLOOKUP("*Ненецкий*",'[1]в рублях'!$1:$1048576,COLUMN(E25),0)</f>
        <v>0</v>
      </c>
      <c r="F26" s="14">
        <f>VLOOKUP("*Ненецкий*",'[1]в рублях'!$1:$1048576,COLUMN(F25),0)</f>
        <v>0</v>
      </c>
      <c r="G26" s="14">
        <f>VLOOKUP("*Ненецкий*",'[1]в рублях'!$1:$1048576,COLUMN(G25),0)</f>
        <v>3</v>
      </c>
      <c r="H26" s="14">
        <f>VLOOKUP("*Ненецкий*",'[1]в рублях'!$1:$1048576,COLUMN(H25),0)</f>
        <v>8</v>
      </c>
      <c r="I26" s="14">
        <f>VLOOKUP("*Ненецкий*",'[1]в рублях'!$1:$1048576,COLUMN(I25),0)</f>
        <v>8</v>
      </c>
      <c r="J26" s="14">
        <f>VLOOKUP("*Ненецкий*",'[1]в рублях'!$1:$1048576,COLUMN(J25),0)</f>
        <v>8</v>
      </c>
      <c r="K26" s="14">
        <f>VLOOKUP("*Ненецкий*",'[1]в рублях'!$1:$1048576,COLUMN(K25),0)</f>
        <v>18</v>
      </c>
      <c r="L26" s="14">
        <f>VLOOKUP("*Ненецкий*",'[1]в рублях'!$1:$1048576,COLUMN(L25),0)</f>
        <v>18</v>
      </c>
      <c r="M26" s="14">
        <f>VLOOKUP("*Ненецкий*",'[1]в рублях'!$1:$1048576,COLUMN(M25),0)</f>
        <v>22</v>
      </c>
      <c r="N26" s="14">
        <f>VLOOKUP("*Ненецкий*",'[1]в рублях'!$1:$1048576,COLUMN(N25),0)</f>
        <v>30</v>
      </c>
      <c r="O26" s="14">
        <f>VLOOKUP("*Ненецкий*",'[1]в рублях'!$1:$1048576,COLUMN(O25),0)</f>
        <v>31</v>
      </c>
      <c r="P26" s="14">
        <f>VLOOKUP("*Ненецкий*",'[1]в рублях'!$1:$1048576,COLUMN(P25),0)</f>
        <v>41</v>
      </c>
      <c r="Q26" s="14">
        <f>VLOOKUP("*Ненецкий*",'[1]в рублях'!$1:$1048576,COLUMN(Q25),0)</f>
        <v>46</v>
      </c>
      <c r="R26" s="14">
        <f>VLOOKUP("*Ненецкий*",'[1]в рублях'!$1:$1048576,COLUMN(R25),0)</f>
        <v>48</v>
      </c>
      <c r="S26" s="14">
        <f>VLOOKUP("*Ненецкий*",'[1]в рублях'!$1:$1048576,COLUMN(S25),0)</f>
        <v>69</v>
      </c>
      <c r="T26" s="14">
        <f>VLOOKUP("*Ненецкий*",'[1]в рублях'!$1:$1048576,COLUMN(T25),0)</f>
        <v>120</v>
      </c>
      <c r="U26" s="14">
        <f>VLOOKUP("*Ненецкий*",'[1]в рублях'!$1:$1048576,COLUMN(U25),0)</f>
        <v>190</v>
      </c>
      <c r="V26" s="14">
        <f>VLOOKUP("*Ненецкий*",'[1]в рублях'!$1:$1048576,COLUMN(V25),0)</f>
        <v>282</v>
      </c>
      <c r="W26" s="14">
        <f>VLOOKUP("*Ненецкий*",'[1]в рублях'!$1:$1048576,COLUMN(W25),0)</f>
        <v>403</v>
      </c>
      <c r="X26" s="14">
        <f>VLOOKUP("*Ненецкий*",'[1]в рублях'!$1:$1048576,COLUMN(X25),0)</f>
        <v>553</v>
      </c>
      <c r="Y26" s="14">
        <f>VLOOKUP("*Ненецкий*",'[1]в рублях'!$1:$1048576,COLUMN(Y25),0)</f>
        <v>705</v>
      </c>
      <c r="Z26" s="14">
        <f>VLOOKUP("*Ненецкий*",'[1]в рублях'!$1:$1048576,COLUMN(Z25),0)</f>
        <v>885</v>
      </c>
      <c r="AA26" s="14">
        <f>VLOOKUP("*Ненецкий*",'[1]в рублях'!$1:$1048576,COLUMN(AA25),0)</f>
        <v>1098</v>
      </c>
      <c r="AB26" s="14">
        <f>VLOOKUP("*Ненецкий*",'[1]в рублях'!$1:$1048576,COLUMN(AB25),0)</f>
        <v>1342</v>
      </c>
      <c r="AC26" s="14">
        <f>VLOOKUP("*Ненецкий*",'[1]в рублях'!$1:$1048576,COLUMN(AC25),0)</f>
        <v>1541</v>
      </c>
      <c r="AD26" s="14">
        <f>VLOOKUP("*Ненецкий*",'[1]в рублях'!$1:$1048576,COLUMN(AD25),0)</f>
        <v>1797</v>
      </c>
      <c r="AE26" s="14">
        <f>VLOOKUP("*Ненецкий*",'[1]в рублях'!$1:$1048576,COLUMN(AE25),0)</f>
        <v>2054</v>
      </c>
      <c r="AF26" s="14">
        <f>VLOOKUP("*Ненецкий*",'[1]в рублях'!$1:$1048576,COLUMN(AF25),0)</f>
        <v>2347</v>
      </c>
      <c r="AG26" s="14">
        <f>VLOOKUP("*Ненецкий*",'[1]в рублях'!$1:$1048576,COLUMN(AG25),0)</f>
        <v>2472</v>
      </c>
      <c r="AH26" s="14">
        <f>VLOOKUP("*Ненецкий*",'[1]в рублях'!$1:$1048576,COLUMN(AH25),0)</f>
        <v>2817</v>
      </c>
      <c r="AI26" s="14">
        <f>VLOOKUP("*Ненецкий*",'[1]в рублях'!$1:$1048576,COLUMN(AI25),0)</f>
        <v>3320</v>
      </c>
      <c r="AJ26" s="14">
        <f>VLOOKUP("*Ненецкий*",'[1]в рублях'!$1:$1048576,COLUMN(AJ25),0)</f>
        <v>3602</v>
      </c>
      <c r="AK26" s="14">
        <f>VLOOKUP("*Ненецкий*",'[1]в рублях'!$1:$1048576,COLUMN(AK25),0)</f>
        <v>3668</v>
      </c>
      <c r="AL26" s="14">
        <f>VLOOKUP("*Ненецкий*",'[1]в рублях'!$1:$1048576,COLUMN(AL25),0)</f>
        <v>3732</v>
      </c>
      <c r="AM26" s="14">
        <f>VLOOKUP("*Ненецкий*",'[1]в рублях'!$1:$1048576,COLUMN(AM25),0)</f>
        <v>3854</v>
      </c>
      <c r="AN26" s="14">
        <f>VLOOKUP("*Ненецкий*",'[1]в рублях'!$1:$1048576,COLUMN(AN25),0)</f>
        <v>3985</v>
      </c>
      <c r="AO26" s="14">
        <f>VLOOKUP("*Ненецкий*",'[1]в рублях'!$1:$1048576,COLUMN(AO25),0)</f>
        <v>4267</v>
      </c>
      <c r="AP26" s="14">
        <f>VLOOKUP("*Ненецкий*",'[1]в рублях'!$1:$1048576,COLUMN(AP25),0)</f>
        <v>4341</v>
      </c>
      <c r="AQ26" s="14">
        <f>VLOOKUP("*Ненецкий*",'[1]в рублях'!$1:$1048576,COLUMN(AQ25),0)</f>
        <v>4425</v>
      </c>
      <c r="AR26" s="14">
        <f>VLOOKUP("*Ненецкий*",'[1]в рублях'!$1:$1048576,COLUMN(AR25),0)</f>
        <v>4567</v>
      </c>
      <c r="AS26" s="14">
        <f>VLOOKUP("*Ненецкий*",'[1]в рублях'!$1:$1048576,COLUMN(AS25),0)</f>
        <v>4005</v>
      </c>
      <c r="AT26" s="14">
        <f>VLOOKUP("*Ненецкий*",'[1]в рублях'!$1:$1048576,COLUMN(AT25),0)</f>
        <v>4083</v>
      </c>
      <c r="AU26" s="14">
        <f>VLOOKUP("*Ненецкий*",'[1]в рублях'!$1:$1048576,COLUMN(AU25),0)</f>
        <v>4541</v>
      </c>
      <c r="AV26" s="14">
        <f>VLOOKUP("*Ненецкий*",'[1]в рублях'!$1:$1048576,COLUMN(AV25),0)</f>
        <v>4771</v>
      </c>
      <c r="AW26" s="14">
        <f>VLOOKUP("*Ненецкий*",'[1]в рублях'!$1:$1048576,COLUMN(AW25),0)</f>
        <v>4856</v>
      </c>
      <c r="AX26" s="14">
        <f>VLOOKUP("*Ненецкий*",'[1]в рублях'!$1:$1048576,COLUMN(AX25),0)</f>
        <v>4901</v>
      </c>
      <c r="AY26" s="14">
        <f>VLOOKUP("*Ненецкий*",'[1]в рублях'!$1:$1048576,COLUMN(AY25),0)</f>
        <v>5181</v>
      </c>
      <c r="AZ26" s="14">
        <f>VLOOKUP("*Ненецкий*",'[1]в рублях'!$1:$1048576,COLUMN(AZ25),0)</f>
        <v>5251</v>
      </c>
      <c r="BA26" s="14">
        <f>VLOOKUP("*Ненецкий*",'[1]в рублях'!$1:$1048576,COLUMN(BA25),0)</f>
        <v>5718</v>
      </c>
      <c r="BB26" s="14">
        <f>VLOOKUP("*Ненецкий*",'[1]в рублях'!$1:$1048576,COLUMN(BB25),0)</f>
        <v>5824</v>
      </c>
      <c r="BC26" s="14">
        <f>VLOOKUP("*Ненецкий*",'[1]в рублях'!$1:$1048576,COLUMN(BC25),0)</f>
        <v>5647</v>
      </c>
      <c r="BD26" s="14">
        <f>VLOOKUP("*Ненецкий*",'[1]в рублях'!$1:$1048576,COLUMN(BD25),0)</f>
        <v>5099</v>
      </c>
      <c r="BE26" s="14">
        <f>VLOOKUP("*Ненецкий*",'[1]в рублях'!$1:$1048576,COLUMN(BE25),0)</f>
        <v>5268</v>
      </c>
      <c r="BF26" s="14">
        <f>VLOOKUP("*Ненецкий*",'[1]в рублях'!$1:$1048576,COLUMN(BF25),0)</f>
        <v>4916</v>
      </c>
      <c r="BG26" s="14">
        <f>VLOOKUP("*Ненецкий*",'[1]в рублях'!$1:$1048576,COLUMN(BG25),0)</f>
        <v>5012</v>
      </c>
      <c r="BH26" s="14">
        <f>VLOOKUP("*Ненецкий*",'[1]в рублях'!$1:$1048576,COLUMN(BH25),0)</f>
        <v>5291</v>
      </c>
      <c r="BI26" s="14">
        <f>VLOOKUP("*Ненецкий*",'[1]в рублях'!$1:$1048576,COLUMN(BI25),0)</f>
        <v>5502</v>
      </c>
      <c r="BJ26" s="14">
        <f>VLOOKUP("*Ненецкий*",'[1]в рублях'!$1:$1048576,COLUMN(BJ25),0)</f>
        <v>6240</v>
      </c>
      <c r="BK26" s="14">
        <f>VLOOKUP("*Ненецкий*",'[1]в рублях'!$1:$1048576,COLUMN(BK25),0)</f>
        <v>6129</v>
      </c>
      <c r="BL26" s="14">
        <f>VLOOKUP("*Ненецкий*",'[1]в рублях'!$1:$1048576,COLUMN(BL25),0)</f>
        <v>6408</v>
      </c>
      <c r="BM26" s="14">
        <f>VLOOKUP("*Ненецкий*",'[1]в рублях'!$1:$1048576,COLUMN(BM25),0)</f>
        <v>6822</v>
      </c>
      <c r="BN26" s="14">
        <f>VLOOKUP("*Ненецкий*",'[1]в рублях'!$1:$1048576,COLUMN(BN25),0)</f>
        <v>7100</v>
      </c>
      <c r="BO26" s="14">
        <f>VLOOKUP("*Ненецкий*",'[1]в рублях'!$1:$1048576,COLUMN(BO25),0)</f>
        <v>7465</v>
      </c>
      <c r="BP26" s="14">
        <f>VLOOKUP("*Ненецкий*",'[1]в рублях'!$1:$1048576,COLUMN(BP25),0)</f>
        <v>6207</v>
      </c>
      <c r="BQ26" s="14">
        <f>VLOOKUP("*Ненецкий*",'[1]в рублях'!$1:$1048576,COLUMN(BQ25),0)</f>
        <v>6304</v>
      </c>
      <c r="BR26" s="14">
        <f>VLOOKUP("*Ненецкий*",'[1]в рублях'!$1:$1048576,COLUMN(BR25),0)</f>
        <v>6585</v>
      </c>
      <c r="BS26" s="14">
        <f>VLOOKUP("*Ненецкий*",'[1]в рублях'!$1:$1048576,COLUMN(BS25),0)</f>
        <v>6579</v>
      </c>
      <c r="BT26" s="14">
        <f>VLOOKUP("*Ненецкий*",'[1]в рублях'!$1:$1048576,COLUMN(BT25),0)</f>
        <v>6659</v>
      </c>
      <c r="BU26" s="14">
        <f>VLOOKUP("*Ненецкий*",'[1]в рублях'!$1:$1048576,COLUMN(BU25),0)</f>
        <v>6919</v>
      </c>
      <c r="BV26" s="14">
        <f>VLOOKUP("*Ненецкий*",'[1]в рублях'!$1:$1048576,COLUMN(BV25),0)</f>
        <v>7168</v>
      </c>
      <c r="BW26" s="14">
        <f>VLOOKUP("*Ненецкий*",'[1]в рублях'!$1:$1048576,COLUMN(BW25),0)</f>
        <v>7346</v>
      </c>
      <c r="BX26" s="14">
        <f>VLOOKUP("*Ненецкий*",'[1]в рублях'!$1:$1048576,COLUMN(BX25),0)</f>
        <v>7419</v>
      </c>
      <c r="BY26" s="14">
        <f>VLOOKUP("*Ненецкий*",'[1]в рублях'!$1:$1048576,COLUMN(BY25),0)</f>
        <v>7892</v>
      </c>
      <c r="BZ26" s="14">
        <f>VLOOKUP("*Ненецкий*",'[1]в рублях'!$1:$1048576,COLUMN(BZ25),0)</f>
        <v>8397</v>
      </c>
      <c r="CA26" s="14">
        <f>VLOOKUP("*Ненецкий*",'[1]в рублях'!$1:$1048576,COLUMN(CA25),0)</f>
        <v>9044</v>
      </c>
      <c r="CB26" s="14">
        <f>VLOOKUP("*Ненецкий*",'[1]в рублях'!$1:$1048576,COLUMN(CB25),0)</f>
        <v>8457</v>
      </c>
    </row>
    <row r="27" spans="1:80" ht="26.25" customHeight="1" x14ac:dyDescent="0.2">
      <c r="A27" s="5" t="s">
        <v>24</v>
      </c>
      <c r="B27" s="14">
        <f>VLOOKUP("*Архангельская область без*",'[1]в рублях'!$1:$1048576,COLUMN(B26),0)</f>
        <v>6</v>
      </c>
      <c r="C27" s="14">
        <f>VLOOKUP("*Архангельская область без*",'[1]в рублях'!$1:$1048576,COLUMN(C26),0)</f>
        <v>9</v>
      </c>
      <c r="D27" s="14">
        <f>VLOOKUP("*Архангельская область без*",'[1]в рублях'!$1:$1048576,COLUMN(D26),0)</f>
        <v>8</v>
      </c>
      <c r="E27" s="14">
        <f>VLOOKUP("*Архангельская область без*",'[1]в рублях'!$1:$1048576,COLUMN(E26),0)</f>
        <v>6</v>
      </c>
      <c r="F27" s="14">
        <f>VLOOKUP("*Архангельская область без*",'[1]в рублях'!$1:$1048576,COLUMN(F26),0)</f>
        <v>25</v>
      </c>
      <c r="G27" s="14">
        <f>VLOOKUP("*Архангельская область без*",'[1]в рублях'!$1:$1048576,COLUMN(G26),0)</f>
        <v>66</v>
      </c>
      <c r="H27" s="14">
        <f>VLOOKUP("*Архангельская область без*",'[1]в рублях'!$1:$1048576,COLUMN(H26),0)</f>
        <v>113</v>
      </c>
      <c r="I27" s="14">
        <f>VLOOKUP("*Архангельская область без*",'[1]в рублях'!$1:$1048576,COLUMN(I26),0)</f>
        <v>185</v>
      </c>
      <c r="J27" s="14">
        <f>VLOOKUP("*Архангельская область без*",'[1]в рублях'!$1:$1048576,COLUMN(J26),0)</f>
        <v>278</v>
      </c>
      <c r="K27" s="14">
        <f>VLOOKUP("*Архангельская область без*",'[1]в рублях'!$1:$1048576,COLUMN(K26),0)</f>
        <v>369</v>
      </c>
      <c r="L27" s="14">
        <f>VLOOKUP("*Архангельская область без*",'[1]в рублях'!$1:$1048576,COLUMN(L26),0)</f>
        <v>425</v>
      </c>
      <c r="M27" s="14">
        <f>VLOOKUP("*Архангельская область без*",'[1]в рублях'!$1:$1048576,COLUMN(M26),0)</f>
        <v>518</v>
      </c>
      <c r="N27" s="14">
        <f>VLOOKUP("*Архангельская область без*",'[1]в рублях'!$1:$1048576,COLUMN(N26),0)</f>
        <v>754</v>
      </c>
      <c r="O27" s="14">
        <f>VLOOKUP("*Архангельская область без*",'[1]в рублях'!$1:$1048576,COLUMN(O26),0)</f>
        <v>870</v>
      </c>
      <c r="P27" s="14">
        <f>VLOOKUP("*Архангельская область без*",'[1]в рублях'!$1:$1048576,COLUMN(P26),0)</f>
        <v>1202</v>
      </c>
      <c r="Q27" s="14">
        <f>VLOOKUP("*Архангельская область без*",'[1]в рублях'!$1:$1048576,COLUMN(Q26),0)</f>
        <v>1596</v>
      </c>
      <c r="R27" s="14">
        <f>VLOOKUP("*Архангельская область без*",'[1]в рублях'!$1:$1048576,COLUMN(R26),0)</f>
        <v>2108</v>
      </c>
      <c r="S27" s="14">
        <f>VLOOKUP("*Архангельская область без*",'[1]в рублях'!$1:$1048576,COLUMN(S26),0)</f>
        <v>2771</v>
      </c>
      <c r="T27" s="14">
        <f>VLOOKUP("*Архангельская область без*",'[1]в рублях'!$1:$1048576,COLUMN(T26),0)</f>
        <v>3524</v>
      </c>
      <c r="U27" s="14">
        <f>VLOOKUP("*Архангельская область без*",'[1]в рублях'!$1:$1048576,COLUMN(U26),0)</f>
        <v>3856</v>
      </c>
      <c r="V27" s="14">
        <f>VLOOKUP("*Архангельская область без*",'[1]в рублях'!$1:$1048576,COLUMN(V26),0)</f>
        <v>4236</v>
      </c>
      <c r="W27" s="14">
        <f>VLOOKUP("*Архангельская область без*",'[1]в рублях'!$1:$1048576,COLUMN(W26),0)</f>
        <v>4958</v>
      </c>
      <c r="X27" s="14">
        <f>VLOOKUP("*Архангельская область без*",'[1]в рублях'!$1:$1048576,COLUMN(X26),0)</f>
        <v>5784</v>
      </c>
      <c r="Y27" s="14">
        <f>VLOOKUP("*Архангельская область без*",'[1]в рублях'!$1:$1048576,COLUMN(Y26),0)</f>
        <v>6513</v>
      </c>
      <c r="Z27" s="14">
        <f>VLOOKUP("*Архангельская область без*",'[1]в рублях'!$1:$1048576,COLUMN(Z26),0)</f>
        <v>7257</v>
      </c>
      <c r="AA27" s="14">
        <f>VLOOKUP("*Архангельская область без*",'[1]в рублях'!$1:$1048576,COLUMN(AA26),0)</f>
        <v>7958</v>
      </c>
      <c r="AB27" s="14">
        <f>VLOOKUP("*Архангельская область без*",'[1]в рублях'!$1:$1048576,COLUMN(AB26),0)</f>
        <v>8402</v>
      </c>
      <c r="AC27" s="14">
        <f>VLOOKUP("*Архангельская область без*",'[1]в рублях'!$1:$1048576,COLUMN(AC26),0)</f>
        <v>9028</v>
      </c>
      <c r="AD27" s="14">
        <f>VLOOKUP("*Архангельская область без*",'[1]в рублях'!$1:$1048576,COLUMN(AD26),0)</f>
        <v>9207</v>
      </c>
      <c r="AE27" s="14">
        <f>VLOOKUP("*Архангельская область без*",'[1]в рублях'!$1:$1048576,COLUMN(AE26),0)</f>
        <v>9947</v>
      </c>
      <c r="AF27" s="14">
        <f>VLOOKUP("*Архангельская область без*",'[1]в рублях'!$1:$1048576,COLUMN(AF26),0)</f>
        <v>10910</v>
      </c>
      <c r="AG27" s="14">
        <f>VLOOKUP("*Архангельская область без*",'[1]в рублях'!$1:$1048576,COLUMN(AG26),0)</f>
        <v>11148</v>
      </c>
      <c r="AH27" s="14">
        <f>VLOOKUP("*Архангельская область без*",'[1]в рублях'!$1:$1048576,COLUMN(AH26),0)</f>
        <v>12078</v>
      </c>
      <c r="AI27" s="14">
        <f>VLOOKUP("*Архангельская область без*",'[1]в рублях'!$1:$1048576,COLUMN(AI26),0)</f>
        <v>13617</v>
      </c>
      <c r="AJ27" s="14">
        <f>VLOOKUP("*Архангельская область без*",'[1]в рублях'!$1:$1048576,COLUMN(AJ26),0)</f>
        <v>14412</v>
      </c>
      <c r="AK27" s="14">
        <f>VLOOKUP("*Архангельская область без*",'[1]в рублях'!$1:$1048576,COLUMN(AK26),0)</f>
        <v>14875</v>
      </c>
      <c r="AL27" s="14">
        <f>VLOOKUP("*Архангельская область без*",'[1]в рублях'!$1:$1048576,COLUMN(AL26),0)</f>
        <v>15148</v>
      </c>
      <c r="AM27" s="14">
        <f>VLOOKUP("*Архангельская область без*",'[1]в рублях'!$1:$1048576,COLUMN(AM26),0)</f>
        <v>15634</v>
      </c>
      <c r="AN27" s="14">
        <f>VLOOKUP("*Архангельская область без*",'[1]в рублях'!$1:$1048576,COLUMN(AN26),0)</f>
        <v>16224</v>
      </c>
      <c r="AO27" s="14">
        <f>VLOOKUP("*Архангельская область без*",'[1]в рублях'!$1:$1048576,COLUMN(AO26),0)</f>
        <v>17138</v>
      </c>
      <c r="AP27" s="14">
        <f>VLOOKUP("*Архангельская область без*",'[1]в рублях'!$1:$1048576,COLUMN(AP26),0)</f>
        <v>17350</v>
      </c>
      <c r="AQ27" s="14">
        <f>VLOOKUP("*Архангельская область без*",'[1]в рублях'!$1:$1048576,COLUMN(AQ26),0)</f>
        <v>18132</v>
      </c>
      <c r="AR27" s="14">
        <f>VLOOKUP("*Архангельская область без*",'[1]в рублях'!$1:$1048576,COLUMN(AR26),0)</f>
        <v>18561</v>
      </c>
      <c r="AS27" s="14">
        <f>VLOOKUP("*Архангельская область без*",'[1]в рублях'!$1:$1048576,COLUMN(AS26),0)</f>
        <v>15965</v>
      </c>
      <c r="AT27" s="14">
        <f>VLOOKUP("*Архангельская область без*",'[1]в рублях'!$1:$1048576,COLUMN(AT26),0)</f>
        <v>16616</v>
      </c>
      <c r="AU27" s="14">
        <f>VLOOKUP("*Архангельская область без*",'[1]в рублях'!$1:$1048576,COLUMN(AU26),0)</f>
        <v>17947</v>
      </c>
      <c r="AV27" s="14">
        <f>VLOOKUP("*Архангельская область без*",'[1]в рублях'!$1:$1048576,COLUMN(AV26),0)</f>
        <v>18894</v>
      </c>
      <c r="AW27" s="14">
        <f>VLOOKUP("*Архангельская область без*",'[1]в рублях'!$1:$1048576,COLUMN(AW26),0)</f>
        <v>19507</v>
      </c>
      <c r="AX27" s="14">
        <f>VLOOKUP("*Архангельская область без*",'[1]в рублях'!$1:$1048576,COLUMN(AX26),0)</f>
        <v>19154</v>
      </c>
      <c r="AY27" s="14">
        <f>VLOOKUP("*Архангельская область без*",'[1]в рублях'!$1:$1048576,COLUMN(AY26),0)</f>
        <v>19560</v>
      </c>
      <c r="AZ27" s="14">
        <f>VLOOKUP("*Архангельская область без*",'[1]в рублях'!$1:$1048576,COLUMN(AZ26),0)</f>
        <v>21785</v>
      </c>
      <c r="BA27" s="14">
        <f>VLOOKUP("*Архангельская область без*",'[1]в рублях'!$1:$1048576,COLUMN(BA26),0)</f>
        <v>23797</v>
      </c>
      <c r="BB27" s="14">
        <f>VLOOKUP("*Архангельская область без*",'[1]в рублях'!$1:$1048576,COLUMN(BB26),0)</f>
        <v>22870</v>
      </c>
      <c r="BC27" s="14">
        <f>VLOOKUP("*Архангельская область без*",'[1]в рублях'!$1:$1048576,COLUMN(BC26),0)</f>
        <v>23096</v>
      </c>
      <c r="BD27" s="14">
        <f>VLOOKUP("*Архангельская область без*",'[1]в рублях'!$1:$1048576,COLUMN(BD26),0)</f>
        <v>23983</v>
      </c>
      <c r="BE27" s="14">
        <f>VLOOKUP("*Архангельская область без*",'[1]в рублях'!$1:$1048576,COLUMN(BE26),0)</f>
        <v>24323</v>
      </c>
      <c r="BF27" s="14">
        <f>VLOOKUP("*Архангельская область без*",'[1]в рублях'!$1:$1048576,COLUMN(BF26),0)</f>
        <v>23813</v>
      </c>
      <c r="BG27" s="14">
        <f>VLOOKUP("*Архангельская область без*",'[1]в рублях'!$1:$1048576,COLUMN(BG26),0)</f>
        <v>24305</v>
      </c>
      <c r="BH27" s="14">
        <f>VLOOKUP("*Архангельская область без*",'[1]в рублях'!$1:$1048576,COLUMN(BH26),0)</f>
        <v>25121</v>
      </c>
      <c r="BI27" s="14">
        <f>VLOOKUP("*Архангельская область без*",'[1]в рублях'!$1:$1048576,COLUMN(BI26),0)</f>
        <v>24242</v>
      </c>
      <c r="BJ27" s="14">
        <f>VLOOKUP("*Архангельская область без*",'[1]в рублях'!$1:$1048576,COLUMN(BJ26),0)</f>
        <v>26301</v>
      </c>
      <c r="BK27" s="14">
        <f>VLOOKUP("*Архангельская область без*",'[1]в рублях'!$1:$1048576,COLUMN(BK26),0)</f>
        <v>26019</v>
      </c>
      <c r="BL27" s="14">
        <f>VLOOKUP("*Архангельская область без*",'[1]в рублях'!$1:$1048576,COLUMN(BL26),0)</f>
        <v>27163</v>
      </c>
      <c r="BM27" s="14">
        <f>VLOOKUP("*Архангельская область без*",'[1]в рублях'!$1:$1048576,COLUMN(BM26),0)</f>
        <v>28352</v>
      </c>
      <c r="BN27" s="14">
        <f>VLOOKUP("*Архангельская область без*",'[1]в рублях'!$1:$1048576,COLUMN(BN26),0)</f>
        <v>26875</v>
      </c>
      <c r="BO27" s="14">
        <f>VLOOKUP("*Архангельская область без*",'[1]в рублях'!$1:$1048576,COLUMN(BO26),0)</f>
        <v>28439</v>
      </c>
      <c r="BP27" s="14">
        <f>VLOOKUP("*Архангельская область без*",'[1]в рублях'!$1:$1048576,COLUMN(BP26),0)</f>
        <v>25353</v>
      </c>
      <c r="BQ27" s="14">
        <f>VLOOKUP("*Архангельская область без*",'[1]в рублях'!$1:$1048576,COLUMN(BQ26),0)</f>
        <v>26168</v>
      </c>
      <c r="BR27" s="14">
        <f>VLOOKUP("*Архангельская область без*",'[1]в рублях'!$1:$1048576,COLUMN(BR26),0)</f>
        <v>27433</v>
      </c>
      <c r="BS27" s="14">
        <f>VLOOKUP("*Архангельская область без*",'[1]в рублях'!$1:$1048576,COLUMN(BS26),0)</f>
        <v>27253</v>
      </c>
      <c r="BT27" s="14">
        <f>VLOOKUP("*Архангельская область без*",'[1]в рублях'!$1:$1048576,COLUMN(BT26),0)</f>
        <v>27818</v>
      </c>
      <c r="BU27" s="14">
        <f>VLOOKUP("*Архангельская область без*",'[1]в рублях'!$1:$1048576,COLUMN(BU26),0)</f>
        <v>28533</v>
      </c>
      <c r="BV27" s="14">
        <f>VLOOKUP("*Архангельская область без*",'[1]в рублях'!$1:$1048576,COLUMN(BV26),0)</f>
        <v>29066</v>
      </c>
      <c r="BW27" s="14">
        <f>VLOOKUP("*Архангельская область без*",'[1]в рублях'!$1:$1048576,COLUMN(BW26),0)</f>
        <v>30014</v>
      </c>
      <c r="BX27" s="14">
        <f>VLOOKUP("*Архангельская область без*",'[1]в рублях'!$1:$1048576,COLUMN(BX26),0)</f>
        <v>29689</v>
      </c>
      <c r="BY27" s="14">
        <f>VLOOKUP("*Архангельская область без*",'[1]в рублях'!$1:$1048576,COLUMN(BY26),0)</f>
        <v>30767</v>
      </c>
      <c r="BZ27" s="14">
        <f>VLOOKUP("*Архангельская область без*",'[1]в рублях'!$1:$1048576,COLUMN(BZ26),0)</f>
        <v>32575</v>
      </c>
      <c r="CA27" s="14">
        <f>VLOOKUP("*Архангельская область без*",'[1]в рублях'!$1:$1048576,COLUMN(CA26),0)</f>
        <v>34086</v>
      </c>
      <c r="CB27" s="14">
        <f>VLOOKUP("*Архангельская область без*",'[1]в рублях'!$1:$1048576,COLUMN(CB26),0)</f>
        <v>27539</v>
      </c>
    </row>
    <row r="28" spans="1:80" x14ac:dyDescent="0.2">
      <c r="A28" s="4" t="s">
        <v>25</v>
      </c>
      <c r="B28" s="14">
        <f>VLOOKUP("*Вологодская*",'[1]в рублях'!$1:$1048576,COLUMN(B27),0)</f>
        <v>4</v>
      </c>
      <c r="C28" s="14">
        <f>VLOOKUP("*Вологодская*",'[1]в рублях'!$1:$1048576,COLUMN(C27),0)</f>
        <v>3</v>
      </c>
      <c r="D28" s="14">
        <f>VLOOKUP("*Вологодская*",'[1]в рублях'!$1:$1048576,COLUMN(D27),0)</f>
        <v>12</v>
      </c>
      <c r="E28" s="14">
        <f>VLOOKUP("*Вологодская*",'[1]в рублях'!$1:$1048576,COLUMN(E27),0)</f>
        <v>20</v>
      </c>
      <c r="F28" s="14">
        <f>VLOOKUP("*Вологодская*",'[1]в рублях'!$1:$1048576,COLUMN(F27),0)</f>
        <v>61</v>
      </c>
      <c r="G28" s="14">
        <f>VLOOKUP("*Вологодская*",'[1]в рублях'!$1:$1048576,COLUMN(G27),0)</f>
        <v>137</v>
      </c>
      <c r="H28" s="14">
        <f>VLOOKUP("*Вологодская*",'[1]в рублях'!$1:$1048576,COLUMN(H27),0)</f>
        <v>347</v>
      </c>
      <c r="I28" s="14">
        <f>VLOOKUP("*Вологодская*",'[1]в рублях'!$1:$1048576,COLUMN(I27),0)</f>
        <v>467</v>
      </c>
      <c r="J28" s="14">
        <f>VLOOKUP("*Вологодская*",'[1]в рублях'!$1:$1048576,COLUMN(J27),0)</f>
        <v>655</v>
      </c>
      <c r="K28" s="14">
        <f>VLOOKUP("*Вологодская*",'[1]в рублях'!$1:$1048576,COLUMN(K27),0)</f>
        <v>826</v>
      </c>
      <c r="L28" s="14">
        <f>VLOOKUP("*Вологодская*",'[1]в рублях'!$1:$1048576,COLUMN(L27),0)</f>
        <v>781</v>
      </c>
      <c r="M28" s="14">
        <f>VLOOKUP("*Вологодская*",'[1]в рублях'!$1:$1048576,COLUMN(M27),0)</f>
        <v>955</v>
      </c>
      <c r="N28" s="14">
        <f>VLOOKUP("*Вологодская*",'[1]в рублях'!$1:$1048576,COLUMN(N27),0)</f>
        <v>1189</v>
      </c>
      <c r="O28" s="14">
        <f>VLOOKUP("*Вологодская*",'[1]в рублях'!$1:$1048576,COLUMN(O27),0)</f>
        <v>1656</v>
      </c>
      <c r="P28" s="14">
        <f>VLOOKUP("*Вологодская*",'[1]в рублях'!$1:$1048576,COLUMN(P27),0)</f>
        <v>1878</v>
      </c>
      <c r="Q28" s="14">
        <f>VLOOKUP("*Вологодская*",'[1]в рублях'!$1:$1048576,COLUMN(Q27),0)</f>
        <v>2531</v>
      </c>
      <c r="R28" s="14">
        <f>VLOOKUP("*Вологодская*",'[1]в рублях'!$1:$1048576,COLUMN(R27),0)</f>
        <v>3141</v>
      </c>
      <c r="S28" s="14">
        <f>VLOOKUP("*Вологодская*",'[1]в рублях'!$1:$1048576,COLUMN(S27),0)</f>
        <v>3809</v>
      </c>
      <c r="T28" s="14">
        <f>VLOOKUP("*Вологодская*",'[1]в рублях'!$1:$1048576,COLUMN(T27),0)</f>
        <v>4547</v>
      </c>
      <c r="U28" s="14">
        <f>VLOOKUP("*Вологодская*",'[1]в рублях'!$1:$1048576,COLUMN(U27),0)</f>
        <v>4476</v>
      </c>
      <c r="V28" s="14">
        <f>VLOOKUP("*Вологодская*",'[1]в рублях'!$1:$1048576,COLUMN(V27),0)</f>
        <v>4987</v>
      </c>
      <c r="W28" s="14">
        <f>VLOOKUP("*Вологодская*",'[1]в рублях'!$1:$1048576,COLUMN(W27),0)</f>
        <v>5718</v>
      </c>
      <c r="X28" s="14">
        <f>VLOOKUP("*Вологодская*",'[1]в рублях'!$1:$1048576,COLUMN(X27),0)</f>
        <v>6399</v>
      </c>
      <c r="Y28" s="14">
        <f>VLOOKUP("*Вологодская*",'[1]в рублях'!$1:$1048576,COLUMN(Y27),0)</f>
        <v>7366</v>
      </c>
      <c r="Z28" s="14">
        <f>VLOOKUP("*Вологодская*",'[1]в рублях'!$1:$1048576,COLUMN(Z27),0)</f>
        <v>8241</v>
      </c>
      <c r="AA28" s="14">
        <f>VLOOKUP("*Вологодская*",'[1]в рублях'!$1:$1048576,COLUMN(AA27),0)</f>
        <v>8874</v>
      </c>
      <c r="AB28" s="14">
        <f>VLOOKUP("*Вологодская*",'[1]в рублях'!$1:$1048576,COLUMN(AB27),0)</f>
        <v>8956</v>
      </c>
      <c r="AC28" s="14">
        <f>VLOOKUP("*Вологодская*",'[1]в рублях'!$1:$1048576,COLUMN(AC27),0)</f>
        <v>8485</v>
      </c>
      <c r="AD28" s="14">
        <f>VLOOKUP("*Вологодская*",'[1]в рублях'!$1:$1048576,COLUMN(AD27),0)</f>
        <v>9285</v>
      </c>
      <c r="AE28" s="14">
        <f>VLOOKUP("*Вологодская*",'[1]в рублях'!$1:$1048576,COLUMN(AE27),0)</f>
        <v>10313</v>
      </c>
      <c r="AF28" s="14">
        <f>VLOOKUP("*Вологодская*",'[1]в рублях'!$1:$1048576,COLUMN(AF27),0)</f>
        <v>10337</v>
      </c>
      <c r="AG28" s="14">
        <f>VLOOKUP("*Вологодская*",'[1]в рублях'!$1:$1048576,COLUMN(AG27),0)</f>
        <v>10270</v>
      </c>
      <c r="AH28" s="14">
        <f>VLOOKUP("*Вологодская*",'[1]в рублях'!$1:$1048576,COLUMN(AH27),0)</f>
        <v>10273</v>
      </c>
      <c r="AI28" s="14">
        <f>VLOOKUP("*Вологодская*",'[1]в рублях'!$1:$1048576,COLUMN(AI27),0)</f>
        <v>11294</v>
      </c>
      <c r="AJ28" s="14">
        <f>VLOOKUP("*Вологодская*",'[1]в рублях'!$1:$1048576,COLUMN(AJ27),0)</f>
        <v>11672</v>
      </c>
      <c r="AK28" s="14">
        <f>VLOOKUP("*Вологодская*",'[1]в рублях'!$1:$1048576,COLUMN(AK27),0)</f>
        <v>11881</v>
      </c>
      <c r="AL28" s="14">
        <f>VLOOKUP("*Вологодская*",'[1]в рублях'!$1:$1048576,COLUMN(AL27),0)</f>
        <v>12507</v>
      </c>
      <c r="AM28" s="14">
        <f>VLOOKUP("*Вологодская*",'[1]в рублях'!$1:$1048576,COLUMN(AM27),0)</f>
        <v>12489</v>
      </c>
      <c r="AN28" s="14">
        <f>VLOOKUP("*Вологодская*",'[1]в рублях'!$1:$1048576,COLUMN(AN27),0)</f>
        <v>12464</v>
      </c>
      <c r="AO28" s="14">
        <f>VLOOKUP("*Вологодская*",'[1]в рублях'!$1:$1048576,COLUMN(AO27),0)</f>
        <v>12627</v>
      </c>
      <c r="AP28" s="14">
        <f>VLOOKUP("*Вологодская*",'[1]в рублях'!$1:$1048576,COLUMN(AP27),0)</f>
        <v>12135</v>
      </c>
      <c r="AQ28" s="14">
        <f>VLOOKUP("*Вологодская*",'[1]в рублях'!$1:$1048576,COLUMN(AQ27),0)</f>
        <v>11089</v>
      </c>
      <c r="AR28" s="14">
        <f>VLOOKUP("*Вологодская*",'[1]в рублях'!$1:$1048576,COLUMN(AR27),0)</f>
        <v>10555</v>
      </c>
      <c r="AS28" s="14">
        <f>VLOOKUP("*Вологодская*",'[1]в рублях'!$1:$1048576,COLUMN(AS27),0)</f>
        <v>9029</v>
      </c>
      <c r="AT28" s="14">
        <f>VLOOKUP("*Вологодская*",'[1]в рублях'!$1:$1048576,COLUMN(AT27),0)</f>
        <v>9035</v>
      </c>
      <c r="AU28" s="14">
        <f>VLOOKUP("*Вологодская*",'[1]в рублях'!$1:$1048576,COLUMN(AU27),0)</f>
        <v>10078</v>
      </c>
      <c r="AV28" s="14">
        <f>VLOOKUP("*Вологодская*",'[1]в рублях'!$1:$1048576,COLUMN(AV27),0)</f>
        <v>10653</v>
      </c>
      <c r="AW28" s="14">
        <f>VLOOKUP("*Вологодская*",'[1]в рублях'!$1:$1048576,COLUMN(AW27),0)</f>
        <v>11147</v>
      </c>
      <c r="AX28" s="14">
        <f>VLOOKUP("*Вологодская*",'[1]в рублях'!$1:$1048576,COLUMN(AX27),0)</f>
        <v>11951</v>
      </c>
      <c r="AY28" s="14">
        <f>VLOOKUP("*Вологодская*",'[1]в рублях'!$1:$1048576,COLUMN(AY27),0)</f>
        <v>12518</v>
      </c>
      <c r="AZ28" s="14">
        <f>VLOOKUP("*Вологодская*",'[1]в рублях'!$1:$1048576,COLUMN(AZ27),0)</f>
        <v>13094</v>
      </c>
      <c r="BA28" s="14">
        <f>VLOOKUP("*Вологодская*",'[1]в рублях'!$1:$1048576,COLUMN(BA27),0)</f>
        <v>14802</v>
      </c>
      <c r="BB28" s="14">
        <f>VLOOKUP("*Вологодская*",'[1]в рублях'!$1:$1048576,COLUMN(BB27),0)</f>
        <v>15486</v>
      </c>
      <c r="BC28" s="14">
        <f>VLOOKUP("*Вологодская*",'[1]в рублях'!$1:$1048576,COLUMN(BC27),0)</f>
        <v>16139</v>
      </c>
      <c r="BD28" s="14">
        <f>VLOOKUP("*Вологодская*",'[1]в рублях'!$1:$1048576,COLUMN(BD27),0)</f>
        <v>15222</v>
      </c>
      <c r="BE28" s="14">
        <f>VLOOKUP("*Вологодская*",'[1]в рублях'!$1:$1048576,COLUMN(BE27),0)</f>
        <v>13584</v>
      </c>
      <c r="BF28" s="14">
        <f>VLOOKUP("*Вологодская*",'[1]в рублях'!$1:$1048576,COLUMN(BF27),0)</f>
        <v>13669</v>
      </c>
      <c r="BG28" s="14">
        <f>VLOOKUP("*Вологодская*",'[1]в рублях'!$1:$1048576,COLUMN(BG27),0)</f>
        <v>13414</v>
      </c>
      <c r="BH28" s="14">
        <f>VLOOKUP("*Вологодская*",'[1]в рублях'!$1:$1048576,COLUMN(BH27),0)</f>
        <v>14606</v>
      </c>
      <c r="BI28" s="14">
        <f>VLOOKUP("*Вологодская*",'[1]в рублях'!$1:$1048576,COLUMN(BI27),0)</f>
        <v>15421</v>
      </c>
      <c r="BJ28" s="14">
        <f>VLOOKUP("*Вологодская*",'[1]в рублях'!$1:$1048576,COLUMN(BJ27),0)</f>
        <v>17257</v>
      </c>
      <c r="BK28" s="14">
        <f>VLOOKUP("*Вологодская*",'[1]в рублях'!$1:$1048576,COLUMN(BK27),0)</f>
        <v>16635</v>
      </c>
      <c r="BL28" s="14">
        <f>VLOOKUP("*Вологодская*",'[1]в рублях'!$1:$1048576,COLUMN(BL27),0)</f>
        <v>17206</v>
      </c>
      <c r="BM28" s="14">
        <f>VLOOKUP("*Вологодская*",'[1]в рублях'!$1:$1048576,COLUMN(BM27),0)</f>
        <v>17926</v>
      </c>
      <c r="BN28" s="14">
        <f>VLOOKUP("*Вологодская*",'[1]в рублях'!$1:$1048576,COLUMN(BN27),0)</f>
        <v>18628</v>
      </c>
      <c r="BO28" s="14">
        <f>VLOOKUP("*Вологодская*",'[1]в рублях'!$1:$1048576,COLUMN(BO27),0)</f>
        <v>17703</v>
      </c>
      <c r="BP28" s="14">
        <f>VLOOKUP("*Вологодская*",'[1]в рублях'!$1:$1048576,COLUMN(BP27),0)</f>
        <v>14776</v>
      </c>
      <c r="BQ28" s="14">
        <f>VLOOKUP("*Вологодская*",'[1]в рублях'!$1:$1048576,COLUMN(BQ27),0)</f>
        <v>15244</v>
      </c>
      <c r="BR28" s="14">
        <f>VLOOKUP("*Вологодская*",'[1]в рублях'!$1:$1048576,COLUMN(BR27),0)</f>
        <v>15628</v>
      </c>
      <c r="BS28" s="14">
        <f>VLOOKUP("*Вологодская*",'[1]в рублях'!$1:$1048576,COLUMN(BS27),0)</f>
        <v>14809</v>
      </c>
      <c r="BT28" s="14">
        <f>VLOOKUP("*Вологодская*",'[1]в рублях'!$1:$1048576,COLUMN(BT27),0)</f>
        <v>15413</v>
      </c>
      <c r="BU28" s="14">
        <f>VLOOKUP("*Вологодская*",'[1]в рублях'!$1:$1048576,COLUMN(BU27),0)</f>
        <v>16162</v>
      </c>
      <c r="BV28" s="14">
        <f>VLOOKUP("*Вологодская*",'[1]в рублях'!$1:$1048576,COLUMN(BV27),0)</f>
        <v>16791</v>
      </c>
      <c r="BW28" s="14">
        <f>VLOOKUP("*Вологодская*",'[1]в рублях'!$1:$1048576,COLUMN(BW27),0)</f>
        <v>16491</v>
      </c>
      <c r="BX28" s="14">
        <f>VLOOKUP("*Вологодская*",'[1]в рублях'!$1:$1048576,COLUMN(BX27),0)</f>
        <v>17507</v>
      </c>
      <c r="BY28" s="14">
        <f>VLOOKUP("*Вологодская*",'[1]в рублях'!$1:$1048576,COLUMN(BY27),0)</f>
        <v>18794</v>
      </c>
      <c r="BZ28" s="14">
        <f>VLOOKUP("*Вологодская*",'[1]в рублях'!$1:$1048576,COLUMN(BZ27),0)</f>
        <v>19399</v>
      </c>
      <c r="CA28" s="14">
        <f>VLOOKUP("*Вологодская*",'[1]в рублях'!$1:$1048576,COLUMN(CA27),0)</f>
        <v>20208</v>
      </c>
      <c r="CB28" s="14">
        <f>VLOOKUP("*Вологодская*",'[1]в рублях'!$1:$1048576,COLUMN(CB27),0)</f>
        <v>19745</v>
      </c>
    </row>
    <row r="29" spans="1:80" x14ac:dyDescent="0.2">
      <c r="A29" s="4" t="s">
        <v>26</v>
      </c>
      <c r="B29" s="14">
        <f>VLOOKUP("*Калининградская*",'[1]в рублях'!$1:$1048576,COLUMN(B28),0)</f>
        <v>23</v>
      </c>
      <c r="C29" s="14">
        <f>VLOOKUP("*Калининградская*",'[1]в рублях'!$1:$1048576,COLUMN(C28),0)</f>
        <v>32</v>
      </c>
      <c r="D29" s="14">
        <f>VLOOKUP("*Калининградская*",'[1]в рублях'!$1:$1048576,COLUMN(D28),0)</f>
        <v>38</v>
      </c>
      <c r="E29" s="14">
        <f>VLOOKUP("*Калининградская*",'[1]в рублях'!$1:$1048576,COLUMN(E28),0)</f>
        <v>40</v>
      </c>
      <c r="F29" s="14">
        <f>VLOOKUP("*Калининградская*",'[1]в рублях'!$1:$1048576,COLUMN(F28),0)</f>
        <v>66</v>
      </c>
      <c r="G29" s="14">
        <f>VLOOKUP("*Калининградская*",'[1]в рублях'!$1:$1048576,COLUMN(G28),0)</f>
        <v>146</v>
      </c>
      <c r="H29" s="14">
        <f>VLOOKUP("*Калининградская*",'[1]в рублях'!$1:$1048576,COLUMN(H28),0)</f>
        <v>218</v>
      </c>
      <c r="I29" s="14">
        <f>VLOOKUP("*Калининградская*",'[1]в рублях'!$1:$1048576,COLUMN(I28),0)</f>
        <v>127</v>
      </c>
      <c r="J29" s="14">
        <f>VLOOKUP("*Калининградская*",'[1]в рублях'!$1:$1048576,COLUMN(J28),0)</f>
        <v>247</v>
      </c>
      <c r="K29" s="14">
        <f>VLOOKUP("*Калининградская*",'[1]в рублях'!$1:$1048576,COLUMN(K28),0)</f>
        <v>266</v>
      </c>
      <c r="L29" s="14">
        <f>VLOOKUP("*Калининградская*",'[1]в рублях'!$1:$1048576,COLUMN(L28),0)</f>
        <v>417</v>
      </c>
      <c r="M29" s="14">
        <f>VLOOKUP("*Калининградская*",'[1]в рублях'!$1:$1048576,COLUMN(M28),0)</f>
        <v>505</v>
      </c>
      <c r="N29" s="14">
        <f>VLOOKUP("*Калининградская*",'[1]в рублях'!$1:$1048576,COLUMN(N28),0)</f>
        <v>797</v>
      </c>
      <c r="O29" s="14">
        <f>VLOOKUP("*Калининградская*",'[1]в рублях'!$1:$1048576,COLUMN(O28),0)</f>
        <v>1124</v>
      </c>
      <c r="P29" s="14">
        <f>VLOOKUP("*Калининградская*",'[1]в рублях'!$1:$1048576,COLUMN(P28),0)</f>
        <v>1438</v>
      </c>
      <c r="Q29" s="14">
        <f>VLOOKUP("*Калининградская*",'[1]в рублях'!$1:$1048576,COLUMN(Q28),0)</f>
        <v>2331</v>
      </c>
      <c r="R29" s="14">
        <f>VLOOKUP("*Калининградская*",'[1]в рублях'!$1:$1048576,COLUMN(R28),0)</f>
        <v>3255</v>
      </c>
      <c r="S29" s="14">
        <f>VLOOKUP("*Калининградская*",'[1]в рублях'!$1:$1048576,COLUMN(S28),0)</f>
        <v>4261</v>
      </c>
      <c r="T29" s="14">
        <f>VLOOKUP("*Калининградская*",'[1]в рублях'!$1:$1048576,COLUMN(T28),0)</f>
        <v>5150</v>
      </c>
      <c r="U29" s="14">
        <f>VLOOKUP("*Калининградская*",'[1]в рублях'!$1:$1048576,COLUMN(U28),0)</f>
        <v>5697</v>
      </c>
      <c r="V29" s="14">
        <f>VLOOKUP("*Калининградская*",'[1]в рублях'!$1:$1048576,COLUMN(V28),0)</f>
        <v>7000</v>
      </c>
      <c r="W29" s="14">
        <f>VLOOKUP("*Калининградская*",'[1]в рублях'!$1:$1048576,COLUMN(W28),0)</f>
        <v>8723</v>
      </c>
      <c r="X29" s="14">
        <f>VLOOKUP("*Калининградская*",'[1]в рублях'!$1:$1048576,COLUMN(X28),0)</f>
        <v>10662</v>
      </c>
      <c r="Y29" s="14">
        <f>VLOOKUP("*Калининградская*",'[1]в рублях'!$1:$1048576,COLUMN(Y28),0)</f>
        <v>12623</v>
      </c>
      <c r="Z29" s="14">
        <f>VLOOKUP("*Калининградская*",'[1]в рублях'!$1:$1048576,COLUMN(Z28),0)</f>
        <v>14262</v>
      </c>
      <c r="AA29" s="14">
        <f>VLOOKUP("*Калининградская*",'[1]в рублях'!$1:$1048576,COLUMN(AA28),0)</f>
        <v>15000</v>
      </c>
      <c r="AB29" s="14">
        <f>VLOOKUP("*Калининградская*",'[1]в рублях'!$1:$1048576,COLUMN(AB28),0)</f>
        <v>16307</v>
      </c>
      <c r="AC29" s="14">
        <f>VLOOKUP("*Калининградская*",'[1]в рублях'!$1:$1048576,COLUMN(AC28),0)</f>
        <v>17283</v>
      </c>
      <c r="AD29" s="14">
        <f>VLOOKUP("*Калининградская*",'[1]в рублях'!$1:$1048576,COLUMN(AD28),0)</f>
        <v>17493</v>
      </c>
      <c r="AE29" s="14">
        <f>VLOOKUP("*Калининградская*",'[1]в рублях'!$1:$1048576,COLUMN(AE28),0)</f>
        <v>18684</v>
      </c>
      <c r="AF29" s="14">
        <f>VLOOKUP("*Калининградская*",'[1]в рублях'!$1:$1048576,COLUMN(AF28),0)</f>
        <v>18489</v>
      </c>
      <c r="AG29" s="14">
        <f>VLOOKUP("*Калининградская*",'[1]в рублях'!$1:$1048576,COLUMN(AG28),0)</f>
        <v>18903</v>
      </c>
      <c r="AH29" s="14">
        <f>VLOOKUP("*Калининградская*",'[1]в рублях'!$1:$1048576,COLUMN(AH28),0)</f>
        <v>19749</v>
      </c>
      <c r="AI29" s="14">
        <f>VLOOKUP("*Калининградская*",'[1]в рублях'!$1:$1048576,COLUMN(AI28),0)</f>
        <v>21494</v>
      </c>
      <c r="AJ29" s="14">
        <f>VLOOKUP("*Калининградская*",'[1]в рублях'!$1:$1048576,COLUMN(AJ28),0)</f>
        <v>21679</v>
      </c>
      <c r="AK29" s="14">
        <f>VLOOKUP("*Калининградская*",'[1]в рублях'!$1:$1048576,COLUMN(AK28),0)</f>
        <v>21260</v>
      </c>
      <c r="AL29" s="14">
        <f>VLOOKUP("*Калининградская*",'[1]в рублях'!$1:$1048576,COLUMN(AL28),0)</f>
        <v>19051</v>
      </c>
      <c r="AM29" s="14">
        <f>VLOOKUP("*Калининградская*",'[1]в рублях'!$1:$1048576,COLUMN(AM28),0)</f>
        <v>19427</v>
      </c>
      <c r="AN29" s="14">
        <f>VLOOKUP("*Калининградская*",'[1]в рублях'!$1:$1048576,COLUMN(AN28),0)</f>
        <v>19184</v>
      </c>
      <c r="AO29" s="14">
        <f>VLOOKUP("*Калининградская*",'[1]в рублях'!$1:$1048576,COLUMN(AO28),0)</f>
        <v>19902</v>
      </c>
      <c r="AP29" s="14">
        <f>VLOOKUP("*Калининградская*",'[1]в рублях'!$1:$1048576,COLUMN(AP28),0)</f>
        <v>19871</v>
      </c>
      <c r="AQ29" s="14">
        <f>VLOOKUP("*Калининградская*",'[1]в рублях'!$1:$1048576,COLUMN(AQ28),0)</f>
        <v>19883</v>
      </c>
      <c r="AR29" s="14">
        <f>VLOOKUP("*Калининградская*",'[1]в рублях'!$1:$1048576,COLUMN(AR28),0)</f>
        <v>16777</v>
      </c>
      <c r="AS29" s="14">
        <f>VLOOKUP("*Калининградская*",'[1]в рублях'!$1:$1048576,COLUMN(AS28),0)</f>
        <v>17168</v>
      </c>
      <c r="AT29" s="14">
        <f>VLOOKUP("*Калининградская*",'[1]в рублях'!$1:$1048576,COLUMN(AT28),0)</f>
        <v>17505</v>
      </c>
      <c r="AU29" s="14">
        <f>VLOOKUP("*Калининградская*",'[1]в рублях'!$1:$1048576,COLUMN(AU28),0)</f>
        <v>18565</v>
      </c>
      <c r="AV29" s="14">
        <f>VLOOKUP("*Калининградская*",'[1]в рублях'!$1:$1048576,COLUMN(AV28),0)</f>
        <v>18940</v>
      </c>
      <c r="AW29" s="14">
        <f>VLOOKUP("*Калининградская*",'[1]в рублях'!$1:$1048576,COLUMN(AW28),0)</f>
        <v>20058</v>
      </c>
      <c r="AX29" s="14">
        <f>VLOOKUP("*Калининградская*",'[1]в рублях'!$1:$1048576,COLUMN(AX28),0)</f>
        <v>20545</v>
      </c>
      <c r="AY29" s="14">
        <f>VLOOKUP("*Калининградская*",'[1]в рублях'!$1:$1048576,COLUMN(AY28),0)</f>
        <v>20209</v>
      </c>
      <c r="AZ29" s="14">
        <f>VLOOKUP("*Калининградская*",'[1]в рублях'!$1:$1048576,COLUMN(AZ28),0)</f>
        <v>18305</v>
      </c>
      <c r="BA29" s="14">
        <f>VLOOKUP("*Калининградская*",'[1]в рублях'!$1:$1048576,COLUMN(BA28),0)</f>
        <v>20224</v>
      </c>
      <c r="BB29" s="14">
        <f>VLOOKUP("*Калининградская*",'[1]в рублях'!$1:$1048576,COLUMN(BB28),0)</f>
        <v>20555</v>
      </c>
      <c r="BC29" s="14">
        <f>VLOOKUP("*Калининградская*",'[1]в рублях'!$1:$1048576,COLUMN(BC28),0)</f>
        <v>22552</v>
      </c>
      <c r="BD29" s="14">
        <f>VLOOKUP("*Калининградская*",'[1]в рублях'!$1:$1048576,COLUMN(BD28),0)</f>
        <v>23690</v>
      </c>
      <c r="BE29" s="14">
        <f>VLOOKUP("*Калининградская*",'[1]в рублях'!$1:$1048576,COLUMN(BE28),0)</f>
        <v>20832</v>
      </c>
      <c r="BF29" s="14">
        <f>VLOOKUP("*Калининградская*",'[1]в рублях'!$1:$1048576,COLUMN(BF28),0)</f>
        <v>20949</v>
      </c>
      <c r="BG29" s="14">
        <f>VLOOKUP("*Калининградская*",'[1]в рублях'!$1:$1048576,COLUMN(BG28),0)</f>
        <v>20297</v>
      </c>
      <c r="BH29" s="14">
        <f>VLOOKUP("*Калининградская*",'[1]в рублях'!$1:$1048576,COLUMN(BH28),0)</f>
        <v>20460</v>
      </c>
      <c r="BI29" s="14">
        <f>VLOOKUP("*Калининградская*",'[1]в рублях'!$1:$1048576,COLUMN(BI28),0)</f>
        <v>22292</v>
      </c>
      <c r="BJ29" s="14">
        <f>VLOOKUP("*Калининградская*",'[1]в рублях'!$1:$1048576,COLUMN(BJ28),0)</f>
        <v>24130</v>
      </c>
      <c r="BK29" s="14">
        <f>VLOOKUP("*Калининградская*",'[1]в рублях'!$1:$1048576,COLUMN(BK28),0)</f>
        <v>26229</v>
      </c>
      <c r="BL29" s="14">
        <f>VLOOKUP("*Калининградская*",'[1]в рублях'!$1:$1048576,COLUMN(BL28),0)</f>
        <v>27782</v>
      </c>
      <c r="BM29" s="14">
        <f>VLOOKUP("*Калининградская*",'[1]в рублях'!$1:$1048576,COLUMN(BM28),0)</f>
        <v>28689</v>
      </c>
      <c r="BN29" s="14">
        <f>VLOOKUP("*Калининградская*",'[1]в рублях'!$1:$1048576,COLUMN(BN28),0)</f>
        <v>29159</v>
      </c>
      <c r="BO29" s="14">
        <f>VLOOKUP("*Калининградская*",'[1]в рублях'!$1:$1048576,COLUMN(BO28),0)</f>
        <v>29937</v>
      </c>
      <c r="BP29" s="14">
        <f>VLOOKUP("*Калининградская*",'[1]в рублях'!$1:$1048576,COLUMN(BP28),0)</f>
        <v>24450</v>
      </c>
      <c r="BQ29" s="14">
        <f>VLOOKUP("*Калининградская*",'[1]в рублях'!$1:$1048576,COLUMN(BQ28),0)</f>
        <v>25385</v>
      </c>
      <c r="BR29" s="14">
        <f>VLOOKUP("*Калининградская*",'[1]в рублях'!$1:$1048576,COLUMN(BR28),0)</f>
        <v>25649</v>
      </c>
      <c r="BS29" s="14">
        <f>VLOOKUP("*Калининградская*",'[1]в рублях'!$1:$1048576,COLUMN(BS28),0)</f>
        <v>26692</v>
      </c>
      <c r="BT29" s="14">
        <f>VLOOKUP("*Калининградская*",'[1]в рублях'!$1:$1048576,COLUMN(BT28),0)</f>
        <v>28310</v>
      </c>
      <c r="BU29" s="14">
        <f>VLOOKUP("*Калининградская*",'[1]в рублях'!$1:$1048576,COLUMN(BU28),0)</f>
        <v>30229</v>
      </c>
      <c r="BV29" s="14">
        <f>VLOOKUP("*Калининградская*",'[1]в рублях'!$1:$1048576,COLUMN(BV28),0)</f>
        <v>30717</v>
      </c>
      <c r="BW29" s="14">
        <f>VLOOKUP("*Калининградская*",'[1]в рублях'!$1:$1048576,COLUMN(BW28),0)</f>
        <v>31997</v>
      </c>
      <c r="BX29" s="14">
        <f>VLOOKUP("*Калининградская*",'[1]в рублях'!$1:$1048576,COLUMN(BX28),0)</f>
        <v>34067</v>
      </c>
      <c r="BY29" s="14">
        <f>VLOOKUP("*Калининградская*",'[1]в рублях'!$1:$1048576,COLUMN(BY28),0)</f>
        <v>32530</v>
      </c>
      <c r="BZ29" s="14">
        <f>VLOOKUP("*Калининградская*",'[1]в рублях'!$1:$1048576,COLUMN(BZ28),0)</f>
        <v>35195</v>
      </c>
      <c r="CA29" s="14">
        <f>VLOOKUP("*Калининградская*",'[1]в рублях'!$1:$1048576,COLUMN(CA28),0)</f>
        <v>33687</v>
      </c>
      <c r="CB29" s="14">
        <f>VLOOKUP("*Калининградская*",'[1]в рублях'!$1:$1048576,COLUMN(CB28),0)</f>
        <v>34146</v>
      </c>
    </row>
    <row r="30" spans="1:80" x14ac:dyDescent="0.2">
      <c r="A30" s="4" t="s">
        <v>27</v>
      </c>
      <c r="B30" s="14">
        <f>VLOOKUP("*Ленинградская*",'[1]в рублях'!$1:$1048576,COLUMN(B29),0)</f>
        <v>2</v>
      </c>
      <c r="C30" s="14">
        <f>VLOOKUP("*Ленинградская*",'[1]в рублях'!$1:$1048576,COLUMN(C29),0)</f>
        <v>10</v>
      </c>
      <c r="D30" s="14">
        <f>VLOOKUP("*Ленинградская*",'[1]в рублях'!$1:$1048576,COLUMN(D29),0)</f>
        <v>12</v>
      </c>
      <c r="E30" s="14">
        <f>VLOOKUP("*Ленинградская*",'[1]в рублях'!$1:$1048576,COLUMN(E29),0)</f>
        <v>19</v>
      </c>
      <c r="F30" s="14">
        <f>VLOOKUP("*Ленинградская*",'[1]в рублях'!$1:$1048576,COLUMN(F29),0)</f>
        <v>25</v>
      </c>
      <c r="G30" s="14">
        <f>VLOOKUP("*Ленинградская*",'[1]в рублях'!$1:$1048576,COLUMN(G29),0)</f>
        <v>35</v>
      </c>
      <c r="H30" s="14">
        <f>VLOOKUP("*Ленинградская*",'[1]в рублях'!$1:$1048576,COLUMN(H29),0)</f>
        <v>39</v>
      </c>
      <c r="I30" s="14">
        <f>VLOOKUP("*Ленинградская*",'[1]в рублях'!$1:$1048576,COLUMN(I29),0)</f>
        <v>51</v>
      </c>
      <c r="J30" s="14">
        <f>VLOOKUP("*Ленинградская*",'[1]в рублях'!$1:$1048576,COLUMN(J29),0)</f>
        <v>56</v>
      </c>
      <c r="K30" s="14">
        <f>VLOOKUP("*Ленинградская*",'[1]в рублях'!$1:$1048576,COLUMN(K29),0)</f>
        <v>68</v>
      </c>
      <c r="L30" s="14">
        <f>VLOOKUP("*Ленинградская*",'[1]в рублях'!$1:$1048576,COLUMN(L29),0)</f>
        <v>79</v>
      </c>
      <c r="M30" s="14">
        <f>VLOOKUP("*Ленинградская*",'[1]в рублях'!$1:$1048576,COLUMN(M29),0)</f>
        <v>105</v>
      </c>
      <c r="N30" s="14">
        <f>VLOOKUP("*Ленинградская*",'[1]в рублях'!$1:$1048576,COLUMN(N29),0)</f>
        <v>249</v>
      </c>
      <c r="O30" s="14">
        <f>VLOOKUP("*Ленинградская*",'[1]в рублях'!$1:$1048576,COLUMN(O29),0)</f>
        <v>434</v>
      </c>
      <c r="P30" s="14">
        <f>VLOOKUP("*Ленинградская*",'[1]в рублях'!$1:$1048576,COLUMN(P29),0)</f>
        <v>595</v>
      </c>
      <c r="Q30" s="14">
        <f>VLOOKUP("*Ленинградская*",'[1]в рублях'!$1:$1048576,COLUMN(Q29),0)</f>
        <v>816</v>
      </c>
      <c r="R30" s="14">
        <f>VLOOKUP("*Ленинградская*",'[1]в рублях'!$1:$1048576,COLUMN(R29),0)</f>
        <v>1069</v>
      </c>
      <c r="S30" s="14">
        <f>VLOOKUP("*Ленинградская*",'[1]в рублях'!$1:$1048576,COLUMN(S29),0)</f>
        <v>1542</v>
      </c>
      <c r="T30" s="14">
        <f>VLOOKUP("*Ленинградская*",'[1]в рублях'!$1:$1048576,COLUMN(T29),0)</f>
        <v>2065</v>
      </c>
      <c r="U30" s="14">
        <f>VLOOKUP("*Ленинградская*",'[1]в рублях'!$1:$1048576,COLUMN(U29),0)</f>
        <v>2264</v>
      </c>
      <c r="V30" s="14">
        <f>VLOOKUP("*Ленинградская*",'[1]в рублях'!$1:$1048576,COLUMN(V29),0)</f>
        <v>2741</v>
      </c>
      <c r="W30" s="14">
        <f>VLOOKUP("*Ленинградская*",'[1]в рублях'!$1:$1048576,COLUMN(W29),0)</f>
        <v>3431</v>
      </c>
      <c r="X30" s="14">
        <f>VLOOKUP("*Ленинградская*",'[1]в рублях'!$1:$1048576,COLUMN(X29),0)</f>
        <v>4120</v>
      </c>
      <c r="Y30" s="14">
        <f>VLOOKUP("*Ленинградская*",'[1]в рублях'!$1:$1048576,COLUMN(Y29),0)</f>
        <v>4765</v>
      </c>
      <c r="Z30" s="14">
        <f>VLOOKUP("*Ленинградская*",'[1]в рублях'!$1:$1048576,COLUMN(Z29),0)</f>
        <v>5630</v>
      </c>
      <c r="AA30" s="14">
        <f>VLOOKUP("*Ленинградская*",'[1]в рублях'!$1:$1048576,COLUMN(AA29),0)</f>
        <v>6276</v>
      </c>
      <c r="AB30" s="14">
        <f>VLOOKUP("*Ленинградская*",'[1]в рублях'!$1:$1048576,COLUMN(AB29),0)</f>
        <v>6606</v>
      </c>
      <c r="AC30" s="14">
        <f>VLOOKUP("*Ленинградская*",'[1]в рублях'!$1:$1048576,COLUMN(AC29),0)</f>
        <v>6025</v>
      </c>
      <c r="AD30" s="14">
        <f>VLOOKUP("*Ленинградская*",'[1]в рублях'!$1:$1048576,COLUMN(AD29),0)</f>
        <v>6779</v>
      </c>
      <c r="AE30" s="14">
        <f>VLOOKUP("*Ленинградская*",'[1]в рублях'!$1:$1048576,COLUMN(AE29),0)</f>
        <v>7571</v>
      </c>
      <c r="AF30" s="14">
        <f>VLOOKUP("*Ленинградская*",'[1]в рублях'!$1:$1048576,COLUMN(AF29),0)</f>
        <v>8503</v>
      </c>
      <c r="AG30" s="14">
        <f>VLOOKUP("*Ленинградская*",'[1]в рублях'!$1:$1048576,COLUMN(AG29),0)</f>
        <v>9065</v>
      </c>
      <c r="AH30" s="14">
        <f>VLOOKUP("*Ленинградская*",'[1]в рублях'!$1:$1048576,COLUMN(AH29),0)</f>
        <v>9642</v>
      </c>
      <c r="AI30" s="14">
        <f>VLOOKUP("*Ленинградская*",'[1]в рублях'!$1:$1048576,COLUMN(AI29),0)</f>
        <v>9714</v>
      </c>
      <c r="AJ30" s="14">
        <f>VLOOKUP("*Ленинградская*",'[1]в рублях'!$1:$1048576,COLUMN(AJ29),0)</f>
        <v>10135</v>
      </c>
      <c r="AK30" s="14">
        <f>VLOOKUP("*Ленинградская*",'[1]в рублях'!$1:$1048576,COLUMN(AK29),0)</f>
        <v>10114</v>
      </c>
      <c r="AL30" s="14">
        <f>VLOOKUP("*Ленинградская*",'[1]в рублях'!$1:$1048576,COLUMN(AL29),0)</f>
        <v>10205</v>
      </c>
      <c r="AM30" s="14">
        <f>VLOOKUP("*Ленинградская*",'[1]в рублях'!$1:$1048576,COLUMN(AM29),0)</f>
        <v>10768</v>
      </c>
      <c r="AN30" s="14">
        <f>VLOOKUP("*Ленинградская*",'[1]в рублях'!$1:$1048576,COLUMN(AN29),0)</f>
        <v>11416</v>
      </c>
      <c r="AO30" s="14">
        <f>VLOOKUP("*Ленинградская*",'[1]в рублях'!$1:$1048576,COLUMN(AO29),0)</f>
        <v>12134</v>
      </c>
      <c r="AP30" s="14">
        <f>VLOOKUP("*Ленинградская*",'[1]в рублях'!$1:$1048576,COLUMN(AP29),0)</f>
        <v>12518</v>
      </c>
      <c r="AQ30" s="14">
        <f>VLOOKUP("*Ленинградская*",'[1]в рублях'!$1:$1048576,COLUMN(AQ29),0)</f>
        <v>12834</v>
      </c>
      <c r="AR30" s="14">
        <f>VLOOKUP("*Ленинградская*",'[1]в рублях'!$1:$1048576,COLUMN(AR29),0)</f>
        <v>11880</v>
      </c>
      <c r="AS30" s="14">
        <f>VLOOKUP("*Ленинградская*",'[1]в рублях'!$1:$1048576,COLUMN(AS29),0)</f>
        <v>12510</v>
      </c>
      <c r="AT30" s="14">
        <f>VLOOKUP("*Ленинградская*",'[1]в рублях'!$1:$1048576,COLUMN(AT29),0)</f>
        <v>12060</v>
      </c>
      <c r="AU30" s="14">
        <f>VLOOKUP("*Ленинградская*",'[1]в рублях'!$1:$1048576,COLUMN(AU29),0)</f>
        <v>12528</v>
      </c>
      <c r="AV30" s="14">
        <f>VLOOKUP("*Ленинградская*",'[1]в рублях'!$1:$1048576,COLUMN(AV29),0)</f>
        <v>13265</v>
      </c>
      <c r="AW30" s="14">
        <f>VLOOKUP("*Ленинградская*",'[1]в рублях'!$1:$1048576,COLUMN(AW29),0)</f>
        <v>13165</v>
      </c>
      <c r="AX30" s="14">
        <f>VLOOKUP("*Ленинградская*",'[1]в рублях'!$1:$1048576,COLUMN(AX29),0)</f>
        <v>13172</v>
      </c>
      <c r="AY30" s="14">
        <f>VLOOKUP("*Ленинградская*",'[1]в рублях'!$1:$1048576,COLUMN(AY29),0)</f>
        <v>14048</v>
      </c>
      <c r="AZ30" s="14">
        <f>VLOOKUP("*Ленинградская*",'[1]в рублях'!$1:$1048576,COLUMN(AZ29),0)</f>
        <v>15557</v>
      </c>
      <c r="BA30" s="14">
        <f>VLOOKUP("*Ленинградская*",'[1]в рублях'!$1:$1048576,COLUMN(BA29),0)</f>
        <v>16795</v>
      </c>
      <c r="BB30" s="14">
        <f>VLOOKUP("*Ленинградская*",'[1]в рублях'!$1:$1048576,COLUMN(BB29),0)</f>
        <v>17056</v>
      </c>
      <c r="BC30" s="14">
        <f>VLOOKUP("*Ленинградская*",'[1]в рублях'!$1:$1048576,COLUMN(BC29),0)</f>
        <v>17002</v>
      </c>
      <c r="BD30" s="14">
        <f>VLOOKUP("*Ленинградская*",'[1]в рублях'!$1:$1048576,COLUMN(BD29),0)</f>
        <v>16247</v>
      </c>
      <c r="BE30" s="14">
        <f>VLOOKUP("*Ленинградская*",'[1]в рублях'!$1:$1048576,COLUMN(BE29),0)</f>
        <v>16947</v>
      </c>
      <c r="BF30" s="14">
        <f>VLOOKUP("*Ленинградская*",'[1]в рублях'!$1:$1048576,COLUMN(BF29),0)</f>
        <v>16195</v>
      </c>
      <c r="BG30" s="14">
        <f>VLOOKUP("*Ленинградская*",'[1]в рублях'!$1:$1048576,COLUMN(BG29),0)</f>
        <v>16175</v>
      </c>
      <c r="BH30" s="14">
        <f>VLOOKUP("*Ленинградская*",'[1]в рублях'!$1:$1048576,COLUMN(BH29),0)</f>
        <v>17129</v>
      </c>
      <c r="BI30" s="14">
        <f>VLOOKUP("*Ленинградская*",'[1]в рублях'!$1:$1048576,COLUMN(BI29),0)</f>
        <v>18273</v>
      </c>
      <c r="BJ30" s="14">
        <f>VLOOKUP("*Ленинградская*",'[1]в рублях'!$1:$1048576,COLUMN(BJ29),0)</f>
        <v>19600</v>
      </c>
      <c r="BK30" s="14">
        <f>VLOOKUP("*Ленинградская*",'[1]в рублях'!$1:$1048576,COLUMN(BK29),0)</f>
        <v>19584</v>
      </c>
      <c r="BL30" s="14">
        <f>VLOOKUP("*Ленинградская*",'[1]в рублях'!$1:$1048576,COLUMN(BL29),0)</f>
        <v>20163</v>
      </c>
      <c r="BM30" s="14">
        <f>VLOOKUP("*Ленинградская*",'[1]в рублях'!$1:$1048576,COLUMN(BM29),0)</f>
        <v>20386</v>
      </c>
      <c r="BN30" s="14">
        <f>VLOOKUP("*Ленинградская*",'[1]в рублях'!$1:$1048576,COLUMN(BN29),0)</f>
        <v>20690</v>
      </c>
      <c r="BO30" s="14">
        <f>VLOOKUP("*Ленинградская*",'[1]в рублях'!$1:$1048576,COLUMN(BO29),0)</f>
        <v>21476</v>
      </c>
      <c r="BP30" s="14">
        <f>VLOOKUP("*Ленинградская*",'[1]в рублях'!$1:$1048576,COLUMN(BP29),0)</f>
        <v>18742</v>
      </c>
      <c r="BQ30" s="14">
        <f>VLOOKUP("*Ленинградская*",'[1]в рублях'!$1:$1048576,COLUMN(BQ29),0)</f>
        <v>19573</v>
      </c>
      <c r="BR30" s="14">
        <f>VLOOKUP("*Ленинградская*",'[1]в рублях'!$1:$1048576,COLUMN(BR29),0)</f>
        <v>20372</v>
      </c>
      <c r="BS30" s="14">
        <f>VLOOKUP("*Ленинградская*",'[1]в рублях'!$1:$1048576,COLUMN(BS29),0)</f>
        <v>20552</v>
      </c>
      <c r="BT30" s="14">
        <f>VLOOKUP("*Ленинградская*",'[1]в рублях'!$1:$1048576,COLUMN(BT29),0)</f>
        <v>21055</v>
      </c>
      <c r="BU30" s="14">
        <f>VLOOKUP("*Ленинградская*",'[1]в рублях'!$1:$1048576,COLUMN(BU29),0)</f>
        <v>21836</v>
      </c>
      <c r="BV30" s="14">
        <f>VLOOKUP("*Ленинградская*",'[1]в рублях'!$1:$1048576,COLUMN(BV29),0)</f>
        <v>23136</v>
      </c>
      <c r="BW30" s="14">
        <f>VLOOKUP("*Ленинградская*",'[1]в рублях'!$1:$1048576,COLUMN(BW29),0)</f>
        <v>24310</v>
      </c>
      <c r="BX30" s="14">
        <f>VLOOKUP("*Ленинградская*",'[1]в рублях'!$1:$1048576,COLUMN(BX29),0)</f>
        <v>24847</v>
      </c>
      <c r="BY30" s="14">
        <f>VLOOKUP("*Ленинградская*",'[1]в рублях'!$1:$1048576,COLUMN(BY29),0)</f>
        <v>24338</v>
      </c>
      <c r="BZ30" s="14">
        <f>VLOOKUP("*Ленинградская*",'[1]в рублях'!$1:$1048576,COLUMN(BZ29),0)</f>
        <v>25248</v>
      </c>
      <c r="CA30" s="14">
        <f>VLOOKUP("*Ленинградская*",'[1]в рублях'!$1:$1048576,COLUMN(CA29),0)</f>
        <v>26848</v>
      </c>
      <c r="CB30" s="14">
        <f>VLOOKUP("*Ленинградская*",'[1]в рублях'!$1:$1048576,COLUMN(CB29),0)</f>
        <v>25931</v>
      </c>
    </row>
    <row r="31" spans="1:80" x14ac:dyDescent="0.2">
      <c r="A31" s="4" t="s">
        <v>28</v>
      </c>
      <c r="B31" s="14">
        <f>VLOOKUP("*Мурманская*",'[1]в рублях'!$1:$1048576,COLUMN(B30),0)</f>
        <v>8</v>
      </c>
      <c r="C31" s="14">
        <f>VLOOKUP("*Мурманская*",'[1]в рублях'!$1:$1048576,COLUMN(C30),0)</f>
        <v>9</v>
      </c>
      <c r="D31" s="14">
        <f>VLOOKUP("*Мурманская*",'[1]в рублях'!$1:$1048576,COLUMN(D30),0)</f>
        <v>22</v>
      </c>
      <c r="E31" s="14">
        <f>VLOOKUP("*Мурманская*",'[1]в рублях'!$1:$1048576,COLUMN(E30),0)</f>
        <v>50</v>
      </c>
      <c r="F31" s="14">
        <f>VLOOKUP("*Мурманская*",'[1]в рублях'!$1:$1048576,COLUMN(F30),0)</f>
        <v>89</v>
      </c>
      <c r="G31" s="14">
        <f>VLOOKUP("*Мурманская*",'[1]в рублях'!$1:$1048576,COLUMN(G30),0)</f>
        <v>113</v>
      </c>
      <c r="H31" s="14">
        <f>VLOOKUP("*Мурманская*",'[1]в рублях'!$1:$1048576,COLUMN(H30),0)</f>
        <v>171</v>
      </c>
      <c r="I31" s="14">
        <f>VLOOKUP("*Мурманская*",'[1]в рублях'!$1:$1048576,COLUMN(I30),0)</f>
        <v>227</v>
      </c>
      <c r="J31" s="14">
        <f>VLOOKUP("*Мурманская*",'[1]в рублях'!$1:$1048576,COLUMN(J30),0)</f>
        <v>268</v>
      </c>
      <c r="K31" s="14">
        <f>VLOOKUP("*Мурманская*",'[1]в рублях'!$1:$1048576,COLUMN(K30),0)</f>
        <v>303</v>
      </c>
      <c r="L31" s="14">
        <f>VLOOKUP("*Мурманская*",'[1]в рублях'!$1:$1048576,COLUMN(L30),0)</f>
        <v>400</v>
      </c>
      <c r="M31" s="14">
        <f>VLOOKUP("*Мурманская*",'[1]в рублях'!$1:$1048576,COLUMN(M30),0)</f>
        <v>526</v>
      </c>
      <c r="N31" s="14">
        <f>VLOOKUP("*Мурманская*",'[1]в рублях'!$1:$1048576,COLUMN(N30),0)</f>
        <v>679</v>
      </c>
      <c r="O31" s="14">
        <f>VLOOKUP("*Мурманская*",'[1]в рублях'!$1:$1048576,COLUMN(O30),0)</f>
        <v>838</v>
      </c>
      <c r="P31" s="14">
        <f>VLOOKUP("*Мурманская*",'[1]в рублях'!$1:$1048576,COLUMN(P30),0)</f>
        <v>1008</v>
      </c>
      <c r="Q31" s="14">
        <f>VLOOKUP("*Мурманская*",'[1]в рублях'!$1:$1048576,COLUMN(Q30),0)</f>
        <v>1248</v>
      </c>
      <c r="R31" s="14">
        <f>VLOOKUP("*Мурманская*",'[1]в рублях'!$1:$1048576,COLUMN(R30),0)</f>
        <v>1628</v>
      </c>
      <c r="S31" s="14">
        <f>VLOOKUP("*Мурманская*",'[1]в рублях'!$1:$1048576,COLUMN(S30),0)</f>
        <v>2259</v>
      </c>
      <c r="T31" s="14">
        <f>VLOOKUP("*Мурманская*",'[1]в рублях'!$1:$1048576,COLUMN(T30),0)</f>
        <v>2832</v>
      </c>
      <c r="U31" s="14">
        <f>VLOOKUP("*Мурманская*",'[1]в рублях'!$1:$1048576,COLUMN(U30),0)</f>
        <v>3036</v>
      </c>
      <c r="V31" s="14">
        <f>VLOOKUP("*Мурманская*",'[1]в рублях'!$1:$1048576,COLUMN(V30),0)</f>
        <v>3579</v>
      </c>
      <c r="W31" s="14">
        <f>VLOOKUP("*Мурманская*",'[1]в рублях'!$1:$1048576,COLUMN(W30),0)</f>
        <v>4148</v>
      </c>
      <c r="X31" s="14">
        <f>VLOOKUP("*Мурманская*",'[1]в рублях'!$1:$1048576,COLUMN(X30),0)</f>
        <v>4652</v>
      </c>
      <c r="Y31" s="14">
        <f>VLOOKUP("*Мурманская*",'[1]в рублях'!$1:$1048576,COLUMN(Y30),0)</f>
        <v>5262</v>
      </c>
      <c r="Z31" s="14">
        <f>VLOOKUP("*Мурманская*",'[1]в рублях'!$1:$1048576,COLUMN(Z30),0)</f>
        <v>5889</v>
      </c>
      <c r="AA31" s="14">
        <f>VLOOKUP("*Мурманская*",'[1]в рублях'!$1:$1048576,COLUMN(AA30),0)</f>
        <v>6409</v>
      </c>
      <c r="AB31" s="14">
        <f>VLOOKUP("*Мурманская*",'[1]в рублях'!$1:$1048576,COLUMN(AB30),0)</f>
        <v>6905</v>
      </c>
      <c r="AC31" s="14">
        <f>VLOOKUP("*Мурманская*",'[1]в рублях'!$1:$1048576,COLUMN(AC30),0)</f>
        <v>7329</v>
      </c>
      <c r="AD31" s="14">
        <f>VLOOKUP("*Мурманская*",'[1]в рублях'!$1:$1048576,COLUMN(AD30),0)</f>
        <v>7647</v>
      </c>
      <c r="AE31" s="14">
        <f>VLOOKUP("*Мурманская*",'[1]в рублях'!$1:$1048576,COLUMN(AE30),0)</f>
        <v>8193</v>
      </c>
      <c r="AF31" s="14">
        <f>VLOOKUP("*Мурманская*",'[1]в рублях'!$1:$1048576,COLUMN(AF30),0)</f>
        <v>8680</v>
      </c>
      <c r="AG31" s="14">
        <f>VLOOKUP("*Мурманская*",'[1]в рублях'!$1:$1048576,COLUMN(AG30),0)</f>
        <v>9076</v>
      </c>
      <c r="AH31" s="14">
        <f>VLOOKUP("*Мурманская*",'[1]в рублях'!$1:$1048576,COLUMN(AH30),0)</f>
        <v>9600</v>
      </c>
      <c r="AI31" s="14">
        <f>VLOOKUP("*Мурманская*",'[1]в рублях'!$1:$1048576,COLUMN(AI30),0)</f>
        <v>10216</v>
      </c>
      <c r="AJ31" s="14">
        <f>VLOOKUP("*Мурманская*",'[1]в рублях'!$1:$1048576,COLUMN(AJ30),0)</f>
        <v>10640</v>
      </c>
      <c r="AK31" s="14">
        <f>VLOOKUP("*Мурманская*",'[1]в рублях'!$1:$1048576,COLUMN(AK30),0)</f>
        <v>10759</v>
      </c>
      <c r="AL31" s="14">
        <f>VLOOKUP("*Мурманская*",'[1]в рублях'!$1:$1048576,COLUMN(AL30),0)</f>
        <v>10106</v>
      </c>
      <c r="AM31" s="14">
        <f>VLOOKUP("*Мурманская*",'[1]в рублях'!$1:$1048576,COLUMN(AM30),0)</f>
        <v>10418</v>
      </c>
      <c r="AN31" s="14">
        <f>VLOOKUP("*Мурманская*",'[1]в рублях'!$1:$1048576,COLUMN(AN30),0)</f>
        <v>10712</v>
      </c>
      <c r="AO31" s="14">
        <f>VLOOKUP("*Мурманская*",'[1]в рублях'!$1:$1048576,COLUMN(AO30),0)</f>
        <v>11144</v>
      </c>
      <c r="AP31" s="14">
        <f>VLOOKUP("*Мурманская*",'[1]в рублях'!$1:$1048576,COLUMN(AP30),0)</f>
        <v>11670</v>
      </c>
      <c r="AQ31" s="14">
        <f>VLOOKUP("*Мурманская*",'[1]в рублях'!$1:$1048576,COLUMN(AQ30),0)</f>
        <v>11719</v>
      </c>
      <c r="AR31" s="14">
        <f>VLOOKUP("*Мурманская*",'[1]в рублях'!$1:$1048576,COLUMN(AR30),0)</f>
        <v>11356</v>
      </c>
      <c r="AS31" s="14">
        <f>VLOOKUP("*Мурманская*",'[1]в рублях'!$1:$1048576,COLUMN(AS30),0)</f>
        <v>10956</v>
      </c>
      <c r="AT31" s="14">
        <f>VLOOKUP("*Мурманская*",'[1]в рублях'!$1:$1048576,COLUMN(AT30),0)</f>
        <v>10751</v>
      </c>
      <c r="AU31" s="14">
        <f>VLOOKUP("*Мурманская*",'[1]в рублях'!$1:$1048576,COLUMN(AU30),0)</f>
        <v>11088</v>
      </c>
      <c r="AV31" s="14">
        <f>VLOOKUP("*Мурманская*",'[1]в рублях'!$1:$1048576,COLUMN(AV30),0)</f>
        <v>11414</v>
      </c>
      <c r="AW31" s="14">
        <f>VLOOKUP("*Мурманская*",'[1]в рублях'!$1:$1048576,COLUMN(AW30),0)</f>
        <v>11740</v>
      </c>
      <c r="AX31" s="14">
        <f>VLOOKUP("*Мурманская*",'[1]в рублях'!$1:$1048576,COLUMN(AX30),0)</f>
        <v>12204</v>
      </c>
      <c r="AY31" s="14">
        <f>VLOOKUP("*Мурманская*",'[1]в рублях'!$1:$1048576,COLUMN(AY30),0)</f>
        <v>12725</v>
      </c>
      <c r="AZ31" s="14">
        <f>VLOOKUP("*Мурманская*",'[1]в рублях'!$1:$1048576,COLUMN(AZ30),0)</f>
        <v>13644</v>
      </c>
      <c r="BA31" s="14">
        <f>VLOOKUP("*Мурманская*",'[1]в рублях'!$1:$1048576,COLUMN(BA30),0)</f>
        <v>13832</v>
      </c>
      <c r="BB31" s="14">
        <f>VLOOKUP("*Мурманская*",'[1]в рублях'!$1:$1048576,COLUMN(BB30),0)</f>
        <v>14503</v>
      </c>
      <c r="BC31" s="14">
        <f>VLOOKUP("*Мурманская*",'[1]в рублях'!$1:$1048576,COLUMN(BC30),0)</f>
        <v>14547</v>
      </c>
      <c r="BD31" s="14">
        <f>VLOOKUP("*Мурманская*",'[1]в рублях'!$1:$1048576,COLUMN(BD30),0)</f>
        <v>14355</v>
      </c>
      <c r="BE31" s="14">
        <f>VLOOKUP("*Мурманская*",'[1]в рублях'!$1:$1048576,COLUMN(BE30),0)</f>
        <v>14156</v>
      </c>
      <c r="BF31" s="14">
        <f>VLOOKUP("*Мурманская*",'[1]в рублях'!$1:$1048576,COLUMN(BF30),0)</f>
        <v>13797</v>
      </c>
      <c r="BG31" s="14">
        <f>VLOOKUP("*Мурманская*",'[1]в рублях'!$1:$1048576,COLUMN(BG30),0)</f>
        <v>13952</v>
      </c>
      <c r="BH31" s="14">
        <f>VLOOKUP("*Мурманская*",'[1]в рублях'!$1:$1048576,COLUMN(BH30),0)</f>
        <v>14870</v>
      </c>
      <c r="BI31" s="14">
        <f>VLOOKUP("*Мурманская*",'[1]в рублях'!$1:$1048576,COLUMN(BI30),0)</f>
        <v>15902</v>
      </c>
      <c r="BJ31" s="14">
        <f>VLOOKUP("*Мурманская*",'[1]в рублях'!$1:$1048576,COLUMN(BJ30),0)</f>
        <v>17068</v>
      </c>
      <c r="BK31" s="14">
        <f>VLOOKUP("*Мурманская*",'[1]в рублях'!$1:$1048576,COLUMN(BK30),0)</f>
        <v>17027</v>
      </c>
      <c r="BL31" s="14">
        <f>VLOOKUP("*Мурманская*",'[1]в рублях'!$1:$1048576,COLUMN(BL30),0)</f>
        <v>17496</v>
      </c>
      <c r="BM31" s="14">
        <f>VLOOKUP("*Мурманская*",'[1]в рублях'!$1:$1048576,COLUMN(BM30),0)</f>
        <v>17310</v>
      </c>
      <c r="BN31" s="14">
        <f>VLOOKUP("*Мурманская*",'[1]в рублях'!$1:$1048576,COLUMN(BN30),0)</f>
        <v>17472</v>
      </c>
      <c r="BO31" s="14">
        <f>VLOOKUP("*Мурманская*",'[1]в рублях'!$1:$1048576,COLUMN(BO30),0)</f>
        <v>17905</v>
      </c>
      <c r="BP31" s="14">
        <f>VLOOKUP("*Мурманская*",'[1]в рублях'!$1:$1048576,COLUMN(BP30),0)</f>
        <v>15432</v>
      </c>
      <c r="BQ31" s="14">
        <f>VLOOKUP("*Мурманская*",'[1]в рублях'!$1:$1048576,COLUMN(BQ30),0)</f>
        <v>15968</v>
      </c>
      <c r="BR31" s="14">
        <f>VLOOKUP("*Мурманская*",'[1]в рублях'!$1:$1048576,COLUMN(BR30),0)</f>
        <v>16486</v>
      </c>
      <c r="BS31" s="14">
        <f>VLOOKUP("*Мурманская*",'[1]в рублях'!$1:$1048576,COLUMN(BS30),0)</f>
        <v>17090</v>
      </c>
      <c r="BT31" s="14">
        <f>VLOOKUP("*Мурманская*",'[1]в рублях'!$1:$1048576,COLUMN(BT30),0)</f>
        <v>17011</v>
      </c>
      <c r="BU31" s="14">
        <f>VLOOKUP("*Мурманская*",'[1]в рублях'!$1:$1048576,COLUMN(BU30),0)</f>
        <v>17585</v>
      </c>
      <c r="BV31" s="14">
        <f>VLOOKUP("*Мурманская*",'[1]в рублях'!$1:$1048576,COLUMN(BV30),0)</f>
        <v>18310</v>
      </c>
      <c r="BW31" s="14">
        <f>VLOOKUP("*Мурманская*",'[1]в рублях'!$1:$1048576,COLUMN(BW30),0)</f>
        <v>19182</v>
      </c>
      <c r="BX31" s="14">
        <f>VLOOKUP("*Мурманская*",'[1]в рублях'!$1:$1048576,COLUMN(BX30),0)</f>
        <v>19816</v>
      </c>
      <c r="BY31" s="14">
        <f>VLOOKUP("*Мурманская*",'[1]в рублях'!$1:$1048576,COLUMN(BY30),0)</f>
        <v>20449</v>
      </c>
      <c r="BZ31" s="14">
        <f>VLOOKUP("*Мурманская*",'[1]в рублях'!$1:$1048576,COLUMN(BZ30),0)</f>
        <v>20837</v>
      </c>
      <c r="CA31" s="14">
        <f>VLOOKUP("*Мурманская*",'[1]в рублях'!$1:$1048576,COLUMN(CA30),0)</f>
        <v>21494</v>
      </c>
      <c r="CB31" s="14">
        <f>VLOOKUP("*Мурманская*",'[1]в рублях'!$1:$1048576,COLUMN(CB30),0)</f>
        <v>20721</v>
      </c>
    </row>
    <row r="32" spans="1:80" x14ac:dyDescent="0.2">
      <c r="A32" s="4" t="s">
        <v>29</v>
      </c>
      <c r="B32" s="14">
        <f>VLOOKUP("*Новгородская*",'[1]в рублях'!$1:$1048576,COLUMN(B31),0)</f>
        <v>0</v>
      </c>
      <c r="C32" s="14">
        <f>VLOOKUP("*Новгородская*",'[1]в рублях'!$1:$1048576,COLUMN(C31),0)</f>
        <v>0</v>
      </c>
      <c r="D32" s="14">
        <f>VLOOKUP("*Новгородская*",'[1]в рублях'!$1:$1048576,COLUMN(D31),0)</f>
        <v>0</v>
      </c>
      <c r="E32" s="14">
        <f>VLOOKUP("*Новгородская*",'[1]в рублях'!$1:$1048576,COLUMN(E31),0)</f>
        <v>0</v>
      </c>
      <c r="F32" s="14">
        <f>VLOOKUP("*Новгородская*",'[1]в рублях'!$1:$1048576,COLUMN(F31),0)</f>
        <v>6</v>
      </c>
      <c r="G32" s="14">
        <f>VLOOKUP("*Новгородская*",'[1]в рублях'!$1:$1048576,COLUMN(G31),0)</f>
        <v>6</v>
      </c>
      <c r="H32" s="14">
        <f>VLOOKUP("*Новгородская*",'[1]в рублях'!$1:$1048576,COLUMN(H31),0)</f>
        <v>8</v>
      </c>
      <c r="I32" s="14">
        <f>VLOOKUP("*Новгородская*",'[1]в рублях'!$1:$1048576,COLUMN(I31),0)</f>
        <v>10</v>
      </c>
      <c r="J32" s="14">
        <f>VLOOKUP("*Новгородская*",'[1]в рублях'!$1:$1048576,COLUMN(J31),0)</f>
        <v>17</v>
      </c>
      <c r="K32" s="14">
        <f>VLOOKUP("*Новгородская*",'[1]в рублях'!$1:$1048576,COLUMN(K31),0)</f>
        <v>21</v>
      </c>
      <c r="L32" s="14">
        <f>VLOOKUP("*Новгородская*",'[1]в рублях'!$1:$1048576,COLUMN(L31),0)</f>
        <v>49</v>
      </c>
      <c r="M32" s="14">
        <f>VLOOKUP("*Новгородская*",'[1]в рублях'!$1:$1048576,COLUMN(M31),0)</f>
        <v>110</v>
      </c>
      <c r="N32" s="14">
        <f>VLOOKUP("*Новгородская*",'[1]в рублях'!$1:$1048576,COLUMN(N31),0)</f>
        <v>181</v>
      </c>
      <c r="O32" s="14">
        <f>VLOOKUP("*Новгородская*",'[1]в рублях'!$1:$1048576,COLUMN(O31),0)</f>
        <v>246</v>
      </c>
      <c r="P32" s="14">
        <f>VLOOKUP("*Новгородская*",'[1]в рублях'!$1:$1048576,COLUMN(P31),0)</f>
        <v>357</v>
      </c>
      <c r="Q32" s="14">
        <f>VLOOKUP("*Новгородская*",'[1]в рублях'!$1:$1048576,COLUMN(Q31),0)</f>
        <v>598</v>
      </c>
      <c r="R32" s="14">
        <f>VLOOKUP("*Новгородская*",'[1]в рублях'!$1:$1048576,COLUMN(R31),0)</f>
        <v>832</v>
      </c>
      <c r="S32" s="14">
        <f>VLOOKUP("*Новгородская*",'[1]в рублях'!$1:$1048576,COLUMN(S31),0)</f>
        <v>1090</v>
      </c>
      <c r="T32" s="14">
        <f>VLOOKUP("*Новгородская*",'[1]в рублях'!$1:$1048576,COLUMN(T31),0)</f>
        <v>1337</v>
      </c>
      <c r="U32" s="14">
        <f>VLOOKUP("*Новгородская*",'[1]в рублях'!$1:$1048576,COLUMN(U31),0)</f>
        <v>1068</v>
      </c>
      <c r="V32" s="14">
        <f>VLOOKUP("*Новгородская*",'[1]в рублях'!$1:$1048576,COLUMN(V31),0)</f>
        <v>1325</v>
      </c>
      <c r="W32" s="14">
        <f>VLOOKUP("*Новгородская*",'[1]в рублях'!$1:$1048576,COLUMN(W31),0)</f>
        <v>1632</v>
      </c>
      <c r="X32" s="14">
        <f>VLOOKUP("*Новгородская*",'[1]в рублях'!$1:$1048576,COLUMN(X31),0)</f>
        <v>1794</v>
      </c>
      <c r="Y32" s="14">
        <f>VLOOKUP("*Новгородская*",'[1]в рублях'!$1:$1048576,COLUMN(Y31),0)</f>
        <v>2073</v>
      </c>
      <c r="Z32" s="14">
        <f>VLOOKUP("*Новгородская*",'[1]в рублях'!$1:$1048576,COLUMN(Z31),0)</f>
        <v>2152</v>
      </c>
      <c r="AA32" s="14">
        <f>VLOOKUP("*Новгородская*",'[1]в рублях'!$1:$1048576,COLUMN(AA31),0)</f>
        <v>1626</v>
      </c>
      <c r="AB32" s="14">
        <f>VLOOKUP("*Новгородская*",'[1]в рублях'!$1:$1048576,COLUMN(AB31),0)</f>
        <v>1769</v>
      </c>
      <c r="AC32" s="14">
        <f>VLOOKUP("*Новгородская*",'[1]в рублях'!$1:$1048576,COLUMN(AC31),0)</f>
        <v>1662</v>
      </c>
      <c r="AD32" s="14">
        <f>VLOOKUP("*Новгородская*",'[1]в рублях'!$1:$1048576,COLUMN(AD31),0)</f>
        <v>1985</v>
      </c>
      <c r="AE32" s="14">
        <f>VLOOKUP("*Новгородская*",'[1]в рублях'!$1:$1048576,COLUMN(AE31),0)</f>
        <v>2185</v>
      </c>
      <c r="AF32" s="14">
        <f>VLOOKUP("*Новгородская*",'[1]в рублях'!$1:$1048576,COLUMN(AF31),0)</f>
        <v>2415</v>
      </c>
      <c r="AG32" s="14">
        <f>VLOOKUP("*Новгородская*",'[1]в рублях'!$1:$1048576,COLUMN(AG31),0)</f>
        <v>2372</v>
      </c>
      <c r="AH32" s="14">
        <f>VLOOKUP("*Новгородская*",'[1]в рублях'!$1:$1048576,COLUMN(AH31),0)</f>
        <v>2744</v>
      </c>
      <c r="AI32" s="14">
        <f>VLOOKUP("*Новгородская*",'[1]в рублях'!$1:$1048576,COLUMN(AI31),0)</f>
        <v>3151</v>
      </c>
      <c r="AJ32" s="14">
        <f>VLOOKUP("*Новгородская*",'[1]в рублях'!$1:$1048576,COLUMN(AJ31),0)</f>
        <v>3416</v>
      </c>
      <c r="AK32" s="14">
        <f>VLOOKUP("*Новгородская*",'[1]в рублях'!$1:$1048576,COLUMN(AK31),0)</f>
        <v>3322</v>
      </c>
      <c r="AL32" s="14">
        <f>VLOOKUP("*Новгородская*",'[1]в рублях'!$1:$1048576,COLUMN(AL31),0)</f>
        <v>3441</v>
      </c>
      <c r="AM32" s="14">
        <f>VLOOKUP("*Новгородская*",'[1]в рублях'!$1:$1048576,COLUMN(AM31),0)</f>
        <v>3010</v>
      </c>
      <c r="AN32" s="14">
        <f>VLOOKUP("*Новгородская*",'[1]в рублях'!$1:$1048576,COLUMN(AN31),0)</f>
        <v>2669</v>
      </c>
      <c r="AO32" s="14">
        <f>VLOOKUP("*Новгородская*",'[1]в рублях'!$1:$1048576,COLUMN(AO31),0)</f>
        <v>2798</v>
      </c>
      <c r="AP32" s="14">
        <f>VLOOKUP("*Новгородская*",'[1]в рублях'!$1:$1048576,COLUMN(AP31),0)</f>
        <v>2961</v>
      </c>
      <c r="AQ32" s="14">
        <f>VLOOKUP("*Новгородская*",'[1]в рублях'!$1:$1048576,COLUMN(AQ31),0)</f>
        <v>3258</v>
      </c>
      <c r="AR32" s="14">
        <f>VLOOKUP("*Новгородская*",'[1]в рублях'!$1:$1048576,COLUMN(AR31),0)</f>
        <v>3058</v>
      </c>
      <c r="AS32" s="14">
        <f>VLOOKUP("*Новгородская*",'[1]в рублях'!$1:$1048576,COLUMN(AS31),0)</f>
        <v>3162</v>
      </c>
      <c r="AT32" s="14">
        <f>VLOOKUP("*Новгородская*",'[1]в рублях'!$1:$1048576,COLUMN(AT31),0)</f>
        <v>3180</v>
      </c>
      <c r="AU32" s="14">
        <f>VLOOKUP("*Новгородская*",'[1]в рублях'!$1:$1048576,COLUMN(AU31),0)</f>
        <v>3585</v>
      </c>
      <c r="AV32" s="14">
        <f>VLOOKUP("*Новгородская*",'[1]в рублях'!$1:$1048576,COLUMN(AV31),0)</f>
        <v>3408</v>
      </c>
      <c r="AW32" s="14">
        <f>VLOOKUP("*Новгородская*",'[1]в рублях'!$1:$1048576,COLUMN(AW31),0)</f>
        <v>3663</v>
      </c>
      <c r="AX32" s="14">
        <f>VLOOKUP("*Новгородская*",'[1]в рублях'!$1:$1048576,COLUMN(AX31),0)</f>
        <v>3719</v>
      </c>
      <c r="AY32" s="14">
        <f>VLOOKUP("*Новгородская*",'[1]в рублях'!$1:$1048576,COLUMN(AY31),0)</f>
        <v>3709</v>
      </c>
      <c r="AZ32" s="14">
        <f>VLOOKUP("*Новгородская*",'[1]в рублях'!$1:$1048576,COLUMN(AZ31),0)</f>
        <v>3657</v>
      </c>
      <c r="BA32" s="14">
        <f>VLOOKUP("*Новгородская*",'[1]в рублях'!$1:$1048576,COLUMN(BA31),0)</f>
        <v>3881</v>
      </c>
      <c r="BB32" s="14">
        <f>VLOOKUP("*Новгородская*",'[1]в рублях'!$1:$1048576,COLUMN(BB31),0)</f>
        <v>4363</v>
      </c>
      <c r="BC32" s="14">
        <f>VLOOKUP("*Новгородская*",'[1]в рублях'!$1:$1048576,COLUMN(BC31),0)</f>
        <v>5044</v>
      </c>
      <c r="BD32" s="14">
        <f>VLOOKUP("*Новгородская*",'[1]в рублях'!$1:$1048576,COLUMN(BD31),0)</f>
        <v>5424</v>
      </c>
      <c r="BE32" s="14">
        <f>VLOOKUP("*Новгородская*",'[1]в рублях'!$1:$1048576,COLUMN(BE31),0)</f>
        <v>5643</v>
      </c>
      <c r="BF32" s="14">
        <f>VLOOKUP("*Новгородская*",'[1]в рублях'!$1:$1048576,COLUMN(BF31),0)</f>
        <v>4753</v>
      </c>
      <c r="BG32" s="14">
        <f>VLOOKUP("*Новгородская*",'[1]в рублях'!$1:$1048576,COLUMN(BG31),0)</f>
        <v>5180</v>
      </c>
      <c r="BH32" s="14">
        <f>VLOOKUP("*Новгородская*",'[1]в рублях'!$1:$1048576,COLUMN(BH31),0)</f>
        <v>5667</v>
      </c>
      <c r="BI32" s="14">
        <f>VLOOKUP("*Новгородская*",'[1]в рублях'!$1:$1048576,COLUMN(BI31),0)</f>
        <v>5851</v>
      </c>
      <c r="BJ32" s="14">
        <f>VLOOKUP("*Новгородская*",'[1]в рублях'!$1:$1048576,COLUMN(BJ31),0)</f>
        <v>6434</v>
      </c>
      <c r="BK32" s="14">
        <f>VLOOKUP("*Новгородская*",'[1]в рублях'!$1:$1048576,COLUMN(BK31),0)</f>
        <v>6388</v>
      </c>
      <c r="BL32" s="14">
        <f>VLOOKUP("*Новгородская*",'[1]в рублях'!$1:$1048576,COLUMN(BL31),0)</f>
        <v>6298</v>
      </c>
      <c r="BM32" s="14">
        <f>VLOOKUP("*Новгородская*",'[1]в рублях'!$1:$1048576,COLUMN(BM31),0)</f>
        <v>5863</v>
      </c>
      <c r="BN32" s="14">
        <f>VLOOKUP("*Новгородская*",'[1]в рублях'!$1:$1048576,COLUMN(BN31),0)</f>
        <v>6337</v>
      </c>
      <c r="BO32" s="14">
        <f>VLOOKUP("*Новгородская*",'[1]в рублях'!$1:$1048576,COLUMN(BO31),0)</f>
        <v>6832</v>
      </c>
      <c r="BP32" s="14">
        <f>VLOOKUP("*Новгородская*",'[1]в рублях'!$1:$1048576,COLUMN(BP31),0)</f>
        <v>6194</v>
      </c>
      <c r="BQ32" s="14">
        <f>VLOOKUP("*Новгородская*",'[1]в рублях'!$1:$1048576,COLUMN(BQ31),0)</f>
        <v>5672</v>
      </c>
      <c r="BR32" s="14">
        <f>VLOOKUP("*Новгородская*",'[1]в рублях'!$1:$1048576,COLUMN(BR31),0)</f>
        <v>6083</v>
      </c>
      <c r="BS32" s="14">
        <f>VLOOKUP("*Новгородская*",'[1]в рублях'!$1:$1048576,COLUMN(BS31),0)</f>
        <v>5653</v>
      </c>
      <c r="BT32" s="14">
        <f>VLOOKUP("*Новгородская*",'[1]в рублях'!$1:$1048576,COLUMN(BT31),0)</f>
        <v>5863</v>
      </c>
      <c r="BU32" s="14">
        <f>VLOOKUP("*Новгородская*",'[1]в рублях'!$1:$1048576,COLUMN(BU31),0)</f>
        <v>5716</v>
      </c>
      <c r="BV32" s="14">
        <f>VLOOKUP("*Новгородская*",'[1]в рублях'!$1:$1048576,COLUMN(BV31),0)</f>
        <v>5978</v>
      </c>
      <c r="BW32" s="14">
        <f>VLOOKUP("*Новгородская*",'[1]в рублях'!$1:$1048576,COLUMN(BW31),0)</f>
        <v>6555</v>
      </c>
      <c r="BX32" s="14">
        <f>VLOOKUP("*Новгородская*",'[1]в рублях'!$1:$1048576,COLUMN(BX31),0)</f>
        <v>6613</v>
      </c>
      <c r="BY32" s="14">
        <f>VLOOKUP("*Новгородская*",'[1]в рублях'!$1:$1048576,COLUMN(BY31),0)</f>
        <v>7237</v>
      </c>
      <c r="BZ32" s="14">
        <f>VLOOKUP("*Новгородская*",'[1]в рублях'!$1:$1048576,COLUMN(BZ31),0)</f>
        <v>7412</v>
      </c>
      <c r="CA32" s="14">
        <f>VLOOKUP("*Новгородская*",'[1]в рублях'!$1:$1048576,COLUMN(CA31),0)</f>
        <v>8426</v>
      </c>
      <c r="CB32" s="14">
        <f>VLOOKUP("*Новгородская*",'[1]в рублях'!$1:$1048576,COLUMN(CB31),0)</f>
        <v>8618</v>
      </c>
    </row>
    <row r="33" spans="1:80" x14ac:dyDescent="0.2">
      <c r="A33" s="4" t="s">
        <v>30</v>
      </c>
      <c r="B33" s="14">
        <f>VLOOKUP("*Псковская*",'[1]в рублях'!$1:$1048576,COLUMN(B32),0)</f>
        <v>0</v>
      </c>
      <c r="C33" s="14">
        <f>VLOOKUP("*Псковская*",'[1]в рублях'!$1:$1048576,COLUMN(C32),0)</f>
        <v>0</v>
      </c>
      <c r="D33" s="14">
        <f>VLOOKUP("*Псковская*",'[1]в рублях'!$1:$1048576,COLUMN(D32),0)</f>
        <v>0</v>
      </c>
      <c r="E33" s="14">
        <f>VLOOKUP("*Псковская*",'[1]в рублях'!$1:$1048576,COLUMN(E32),0)</f>
        <v>0</v>
      </c>
      <c r="F33" s="14">
        <f>VLOOKUP("*Псковская*",'[1]в рублях'!$1:$1048576,COLUMN(F32),0)</f>
        <v>6</v>
      </c>
      <c r="G33" s="14">
        <f>VLOOKUP("*Псковская*",'[1]в рублях'!$1:$1048576,COLUMN(G32),0)</f>
        <v>13</v>
      </c>
      <c r="H33" s="14">
        <f>VLOOKUP("*Псковская*",'[1]в рублях'!$1:$1048576,COLUMN(H32),0)</f>
        <v>13</v>
      </c>
      <c r="I33" s="14">
        <f>VLOOKUP("*Псковская*",'[1]в рублях'!$1:$1048576,COLUMN(I32),0)</f>
        <v>15</v>
      </c>
      <c r="J33" s="14">
        <f>VLOOKUP("*Псковская*",'[1]в рублях'!$1:$1048576,COLUMN(J32),0)</f>
        <v>17</v>
      </c>
      <c r="K33" s="14">
        <f>VLOOKUP("*Псковская*",'[1]в рублях'!$1:$1048576,COLUMN(K32),0)</f>
        <v>24</v>
      </c>
      <c r="L33" s="14">
        <f>VLOOKUP("*Псковская*",'[1]в рублях'!$1:$1048576,COLUMN(L32),0)</f>
        <v>39</v>
      </c>
      <c r="M33" s="14">
        <f>VLOOKUP("*Псковская*",'[1]в рублях'!$1:$1048576,COLUMN(M32),0)</f>
        <v>39</v>
      </c>
      <c r="N33" s="14">
        <f>VLOOKUP("*Псковская*",'[1]в рублях'!$1:$1048576,COLUMN(N32),0)</f>
        <v>53</v>
      </c>
      <c r="O33" s="14">
        <f>VLOOKUP("*Псковская*",'[1]в рублях'!$1:$1048576,COLUMN(O32),0)</f>
        <v>81</v>
      </c>
      <c r="P33" s="14">
        <f>VLOOKUP("*Псковская*",'[1]в рублях'!$1:$1048576,COLUMN(P32),0)</f>
        <v>117</v>
      </c>
      <c r="Q33" s="14">
        <f>VLOOKUP("*Псковская*",'[1]в рублях'!$1:$1048576,COLUMN(Q32),0)</f>
        <v>150</v>
      </c>
      <c r="R33" s="14">
        <f>VLOOKUP("*Псковская*",'[1]в рублях'!$1:$1048576,COLUMN(R32),0)</f>
        <v>246</v>
      </c>
      <c r="S33" s="14">
        <f>VLOOKUP("*Псковская*",'[1]в рублях'!$1:$1048576,COLUMN(S32),0)</f>
        <v>352</v>
      </c>
      <c r="T33" s="14">
        <f>VLOOKUP("*Псковская*",'[1]в рублях'!$1:$1048576,COLUMN(T32),0)</f>
        <v>545</v>
      </c>
      <c r="U33" s="14">
        <f>VLOOKUP("*Псковская*",'[1]в рублях'!$1:$1048576,COLUMN(U32),0)</f>
        <v>660</v>
      </c>
      <c r="V33" s="14">
        <f>VLOOKUP("*Псковская*",'[1]в рублях'!$1:$1048576,COLUMN(V32),0)</f>
        <v>863</v>
      </c>
      <c r="W33" s="14">
        <f>VLOOKUP("*Псковская*",'[1]в рублях'!$1:$1048576,COLUMN(W32),0)</f>
        <v>1182</v>
      </c>
      <c r="X33" s="14">
        <f>VLOOKUP("*Псковская*",'[1]в рублях'!$1:$1048576,COLUMN(X32),0)</f>
        <v>1375</v>
      </c>
      <c r="Y33" s="14">
        <f>VLOOKUP("*Псковская*",'[1]в рублях'!$1:$1048576,COLUMN(Y32),0)</f>
        <v>1632</v>
      </c>
      <c r="Z33" s="14">
        <f>VLOOKUP("*Псковская*",'[1]в рублях'!$1:$1048576,COLUMN(Z32),0)</f>
        <v>1980</v>
      </c>
      <c r="AA33" s="14">
        <f>VLOOKUP("*Псковская*",'[1]в рублях'!$1:$1048576,COLUMN(AA32),0)</f>
        <v>2085</v>
      </c>
      <c r="AB33" s="14">
        <f>VLOOKUP("*Псковская*",'[1]в рублях'!$1:$1048576,COLUMN(AB32),0)</f>
        <v>2298</v>
      </c>
      <c r="AC33" s="14">
        <f>VLOOKUP("*Псковская*",'[1]в рублях'!$1:$1048576,COLUMN(AC32),0)</f>
        <v>2486</v>
      </c>
      <c r="AD33" s="14">
        <f>VLOOKUP("*Псковская*",'[1]в рублях'!$1:$1048576,COLUMN(AD32),0)</f>
        <v>2835</v>
      </c>
      <c r="AE33" s="14">
        <f>VLOOKUP("*Псковская*",'[1]в рублях'!$1:$1048576,COLUMN(AE32),0)</f>
        <v>3080</v>
      </c>
      <c r="AF33" s="14">
        <f>VLOOKUP("*Псковская*",'[1]в рублях'!$1:$1048576,COLUMN(AF32),0)</f>
        <v>3681</v>
      </c>
      <c r="AG33" s="14">
        <f>VLOOKUP("*Псковская*",'[1]в рублях'!$1:$1048576,COLUMN(AG32),0)</f>
        <v>3999</v>
      </c>
      <c r="AH33" s="14">
        <f>VLOOKUP("*Псковская*",'[1]в рублях'!$1:$1048576,COLUMN(AH32),0)</f>
        <v>4121</v>
      </c>
      <c r="AI33" s="14">
        <f>VLOOKUP("*Псковская*",'[1]в рублях'!$1:$1048576,COLUMN(AI32),0)</f>
        <v>4542</v>
      </c>
      <c r="AJ33" s="14">
        <f>VLOOKUP("*Псковская*",'[1]в рублях'!$1:$1048576,COLUMN(AJ32),0)</f>
        <v>4898</v>
      </c>
      <c r="AK33" s="14">
        <f>VLOOKUP("*Псковская*",'[1]в рублях'!$1:$1048576,COLUMN(AK32),0)</f>
        <v>4945</v>
      </c>
      <c r="AL33" s="14">
        <f>VLOOKUP("*Псковская*",'[1]в рублях'!$1:$1048576,COLUMN(AL32),0)</f>
        <v>4893</v>
      </c>
      <c r="AM33" s="14">
        <f>VLOOKUP("*Псковская*",'[1]в рублях'!$1:$1048576,COLUMN(AM32),0)</f>
        <v>4640</v>
      </c>
      <c r="AN33" s="14">
        <f>VLOOKUP("*Псковская*",'[1]в рублях'!$1:$1048576,COLUMN(AN32),0)</f>
        <v>4493</v>
      </c>
      <c r="AO33" s="14">
        <f>VLOOKUP("*Псковская*",'[1]в рублях'!$1:$1048576,COLUMN(AO32),0)</f>
        <v>4661</v>
      </c>
      <c r="AP33" s="14">
        <f>VLOOKUP("*Псковская*",'[1]в рублях'!$1:$1048576,COLUMN(AP32),0)</f>
        <v>5055</v>
      </c>
      <c r="AQ33" s="14">
        <f>VLOOKUP("*Псковская*",'[1]в рублях'!$1:$1048576,COLUMN(AQ32),0)</f>
        <v>4796</v>
      </c>
      <c r="AR33" s="14">
        <f>VLOOKUP("*Псковская*",'[1]в рублях'!$1:$1048576,COLUMN(AR32),0)</f>
        <v>4831</v>
      </c>
      <c r="AS33" s="14">
        <f>VLOOKUP("*Псковская*",'[1]в рублях'!$1:$1048576,COLUMN(AS32),0)</f>
        <v>4182</v>
      </c>
      <c r="AT33" s="14">
        <f>VLOOKUP("*Псковская*",'[1]в рублях'!$1:$1048576,COLUMN(AT32),0)</f>
        <v>4571</v>
      </c>
      <c r="AU33" s="14">
        <f>VLOOKUP("*Псковская*",'[1]в рублях'!$1:$1048576,COLUMN(AU32),0)</f>
        <v>5086</v>
      </c>
      <c r="AV33" s="14">
        <f>VLOOKUP("*Псковская*",'[1]в рублях'!$1:$1048576,COLUMN(AV32),0)</f>
        <v>5435</v>
      </c>
      <c r="AW33" s="14">
        <f>VLOOKUP("*Псковская*",'[1]в рублях'!$1:$1048576,COLUMN(AW32),0)</f>
        <v>6075</v>
      </c>
      <c r="AX33" s="14">
        <f>VLOOKUP("*Псковская*",'[1]в рублях'!$1:$1048576,COLUMN(AX32),0)</f>
        <v>6357</v>
      </c>
      <c r="AY33" s="14">
        <f>VLOOKUP("*Псковская*",'[1]в рублях'!$1:$1048576,COLUMN(AY32),0)</f>
        <v>6529</v>
      </c>
      <c r="AZ33" s="14">
        <f>VLOOKUP("*Псковская*",'[1]в рублях'!$1:$1048576,COLUMN(AZ32),0)</f>
        <v>6783</v>
      </c>
      <c r="BA33" s="14">
        <f>VLOOKUP("*Псковская*",'[1]в рублях'!$1:$1048576,COLUMN(BA32),0)</f>
        <v>7146</v>
      </c>
      <c r="BB33" s="14">
        <f>VLOOKUP("*Псковская*",'[1]в рублях'!$1:$1048576,COLUMN(BB32),0)</f>
        <v>7718</v>
      </c>
      <c r="BC33" s="14">
        <f>VLOOKUP("*Псковская*",'[1]в рублях'!$1:$1048576,COLUMN(BC32),0)</f>
        <v>8576</v>
      </c>
      <c r="BD33" s="14">
        <f>VLOOKUP("*Псковская*",'[1]в рублях'!$1:$1048576,COLUMN(BD32),0)</f>
        <v>8079</v>
      </c>
      <c r="BE33" s="14">
        <f>VLOOKUP("*Псковская*",'[1]в рублях'!$1:$1048576,COLUMN(BE32),0)</f>
        <v>7867</v>
      </c>
      <c r="BF33" s="14">
        <f>VLOOKUP("*Псковская*",'[1]в рублях'!$1:$1048576,COLUMN(BF32),0)</f>
        <v>7501</v>
      </c>
      <c r="BG33" s="14">
        <f>VLOOKUP("*Псковская*",'[1]в рублях'!$1:$1048576,COLUMN(BG32),0)</f>
        <v>7923</v>
      </c>
      <c r="BH33" s="14">
        <f>VLOOKUP("*Псковская*",'[1]в рублях'!$1:$1048576,COLUMN(BH32),0)</f>
        <v>8691</v>
      </c>
      <c r="BI33" s="14">
        <f>VLOOKUP("*Псковская*",'[1]в рублях'!$1:$1048576,COLUMN(BI32),0)</f>
        <v>9374</v>
      </c>
      <c r="BJ33" s="14">
        <f>VLOOKUP("*Псковская*",'[1]в рублях'!$1:$1048576,COLUMN(BJ32),0)</f>
        <v>9680</v>
      </c>
      <c r="BK33" s="14">
        <f>VLOOKUP("*Псковская*",'[1]в рублях'!$1:$1048576,COLUMN(BK32),0)</f>
        <v>9997</v>
      </c>
      <c r="BL33" s="14">
        <f>VLOOKUP("*Псковская*",'[1]в рублях'!$1:$1048576,COLUMN(BL32),0)</f>
        <v>10594</v>
      </c>
      <c r="BM33" s="14">
        <f>VLOOKUP("*Псковская*",'[1]в рублях'!$1:$1048576,COLUMN(BM32),0)</f>
        <v>10016</v>
      </c>
      <c r="BN33" s="14">
        <f>VLOOKUP("*Псковская*",'[1]в рублях'!$1:$1048576,COLUMN(BN32),0)</f>
        <v>9165</v>
      </c>
      <c r="BO33" s="14">
        <f>VLOOKUP("*Псковская*",'[1]в рублях'!$1:$1048576,COLUMN(BO32),0)</f>
        <v>9263</v>
      </c>
      <c r="BP33" s="14">
        <f>VLOOKUP("*Псковская*",'[1]в рублях'!$1:$1048576,COLUMN(BP32),0)</f>
        <v>7969</v>
      </c>
      <c r="BQ33" s="14">
        <f>VLOOKUP("*Псковская*",'[1]в рублях'!$1:$1048576,COLUMN(BQ32),0)</f>
        <v>7778</v>
      </c>
      <c r="BR33" s="14">
        <f>VLOOKUP("*Псковская*",'[1]в рублях'!$1:$1048576,COLUMN(BR32),0)</f>
        <v>8243</v>
      </c>
      <c r="BS33" s="14">
        <f>VLOOKUP("*Псковская*",'[1]в рублях'!$1:$1048576,COLUMN(BS32),0)</f>
        <v>8386</v>
      </c>
      <c r="BT33" s="14">
        <f>VLOOKUP("*Псковская*",'[1]в рублях'!$1:$1048576,COLUMN(BT32),0)</f>
        <v>8201</v>
      </c>
      <c r="BU33" s="14">
        <f>VLOOKUP("*Псковская*",'[1]в рублях'!$1:$1048576,COLUMN(BU32),0)</f>
        <v>8699</v>
      </c>
      <c r="BV33" s="14">
        <f>VLOOKUP("*Псковская*",'[1]в рублях'!$1:$1048576,COLUMN(BV32),0)</f>
        <v>8314</v>
      </c>
      <c r="BW33" s="14">
        <f>VLOOKUP("*Псковская*",'[1]в рублях'!$1:$1048576,COLUMN(BW32),0)</f>
        <v>8531</v>
      </c>
      <c r="BX33" s="14">
        <f>VLOOKUP("*Псковская*",'[1]в рублях'!$1:$1048576,COLUMN(BX32),0)</f>
        <v>8559</v>
      </c>
      <c r="BY33" s="14">
        <f>VLOOKUP("*Псковская*",'[1]в рублях'!$1:$1048576,COLUMN(BY32),0)</f>
        <v>8731</v>
      </c>
      <c r="BZ33" s="14">
        <f>VLOOKUP("*Псковская*",'[1]в рублях'!$1:$1048576,COLUMN(BZ32),0)</f>
        <v>9261</v>
      </c>
      <c r="CA33" s="14">
        <f>VLOOKUP("*Псковская*",'[1]в рублях'!$1:$1048576,COLUMN(CA32),0)</f>
        <v>9294</v>
      </c>
      <c r="CB33" s="14">
        <f>VLOOKUP("*Псковская*",'[1]в рублях'!$1:$1048576,COLUMN(CB32),0)</f>
        <v>8536</v>
      </c>
    </row>
    <row r="34" spans="1:80" x14ac:dyDescent="0.2">
      <c r="A34" s="4" t="s">
        <v>31</v>
      </c>
      <c r="B34" s="14">
        <f>VLOOKUP("*Санкт-Петербург*",'[1]в рублях'!$1:$1048576,COLUMN(B33),0)</f>
        <v>2087</v>
      </c>
      <c r="C34" s="14">
        <f>VLOOKUP("*Санкт-Петербург*",'[1]в рублях'!$1:$1048576,COLUMN(C33),0)</f>
        <v>2388</v>
      </c>
      <c r="D34" s="14">
        <f>VLOOKUP("*Санкт-Петербург*",'[1]в рублях'!$1:$1048576,COLUMN(D33),0)</f>
        <v>3124</v>
      </c>
      <c r="E34" s="14">
        <f>VLOOKUP("*Санкт-Петербург*",'[1]в рублях'!$1:$1048576,COLUMN(E33),0)</f>
        <v>3766</v>
      </c>
      <c r="F34" s="14">
        <f>VLOOKUP("*Санкт-Петербург*",'[1]в рублях'!$1:$1048576,COLUMN(F33),0)</f>
        <v>4574</v>
      </c>
      <c r="G34" s="14">
        <f>VLOOKUP("*Санкт-Петербург*",'[1]в рублях'!$1:$1048576,COLUMN(G33),0)</f>
        <v>5909</v>
      </c>
      <c r="H34" s="14">
        <f>VLOOKUP("*Санкт-Петербург*",'[1]в рублях'!$1:$1048576,COLUMN(H33),0)</f>
        <v>8438</v>
      </c>
      <c r="I34" s="14">
        <f>VLOOKUP("*Санкт-Петербург*",'[1]в рублях'!$1:$1048576,COLUMN(I33),0)</f>
        <v>9890</v>
      </c>
      <c r="J34" s="14">
        <f>VLOOKUP("*Санкт-Петербург*",'[1]в рублях'!$1:$1048576,COLUMN(J33),0)</f>
        <v>12148</v>
      </c>
      <c r="K34" s="14">
        <f>VLOOKUP("*Санкт-Петербург*",'[1]в рублях'!$1:$1048576,COLUMN(K33),0)</f>
        <v>14727</v>
      </c>
      <c r="L34" s="14">
        <f>VLOOKUP("*Санкт-Петербург*",'[1]в рублях'!$1:$1048576,COLUMN(L33),0)</f>
        <v>17065</v>
      </c>
      <c r="M34" s="14">
        <f>VLOOKUP("*Санкт-Петербург*",'[1]в рублях'!$1:$1048576,COLUMN(M33),0)</f>
        <v>20037</v>
      </c>
      <c r="N34" s="14">
        <f>VLOOKUP("*Санкт-Петербург*",'[1]в рублях'!$1:$1048576,COLUMN(N33),0)</f>
        <v>23843</v>
      </c>
      <c r="O34" s="14">
        <f>VLOOKUP("*Санкт-Петербург*",'[1]в рублях'!$1:$1048576,COLUMN(O33),0)</f>
        <v>27252</v>
      </c>
      <c r="P34" s="14">
        <f>VLOOKUP("*Санкт-Петербург*",'[1]в рублях'!$1:$1048576,COLUMN(P33),0)</f>
        <v>31482</v>
      </c>
      <c r="Q34" s="14">
        <f>VLOOKUP("*Санкт-Петербург*",'[1]в рублях'!$1:$1048576,COLUMN(Q33),0)</f>
        <v>37175</v>
      </c>
      <c r="R34" s="14">
        <f>VLOOKUP("*Санкт-Петербург*",'[1]в рублях'!$1:$1048576,COLUMN(R33),0)</f>
        <v>43656</v>
      </c>
      <c r="S34" s="14">
        <f>VLOOKUP("*Санкт-Петербург*",'[1]в рублях'!$1:$1048576,COLUMN(S33),0)</f>
        <v>55066</v>
      </c>
      <c r="T34" s="14">
        <f>VLOOKUP("*Санкт-Петербург*",'[1]в рублях'!$1:$1048576,COLUMN(T33),0)</f>
        <v>69749</v>
      </c>
      <c r="U34" s="14">
        <f>VLOOKUP("*Санкт-Петербург*",'[1]в рублях'!$1:$1048576,COLUMN(U33),0)</f>
        <v>74863</v>
      </c>
      <c r="V34" s="14">
        <f>VLOOKUP("*Санкт-Петербург*",'[1]в рублях'!$1:$1048576,COLUMN(V33),0)</f>
        <v>85753</v>
      </c>
      <c r="W34" s="14">
        <f>VLOOKUP("*Санкт-Петербург*",'[1]в рублях'!$1:$1048576,COLUMN(W33),0)</f>
        <v>96539</v>
      </c>
      <c r="X34" s="14">
        <f>VLOOKUP("*Санкт-Петербург*",'[1]в рублях'!$1:$1048576,COLUMN(X33),0)</f>
        <v>112376</v>
      </c>
      <c r="Y34" s="14">
        <f>VLOOKUP("*Санкт-Петербург*",'[1]в рублях'!$1:$1048576,COLUMN(Y33),0)</f>
        <v>126041</v>
      </c>
      <c r="Z34" s="14">
        <f>VLOOKUP("*Санкт-Петербург*",'[1]в рублях'!$1:$1048576,COLUMN(Z33),0)</f>
        <v>142889</v>
      </c>
      <c r="AA34" s="14">
        <f>VLOOKUP("*Санкт-Петербург*",'[1]в рублях'!$1:$1048576,COLUMN(AA33),0)</f>
        <v>162745</v>
      </c>
      <c r="AB34" s="14">
        <f>VLOOKUP("*Санкт-Петербург*",'[1]в рублях'!$1:$1048576,COLUMN(AB33),0)</f>
        <v>176859</v>
      </c>
      <c r="AC34" s="14">
        <f>VLOOKUP("*Санкт-Петербург*",'[1]в рублях'!$1:$1048576,COLUMN(AC33),0)</f>
        <v>196702</v>
      </c>
      <c r="AD34" s="14">
        <f>VLOOKUP("*Санкт-Петербург*",'[1]в рублях'!$1:$1048576,COLUMN(AD33),0)</f>
        <v>211900</v>
      </c>
      <c r="AE34" s="14">
        <f>VLOOKUP("*Санкт-Петербург*",'[1]в рублях'!$1:$1048576,COLUMN(AE33),0)</f>
        <v>233035</v>
      </c>
      <c r="AF34" s="14">
        <f>VLOOKUP("*Санкт-Петербург*",'[1]в рублях'!$1:$1048576,COLUMN(AF33),0)</f>
        <v>257390</v>
      </c>
      <c r="AG34" s="14">
        <f>VLOOKUP("*Санкт-Петербург*",'[1]в рублях'!$1:$1048576,COLUMN(AG33),0)</f>
        <v>256991</v>
      </c>
      <c r="AH34" s="14">
        <f>VLOOKUP("*Санкт-Петербург*",'[1]в рублях'!$1:$1048576,COLUMN(AH33),0)</f>
        <v>279953</v>
      </c>
      <c r="AI34" s="14">
        <f>VLOOKUP("*Санкт-Петербург*",'[1]в рублях'!$1:$1048576,COLUMN(AI33),0)</f>
        <v>308224</v>
      </c>
      <c r="AJ34" s="14">
        <f>VLOOKUP("*Санкт-Петербург*",'[1]в рублях'!$1:$1048576,COLUMN(AJ33),0)</f>
        <v>322063</v>
      </c>
      <c r="AK34" s="14">
        <f>VLOOKUP("*Санкт-Петербург*",'[1]в рублях'!$1:$1048576,COLUMN(AK33),0)</f>
        <v>329084</v>
      </c>
      <c r="AL34" s="14">
        <f>VLOOKUP("*Санкт-Петербург*",'[1]в рублях'!$1:$1048576,COLUMN(AL33),0)</f>
        <v>322375</v>
      </c>
      <c r="AM34" s="14">
        <f>VLOOKUP("*Санкт-Петербург*",'[1]в рублях'!$1:$1048576,COLUMN(AM33),0)</f>
        <v>333862</v>
      </c>
      <c r="AN34" s="14">
        <f>VLOOKUP("*Санкт-Петербург*",'[1]в рублях'!$1:$1048576,COLUMN(AN33),0)</f>
        <v>349847</v>
      </c>
      <c r="AO34" s="14">
        <f>VLOOKUP("*Санкт-Петербург*",'[1]в рублях'!$1:$1048576,COLUMN(AO33),0)</f>
        <v>365190</v>
      </c>
      <c r="AP34" s="14">
        <f>VLOOKUP("*Санкт-Петербург*",'[1]в рублях'!$1:$1048576,COLUMN(AP33),0)</f>
        <v>383676</v>
      </c>
      <c r="AQ34" s="14">
        <f>VLOOKUP("*Санкт-Петербург*",'[1]в рублях'!$1:$1048576,COLUMN(AQ33),0)</f>
        <v>375692</v>
      </c>
      <c r="AR34" s="14">
        <f>VLOOKUP("*Санкт-Петербург*",'[1]в рублях'!$1:$1048576,COLUMN(AR33),0)</f>
        <v>347438</v>
      </c>
      <c r="AS34" s="14">
        <f>VLOOKUP("*Санкт-Петербург*",'[1]в рублях'!$1:$1048576,COLUMN(AS33),0)</f>
        <v>326915</v>
      </c>
      <c r="AT34" s="14">
        <f>VLOOKUP("*Санкт-Петербург*",'[1]в рублях'!$1:$1048576,COLUMN(AT33),0)</f>
        <v>318080</v>
      </c>
      <c r="AU34" s="14">
        <f>VLOOKUP("*Санкт-Петербург*",'[1]в рублях'!$1:$1048576,COLUMN(AU33),0)</f>
        <v>332518</v>
      </c>
      <c r="AV34" s="14">
        <f>VLOOKUP("*Санкт-Петербург*",'[1]в рублях'!$1:$1048576,COLUMN(AV33),0)</f>
        <v>343792</v>
      </c>
      <c r="AW34" s="14">
        <f>VLOOKUP("*Санкт-Петербург*",'[1]в рублях'!$1:$1048576,COLUMN(AW33),0)</f>
        <v>347180</v>
      </c>
      <c r="AX34" s="14">
        <f>VLOOKUP("*Санкт-Петербург*",'[1]в рублях'!$1:$1048576,COLUMN(AX33),0)</f>
        <v>348438</v>
      </c>
      <c r="AY34" s="14">
        <f>VLOOKUP("*Санкт-Петербург*",'[1]в рублях'!$1:$1048576,COLUMN(AY33),0)</f>
        <v>361398</v>
      </c>
      <c r="AZ34" s="14">
        <f>VLOOKUP("*Санкт-Петербург*",'[1]в рублях'!$1:$1048576,COLUMN(AZ33),0)</f>
        <v>392585</v>
      </c>
      <c r="BA34" s="14">
        <f>VLOOKUP("*Санкт-Петербург*",'[1]в рублях'!$1:$1048576,COLUMN(BA33),0)</f>
        <v>415141</v>
      </c>
      <c r="BB34" s="14">
        <f>VLOOKUP("*Санкт-Петербург*",'[1]в рублях'!$1:$1048576,COLUMN(BB33),0)</f>
        <v>441014</v>
      </c>
      <c r="BC34" s="14">
        <f>VLOOKUP("*Санкт-Петербург*",'[1]в рублях'!$1:$1048576,COLUMN(BC33),0)</f>
        <v>448375</v>
      </c>
      <c r="BD34" s="14">
        <f>VLOOKUP("*Санкт-Петербург*",'[1]в рублях'!$1:$1048576,COLUMN(BD33),0)</f>
        <v>422616</v>
      </c>
      <c r="BE34" s="14">
        <f>VLOOKUP("*Санкт-Петербург*",'[1]в рублях'!$1:$1048576,COLUMN(BE33),0)</f>
        <v>402407</v>
      </c>
      <c r="BF34" s="14">
        <f>VLOOKUP("*Санкт-Петербург*",'[1]в рублях'!$1:$1048576,COLUMN(BF33),0)</f>
        <v>385345</v>
      </c>
      <c r="BG34" s="14">
        <f>VLOOKUP("*Санкт-Петербург*",'[1]в рублях'!$1:$1048576,COLUMN(BG33),0)</f>
        <v>383903</v>
      </c>
      <c r="BH34" s="14">
        <f>VLOOKUP("*Санкт-Петербург*",'[1]в рублях'!$1:$1048576,COLUMN(BH33),0)</f>
        <v>383896</v>
      </c>
      <c r="BI34" s="14">
        <f>VLOOKUP("*Санкт-Петербург*",'[1]в рублях'!$1:$1048576,COLUMN(BI33),0)</f>
        <v>408720</v>
      </c>
      <c r="BJ34" s="14">
        <f>VLOOKUP("*Санкт-Петербург*",'[1]в рублях'!$1:$1048576,COLUMN(BJ33),0)</f>
        <v>429480</v>
      </c>
      <c r="BK34" s="14">
        <f>VLOOKUP("*Санкт-Петербург*",'[1]в рублях'!$1:$1048576,COLUMN(BK33),0)</f>
        <v>429254</v>
      </c>
      <c r="BL34" s="14">
        <f>VLOOKUP("*Санкт-Петербург*",'[1]в рублях'!$1:$1048576,COLUMN(BL33),0)</f>
        <v>425320</v>
      </c>
      <c r="BM34" s="14">
        <f>VLOOKUP("*Санкт-Петербург*",'[1]в рублях'!$1:$1048576,COLUMN(BM33),0)</f>
        <v>417054</v>
      </c>
      <c r="BN34" s="14">
        <f>VLOOKUP("*Санкт-Петербург*",'[1]в рублях'!$1:$1048576,COLUMN(BN33),0)</f>
        <v>418577</v>
      </c>
      <c r="BO34" s="14">
        <f>VLOOKUP("*Санкт-Петербург*",'[1]в рублях'!$1:$1048576,COLUMN(BO33),0)</f>
        <v>426413</v>
      </c>
      <c r="BP34" s="14">
        <f>VLOOKUP("*Санкт-Петербург*",'[1]в рублях'!$1:$1048576,COLUMN(BP33),0)</f>
        <v>351521</v>
      </c>
      <c r="BQ34" s="14">
        <f>VLOOKUP("*Санкт-Петербург*",'[1]в рублях'!$1:$1048576,COLUMN(BQ33),0)</f>
        <v>390354</v>
      </c>
      <c r="BR34" s="14">
        <f>VLOOKUP("*Санкт-Петербург*",'[1]в рублях'!$1:$1048576,COLUMN(BR33),0)</f>
        <v>408477</v>
      </c>
      <c r="BS34" s="14">
        <f>VLOOKUP("*Санкт-Петербург*",'[1]в рублях'!$1:$1048576,COLUMN(BS33),0)</f>
        <v>408149</v>
      </c>
      <c r="BT34" s="14">
        <f>VLOOKUP("*Санкт-Петербург*",'[1]в рублях'!$1:$1048576,COLUMN(BT33),0)</f>
        <v>405052</v>
      </c>
      <c r="BU34" s="14">
        <f>VLOOKUP("*Санкт-Петербург*",'[1]в рублях'!$1:$1048576,COLUMN(BU33),0)</f>
        <v>422612</v>
      </c>
      <c r="BV34" s="14">
        <f>VLOOKUP("*Санкт-Петербург*",'[1]в рублях'!$1:$1048576,COLUMN(BV33),0)</f>
        <v>435441</v>
      </c>
      <c r="BW34" s="14">
        <f>VLOOKUP("*Санкт-Петербург*",'[1]в рублях'!$1:$1048576,COLUMN(BW33),0)</f>
        <v>447732</v>
      </c>
      <c r="BX34" s="14">
        <f>VLOOKUP("*Санкт-Петербург*",'[1]в рублях'!$1:$1048576,COLUMN(BX33),0)</f>
        <v>464149</v>
      </c>
      <c r="BY34" s="14">
        <f>VLOOKUP("*Санкт-Петербург*",'[1]в рублях'!$1:$1048576,COLUMN(BY33),0)</f>
        <v>488763</v>
      </c>
      <c r="BZ34" s="14">
        <f>VLOOKUP("*Санкт-Петербург*",'[1]в рублях'!$1:$1048576,COLUMN(BZ33),0)</f>
        <v>497797</v>
      </c>
      <c r="CA34" s="14">
        <f>VLOOKUP("*Санкт-Петербург*",'[1]в рублях'!$1:$1048576,COLUMN(CA33),0)</f>
        <v>519376</v>
      </c>
      <c r="CB34" s="14">
        <f>VLOOKUP("*Санкт-Петербург*",'[1]в рублях'!$1:$1048576,COLUMN(CB33),0)</f>
        <v>496484</v>
      </c>
    </row>
    <row r="35" spans="1:80" x14ac:dyDescent="0.2">
      <c r="A35" s="4" t="s">
        <v>32</v>
      </c>
      <c r="B35" s="14">
        <f>VLOOKUP("*Адыгея*",'[1]в рублях'!$1:$1048576,COLUMN(B34),0)</f>
        <v>0</v>
      </c>
      <c r="C35" s="14">
        <f>VLOOKUP("*Адыгея*",'[1]в рублях'!$1:$1048576,COLUMN(C34),0)</f>
        <v>0</v>
      </c>
      <c r="D35" s="14">
        <f>VLOOKUP("*Адыгея*",'[1]в рублях'!$1:$1048576,COLUMN(D34),0)</f>
        <v>1</v>
      </c>
      <c r="E35" s="14">
        <f>VLOOKUP("*Адыгея*",'[1]в рублях'!$1:$1048576,COLUMN(E34),0)</f>
        <v>1</v>
      </c>
      <c r="F35" s="14">
        <f>VLOOKUP("*Адыгея*",'[1]в рублях'!$1:$1048576,COLUMN(F34),0)</f>
        <v>4</v>
      </c>
      <c r="G35" s="14">
        <f>VLOOKUP("*Адыгея*",'[1]в рублях'!$1:$1048576,COLUMN(G34),0)</f>
        <v>8</v>
      </c>
      <c r="H35" s="14">
        <f>VLOOKUP("*Адыгея*",'[1]в рублях'!$1:$1048576,COLUMN(H34),0)</f>
        <v>14</v>
      </c>
      <c r="I35" s="14">
        <f>VLOOKUP("*Адыгея*",'[1]в рублях'!$1:$1048576,COLUMN(I34),0)</f>
        <v>18</v>
      </c>
      <c r="J35" s="14">
        <f>VLOOKUP("*Адыгея*",'[1]в рублях'!$1:$1048576,COLUMN(J34),0)</f>
        <v>29</v>
      </c>
      <c r="K35" s="14">
        <f>VLOOKUP("*Адыгея*",'[1]в рублях'!$1:$1048576,COLUMN(K34),0)</f>
        <v>39</v>
      </c>
      <c r="L35" s="14">
        <f>VLOOKUP("*Адыгея*",'[1]в рублях'!$1:$1048576,COLUMN(L34),0)</f>
        <v>52</v>
      </c>
      <c r="M35" s="14">
        <f>VLOOKUP("*Адыгея*",'[1]в рублях'!$1:$1048576,COLUMN(M34),0)</f>
        <v>65</v>
      </c>
      <c r="N35" s="14">
        <f>VLOOKUP("*Адыгея*",'[1]в рублях'!$1:$1048576,COLUMN(N34),0)</f>
        <v>94</v>
      </c>
      <c r="O35" s="14">
        <f>VLOOKUP("*Адыгея*",'[1]в рублях'!$1:$1048576,COLUMN(O34),0)</f>
        <v>114</v>
      </c>
      <c r="P35" s="14">
        <f>VLOOKUP("*Адыгея*",'[1]в рублях'!$1:$1048576,COLUMN(P34),0)</f>
        <v>118</v>
      </c>
      <c r="Q35" s="14">
        <f>VLOOKUP("*Адыгея*",'[1]в рублях'!$1:$1048576,COLUMN(Q34),0)</f>
        <v>135</v>
      </c>
      <c r="R35" s="14">
        <f>VLOOKUP("*Адыгея*",'[1]в рублях'!$1:$1048576,COLUMN(R34),0)</f>
        <v>152</v>
      </c>
      <c r="S35" s="14">
        <f>VLOOKUP("*Адыгея*",'[1]в рублях'!$1:$1048576,COLUMN(S34),0)</f>
        <v>245</v>
      </c>
      <c r="T35" s="14">
        <f>VLOOKUP("*Адыгея*",'[1]в рублях'!$1:$1048576,COLUMN(T34),0)</f>
        <v>335</v>
      </c>
      <c r="U35" s="14">
        <f>VLOOKUP("*Адыгея*",'[1]в рублях'!$1:$1048576,COLUMN(U34),0)</f>
        <v>363</v>
      </c>
      <c r="V35" s="14">
        <f>VLOOKUP("*Адыгея*",'[1]в рублях'!$1:$1048576,COLUMN(V34),0)</f>
        <v>420</v>
      </c>
      <c r="W35" s="14">
        <f>VLOOKUP("*Адыгея*",'[1]в рублях'!$1:$1048576,COLUMN(W34),0)</f>
        <v>506</v>
      </c>
      <c r="X35" s="14">
        <f>VLOOKUP("*Адыгея*",'[1]в рублях'!$1:$1048576,COLUMN(X34),0)</f>
        <v>653</v>
      </c>
      <c r="Y35" s="14">
        <f>VLOOKUP("*Адыгея*",'[1]в рублях'!$1:$1048576,COLUMN(Y34),0)</f>
        <v>718</v>
      </c>
      <c r="Z35" s="14">
        <f>VLOOKUP("*Адыгея*",'[1]в рублях'!$1:$1048576,COLUMN(Z34),0)</f>
        <v>837</v>
      </c>
      <c r="AA35" s="14">
        <f>VLOOKUP("*Адыгея*",'[1]в рублях'!$1:$1048576,COLUMN(AA34),0)</f>
        <v>856</v>
      </c>
      <c r="AB35" s="14">
        <f>VLOOKUP("*Адыгея*",'[1]в рублях'!$1:$1048576,COLUMN(AB34),0)</f>
        <v>905</v>
      </c>
      <c r="AC35" s="14">
        <f>VLOOKUP("*Адыгея*",'[1]в рублях'!$1:$1048576,COLUMN(AC34),0)</f>
        <v>948</v>
      </c>
      <c r="AD35" s="14">
        <f>VLOOKUP("*Адыгея*",'[1]в рублях'!$1:$1048576,COLUMN(AD34),0)</f>
        <v>946</v>
      </c>
      <c r="AE35" s="14">
        <f>VLOOKUP("*Адыгея*",'[1]в рублях'!$1:$1048576,COLUMN(AE34),0)</f>
        <v>1043</v>
      </c>
      <c r="AF35" s="14">
        <f>VLOOKUP("*Адыгея*",'[1]в рублях'!$1:$1048576,COLUMN(AF34),0)</f>
        <v>1231</v>
      </c>
      <c r="AG35" s="14">
        <f>VLOOKUP("*Адыгея*",'[1]в рублях'!$1:$1048576,COLUMN(AG34),0)</f>
        <v>1355</v>
      </c>
      <c r="AH35" s="14">
        <f>VLOOKUP("*Адыгея*",'[1]в рублях'!$1:$1048576,COLUMN(AH34),0)</f>
        <v>1423</v>
      </c>
      <c r="AI35" s="14">
        <f>VLOOKUP("*Адыгея*",'[1]в рублях'!$1:$1048576,COLUMN(AI34),0)</f>
        <v>1699</v>
      </c>
      <c r="AJ35" s="14">
        <f>VLOOKUP("*Адыгея*",'[1]в рублях'!$1:$1048576,COLUMN(AJ34),0)</f>
        <v>1757</v>
      </c>
      <c r="AK35" s="14">
        <f>VLOOKUP("*Адыгея*",'[1]в рублях'!$1:$1048576,COLUMN(AK34),0)</f>
        <v>1780</v>
      </c>
      <c r="AL35" s="14">
        <f>VLOOKUP("*Адыгея*",'[1]в рублях'!$1:$1048576,COLUMN(AL34),0)</f>
        <v>1844</v>
      </c>
      <c r="AM35" s="14">
        <f>VLOOKUP("*Адыгея*",'[1]в рублях'!$1:$1048576,COLUMN(AM34),0)</f>
        <v>1881</v>
      </c>
      <c r="AN35" s="14">
        <f>VLOOKUP("*Адыгея*",'[1]в рублях'!$1:$1048576,COLUMN(AN34),0)</f>
        <v>1894</v>
      </c>
      <c r="AO35" s="14">
        <f>VLOOKUP("*Адыгея*",'[1]в рублях'!$1:$1048576,COLUMN(AO34),0)</f>
        <v>1974</v>
      </c>
      <c r="AP35" s="14">
        <f>VLOOKUP("*Адыгея*",'[1]в рублях'!$1:$1048576,COLUMN(AP34),0)</f>
        <v>2129</v>
      </c>
      <c r="AQ35" s="14">
        <f>VLOOKUP("*Адыгея*",'[1]в рублях'!$1:$1048576,COLUMN(AQ34),0)</f>
        <v>2480</v>
      </c>
      <c r="AR35" s="14">
        <f>VLOOKUP("*Адыгея*",'[1]в рублях'!$1:$1048576,COLUMN(AR34),0)</f>
        <v>2851</v>
      </c>
      <c r="AS35" s="14">
        <f>VLOOKUP("*Адыгея*",'[1]в рублях'!$1:$1048576,COLUMN(AS34),0)</f>
        <v>3119</v>
      </c>
      <c r="AT35" s="14">
        <f>VLOOKUP("*Адыгея*",'[1]в рублях'!$1:$1048576,COLUMN(AT34),0)</f>
        <v>3269</v>
      </c>
      <c r="AU35" s="14">
        <f>VLOOKUP("*Адыгея*",'[1]в рублях'!$1:$1048576,COLUMN(AU34),0)</f>
        <v>3846</v>
      </c>
      <c r="AV35" s="14">
        <f>VLOOKUP("*Адыгея*",'[1]в рублях'!$1:$1048576,COLUMN(AV34),0)</f>
        <v>4035</v>
      </c>
      <c r="AW35" s="14">
        <f>VLOOKUP("*Адыгея*",'[1]в рублях'!$1:$1048576,COLUMN(AW34),0)</f>
        <v>4634</v>
      </c>
      <c r="AX35" s="14">
        <f>VLOOKUP("*Адыгея*",'[1]в рублях'!$1:$1048576,COLUMN(AX34),0)</f>
        <v>5077</v>
      </c>
      <c r="AY35" s="14">
        <f>VLOOKUP("*Адыгея*",'[1]в рублях'!$1:$1048576,COLUMN(AY34),0)</f>
        <v>5518</v>
      </c>
      <c r="AZ35" s="14">
        <f>VLOOKUP("*Адыгея*",'[1]в рублях'!$1:$1048576,COLUMN(AZ34),0)</f>
        <v>5749</v>
      </c>
      <c r="BA35" s="14">
        <f>VLOOKUP("*Адыгея*",'[1]в рублях'!$1:$1048576,COLUMN(BA34),0)</f>
        <v>5893</v>
      </c>
      <c r="BB35" s="14">
        <f>VLOOKUP("*Адыгея*",'[1]в рублях'!$1:$1048576,COLUMN(BB34),0)</f>
        <v>6812</v>
      </c>
      <c r="BC35" s="14">
        <f>VLOOKUP("*Адыгея*",'[1]в рублях'!$1:$1048576,COLUMN(BC34),0)</f>
        <v>7592</v>
      </c>
      <c r="BD35" s="14">
        <f>VLOOKUP("*Адыгея*",'[1]в рублях'!$1:$1048576,COLUMN(BD34),0)</f>
        <v>7737</v>
      </c>
      <c r="BE35" s="14">
        <f>VLOOKUP("*Адыгея*",'[1]в рублях'!$1:$1048576,COLUMN(BE34),0)</f>
        <v>8407</v>
      </c>
      <c r="BF35" s="14">
        <f>VLOOKUP("*Адыгея*",'[1]в рублях'!$1:$1048576,COLUMN(BF34),0)</f>
        <v>8853</v>
      </c>
      <c r="BG35" s="14">
        <f>VLOOKUP("*Адыгея*",'[1]в рублях'!$1:$1048576,COLUMN(BG34),0)</f>
        <v>8770</v>
      </c>
      <c r="BH35" s="14">
        <f>VLOOKUP("*Адыгея*",'[1]в рублях'!$1:$1048576,COLUMN(BH34),0)</f>
        <v>9208</v>
      </c>
      <c r="BI35" s="14">
        <f>VLOOKUP("*Адыгея*",'[1]в рублях'!$1:$1048576,COLUMN(BI34),0)</f>
        <v>9830</v>
      </c>
      <c r="BJ35" s="14">
        <f>VLOOKUP("*Адыгея*",'[1]в рублях'!$1:$1048576,COLUMN(BJ34),0)</f>
        <v>10809</v>
      </c>
      <c r="BK35" s="14">
        <f>VLOOKUP("*Адыгея*",'[1]в рублях'!$1:$1048576,COLUMN(BK34),0)</f>
        <v>10234</v>
      </c>
      <c r="BL35" s="14">
        <f>VLOOKUP("*Адыгея*",'[1]в рублях'!$1:$1048576,COLUMN(BL34),0)</f>
        <v>9463</v>
      </c>
      <c r="BM35" s="14">
        <f>VLOOKUP("*Адыгея*",'[1]в рублях'!$1:$1048576,COLUMN(BM34),0)</f>
        <v>9098</v>
      </c>
      <c r="BN35" s="14">
        <f>VLOOKUP("*Адыгея*",'[1]в рублях'!$1:$1048576,COLUMN(BN34),0)</f>
        <v>9062</v>
      </c>
      <c r="BO35" s="14">
        <f>VLOOKUP("*Адыгея*",'[1]в рублях'!$1:$1048576,COLUMN(BO34),0)</f>
        <v>9203</v>
      </c>
      <c r="BP35" s="14">
        <f>VLOOKUP("*Адыгея*",'[1]в рублях'!$1:$1048576,COLUMN(BP34),0)</f>
        <v>8520</v>
      </c>
      <c r="BQ35" s="14">
        <f>VLOOKUP("*Адыгея*",'[1]в рублях'!$1:$1048576,COLUMN(BQ34),0)</f>
        <v>7949</v>
      </c>
      <c r="BR35" s="14">
        <f>VLOOKUP("*Адыгея*",'[1]в рублях'!$1:$1048576,COLUMN(BR34),0)</f>
        <v>8205</v>
      </c>
      <c r="BS35" s="14">
        <f>VLOOKUP("*Адыгея*",'[1]в рублях'!$1:$1048576,COLUMN(BS34),0)</f>
        <v>8495</v>
      </c>
      <c r="BT35" s="14">
        <f>VLOOKUP("*Адыгея*",'[1]в рублях'!$1:$1048576,COLUMN(BT34),0)</f>
        <v>8880</v>
      </c>
      <c r="BU35" s="14">
        <f>VLOOKUP("*Адыгея*",'[1]в рублях'!$1:$1048576,COLUMN(BU34),0)</f>
        <v>7791</v>
      </c>
      <c r="BV35" s="14">
        <f>VLOOKUP("*Адыгея*",'[1]в рублях'!$1:$1048576,COLUMN(BV34),0)</f>
        <v>7405</v>
      </c>
      <c r="BW35" s="14">
        <f>VLOOKUP("*Адыгея*",'[1]в рублях'!$1:$1048576,COLUMN(BW34),0)</f>
        <v>8228</v>
      </c>
      <c r="BX35" s="14">
        <f>VLOOKUP("*Адыгея*",'[1]в рублях'!$1:$1048576,COLUMN(BX34),0)</f>
        <v>8959</v>
      </c>
      <c r="BY35" s="14">
        <f>VLOOKUP("*Адыгея*",'[1]в рублях'!$1:$1048576,COLUMN(BY34),0)</f>
        <v>8784</v>
      </c>
      <c r="BZ35" s="14">
        <f>VLOOKUP("*Адыгея*",'[1]в рублях'!$1:$1048576,COLUMN(BZ34),0)</f>
        <v>9019</v>
      </c>
      <c r="CA35" s="14">
        <f>VLOOKUP("*Адыгея*",'[1]в рублях'!$1:$1048576,COLUMN(CA34),0)</f>
        <v>9414</v>
      </c>
      <c r="CB35" s="14">
        <f>VLOOKUP("*Адыгея*",'[1]в рублях'!$1:$1048576,COLUMN(CB34),0)</f>
        <v>11256</v>
      </c>
    </row>
    <row r="36" spans="1:80" x14ac:dyDescent="0.2">
      <c r="A36" s="4" t="s">
        <v>33</v>
      </c>
      <c r="B36" s="14">
        <f>VLOOKUP("*Калмыкия*",'[1]в рублях'!$1:$1048576,COLUMN(B35),0)</f>
        <v>11</v>
      </c>
      <c r="C36" s="14">
        <f>VLOOKUP("*Калмыкия*",'[1]в рублях'!$1:$1048576,COLUMN(C35),0)</f>
        <v>20</v>
      </c>
      <c r="D36" s="14">
        <f>VLOOKUP("*Калмыкия*",'[1]в рублях'!$1:$1048576,COLUMN(D35),0)</f>
        <v>27</v>
      </c>
      <c r="E36" s="14">
        <f>VLOOKUP("*Калмыкия*",'[1]в рублях'!$1:$1048576,COLUMN(E35),0)</f>
        <v>33</v>
      </c>
      <c r="F36" s="14">
        <f>VLOOKUP("*Калмыкия*",'[1]в рублях'!$1:$1048576,COLUMN(F35),0)</f>
        <v>77</v>
      </c>
      <c r="G36" s="14">
        <f>VLOOKUP("*Калмыкия*",'[1]в рублях'!$1:$1048576,COLUMN(G35),0)</f>
        <v>95</v>
      </c>
      <c r="H36" s="14">
        <f>VLOOKUP("*Калмыкия*",'[1]в рублях'!$1:$1048576,COLUMN(H35),0)</f>
        <v>110</v>
      </c>
      <c r="I36" s="14">
        <f>VLOOKUP("*Калмыкия*",'[1]в рублях'!$1:$1048576,COLUMN(I35),0)</f>
        <v>108</v>
      </c>
      <c r="J36" s="14">
        <f>VLOOKUP("*Калмыкия*",'[1]в рублях'!$1:$1048576,COLUMN(J35),0)</f>
        <v>147</v>
      </c>
      <c r="K36" s="14">
        <f>VLOOKUP("*Калмыкия*",'[1]в рублях'!$1:$1048576,COLUMN(K35),0)</f>
        <v>180</v>
      </c>
      <c r="L36" s="14">
        <f>VLOOKUP("*Калмыкия*",'[1]в рублях'!$1:$1048576,COLUMN(L35),0)</f>
        <v>194</v>
      </c>
      <c r="M36" s="14">
        <f>VLOOKUP("*Калмыкия*",'[1]в рублях'!$1:$1048576,COLUMN(M35),0)</f>
        <v>254</v>
      </c>
      <c r="N36" s="14">
        <f>VLOOKUP("*Калмыкия*",'[1]в рублях'!$1:$1048576,COLUMN(N35),0)</f>
        <v>330</v>
      </c>
      <c r="O36" s="14">
        <f>VLOOKUP("*Калмыкия*",'[1]в рублях'!$1:$1048576,COLUMN(O35),0)</f>
        <v>393</v>
      </c>
      <c r="P36" s="14">
        <f>VLOOKUP("*Калмыкия*",'[1]в рублях'!$1:$1048576,COLUMN(P35),0)</f>
        <v>500</v>
      </c>
      <c r="Q36" s="14">
        <f>VLOOKUP("*Калмыкия*",'[1]в рублях'!$1:$1048576,COLUMN(Q35),0)</f>
        <v>575</v>
      </c>
      <c r="R36" s="14">
        <f>VLOOKUP("*Калмыкия*",'[1]в рублях'!$1:$1048576,COLUMN(R35),0)</f>
        <v>665</v>
      </c>
      <c r="S36" s="14">
        <f>VLOOKUP("*Калмыкия*",'[1]в рублях'!$1:$1048576,COLUMN(S35),0)</f>
        <v>755</v>
      </c>
      <c r="T36" s="14">
        <f>VLOOKUP("*Калмыкия*",'[1]в рублях'!$1:$1048576,COLUMN(T35),0)</f>
        <v>806</v>
      </c>
      <c r="U36" s="14">
        <f>VLOOKUP("*Калмыкия*",'[1]в рублях'!$1:$1048576,COLUMN(U35),0)</f>
        <v>479</v>
      </c>
      <c r="V36" s="14">
        <f>VLOOKUP("*Калмыкия*",'[1]в рублях'!$1:$1048576,COLUMN(V35),0)</f>
        <v>577</v>
      </c>
      <c r="W36" s="14">
        <f>VLOOKUP("*Калмыкия*",'[1]в рублях'!$1:$1048576,COLUMN(W35),0)</f>
        <v>502</v>
      </c>
      <c r="X36" s="14">
        <f>VLOOKUP("*Калмыкия*",'[1]в рублях'!$1:$1048576,COLUMN(X35),0)</f>
        <v>636</v>
      </c>
      <c r="Y36" s="14">
        <f>VLOOKUP("*Калмыкия*",'[1]в рублях'!$1:$1048576,COLUMN(Y35),0)</f>
        <v>735</v>
      </c>
      <c r="Z36" s="14">
        <f>VLOOKUP("*Калмыкия*",'[1]в рублях'!$1:$1048576,COLUMN(Z35),0)</f>
        <v>818</v>
      </c>
      <c r="AA36" s="14">
        <f>VLOOKUP("*Калмыкия*",'[1]в рублях'!$1:$1048576,COLUMN(AA35),0)</f>
        <v>950</v>
      </c>
      <c r="AB36" s="14">
        <f>VLOOKUP("*Калмыкия*",'[1]в рублях'!$1:$1048576,COLUMN(AB35),0)</f>
        <v>1066</v>
      </c>
      <c r="AC36" s="14">
        <f>VLOOKUP("*Калмыкия*",'[1]в рублях'!$1:$1048576,COLUMN(AC35),0)</f>
        <v>1166</v>
      </c>
      <c r="AD36" s="14">
        <f>VLOOKUP("*Калмыкия*",'[1]в рублях'!$1:$1048576,COLUMN(AD35),0)</f>
        <v>1244</v>
      </c>
      <c r="AE36" s="14">
        <f>VLOOKUP("*Калмыкия*",'[1]в рублях'!$1:$1048576,COLUMN(AE35),0)</f>
        <v>1342</v>
      </c>
      <c r="AF36" s="14">
        <f>VLOOKUP("*Калмыкия*",'[1]в рублях'!$1:$1048576,COLUMN(AF35),0)</f>
        <v>1461</v>
      </c>
      <c r="AG36" s="14">
        <f>VLOOKUP("*Калмыкия*",'[1]в рублях'!$1:$1048576,COLUMN(AG35),0)</f>
        <v>1582</v>
      </c>
      <c r="AH36" s="14">
        <f>VLOOKUP("*Калмыкия*",'[1]в рублях'!$1:$1048576,COLUMN(AH35),0)</f>
        <v>1732</v>
      </c>
      <c r="AI36" s="14">
        <f>VLOOKUP("*Калмыкия*",'[1]в рублях'!$1:$1048576,COLUMN(AI35),0)</f>
        <v>1597</v>
      </c>
      <c r="AJ36" s="14">
        <f>VLOOKUP("*Калмыкия*",'[1]в рублях'!$1:$1048576,COLUMN(AJ35),0)</f>
        <v>1709</v>
      </c>
      <c r="AK36" s="14">
        <f>VLOOKUP("*Калмыкия*",'[1]в рублях'!$1:$1048576,COLUMN(AK35),0)</f>
        <v>1796</v>
      </c>
      <c r="AL36" s="14">
        <f>VLOOKUP("*Калмыкия*",'[1]в рублях'!$1:$1048576,COLUMN(AL35),0)</f>
        <v>1882</v>
      </c>
      <c r="AM36" s="14">
        <f>VLOOKUP("*Калмыкия*",'[1]в рублях'!$1:$1048576,COLUMN(AM35),0)</f>
        <v>1920</v>
      </c>
      <c r="AN36" s="14">
        <f>VLOOKUP("*Калмыкия*",'[1]в рублях'!$1:$1048576,COLUMN(AN35),0)</f>
        <v>1930</v>
      </c>
      <c r="AO36" s="14">
        <f>VLOOKUP("*Калмыкия*",'[1]в рублях'!$1:$1048576,COLUMN(AO35),0)</f>
        <v>2056</v>
      </c>
      <c r="AP36" s="14">
        <f>VLOOKUP("*Калмыкия*",'[1]в рублях'!$1:$1048576,COLUMN(AP35),0)</f>
        <v>2109</v>
      </c>
      <c r="AQ36" s="14">
        <f>VLOOKUP("*Калмыкия*",'[1]в рублях'!$1:$1048576,COLUMN(AQ35),0)</f>
        <v>1957</v>
      </c>
      <c r="AR36" s="14">
        <f>VLOOKUP("*Калмыкия*",'[1]в рублях'!$1:$1048576,COLUMN(AR35),0)</f>
        <v>2106</v>
      </c>
      <c r="AS36" s="14">
        <f>VLOOKUP("*Калмыкия*",'[1]в рублях'!$1:$1048576,COLUMN(AS35),0)</f>
        <v>2030</v>
      </c>
      <c r="AT36" s="14">
        <f>VLOOKUP("*Калмыкия*",'[1]в рублях'!$1:$1048576,COLUMN(AT35),0)</f>
        <v>2054</v>
      </c>
      <c r="AU36" s="14">
        <f>VLOOKUP("*Калмыкия*",'[1]в рублях'!$1:$1048576,COLUMN(AU35),0)</f>
        <v>2208</v>
      </c>
      <c r="AV36" s="14">
        <f>VLOOKUP("*Калмыкия*",'[1]в рублях'!$1:$1048576,COLUMN(AV35),0)</f>
        <v>2278</v>
      </c>
      <c r="AW36" s="14">
        <f>VLOOKUP("*Калмыкия*",'[1]в рублях'!$1:$1048576,COLUMN(AW35),0)</f>
        <v>2405</v>
      </c>
      <c r="AX36" s="14">
        <f>VLOOKUP("*Калмыкия*",'[1]в рублях'!$1:$1048576,COLUMN(AX35),0)</f>
        <v>2444</v>
      </c>
      <c r="AY36" s="14">
        <f>VLOOKUP("*Калмыкия*",'[1]в рублях'!$1:$1048576,COLUMN(AY35),0)</f>
        <v>2677</v>
      </c>
      <c r="AZ36" s="14">
        <f>VLOOKUP("*Калмыкия*",'[1]в рублях'!$1:$1048576,COLUMN(AZ35),0)</f>
        <v>2789</v>
      </c>
      <c r="BA36" s="14">
        <f>VLOOKUP("*Калмыкия*",'[1]в рублях'!$1:$1048576,COLUMN(BA35),0)</f>
        <v>2927</v>
      </c>
      <c r="BB36" s="14">
        <f>VLOOKUP("*Калмыкия*",'[1]в рублях'!$1:$1048576,COLUMN(BB35),0)</f>
        <v>3265</v>
      </c>
      <c r="BC36" s="14">
        <f>VLOOKUP("*Калмыкия*",'[1]в рублях'!$1:$1048576,COLUMN(BC35),0)</f>
        <v>3637</v>
      </c>
      <c r="BD36" s="14">
        <f>VLOOKUP("*Калмыкия*",'[1]в рублях'!$1:$1048576,COLUMN(BD35),0)</f>
        <v>4135</v>
      </c>
      <c r="BE36" s="14">
        <f>VLOOKUP("*Калмыкия*",'[1]в рублях'!$1:$1048576,COLUMN(BE35),0)</f>
        <v>4230</v>
      </c>
      <c r="BF36" s="14">
        <f>VLOOKUP("*Калмыкия*",'[1]в рублях'!$1:$1048576,COLUMN(BF35),0)</f>
        <v>4219</v>
      </c>
      <c r="BG36" s="14">
        <f>VLOOKUP("*Калмыкия*",'[1]в рублях'!$1:$1048576,COLUMN(BG35),0)</f>
        <v>4125</v>
      </c>
      <c r="BH36" s="14">
        <f>VLOOKUP("*Калмыкия*",'[1]в рублях'!$1:$1048576,COLUMN(BH35),0)</f>
        <v>4199</v>
      </c>
      <c r="BI36" s="14">
        <f>VLOOKUP("*Калмыкия*",'[1]в рублях'!$1:$1048576,COLUMN(BI35),0)</f>
        <v>4456</v>
      </c>
      <c r="BJ36" s="14">
        <f>VLOOKUP("*Калмыкия*",'[1]в рублях'!$1:$1048576,COLUMN(BJ35),0)</f>
        <v>4878</v>
      </c>
      <c r="BK36" s="14">
        <f>VLOOKUP("*Калмыкия*",'[1]в рублях'!$1:$1048576,COLUMN(BK35),0)</f>
        <v>5182</v>
      </c>
      <c r="BL36" s="14">
        <f>VLOOKUP("*Калмыкия*",'[1]в рублях'!$1:$1048576,COLUMN(BL35),0)</f>
        <v>5257</v>
      </c>
      <c r="BM36" s="14">
        <f>VLOOKUP("*Калмыкия*",'[1]в рублях'!$1:$1048576,COLUMN(BM35),0)</f>
        <v>5525</v>
      </c>
      <c r="BN36" s="14">
        <f>VLOOKUP("*Калмыкия*",'[1]в рублях'!$1:$1048576,COLUMN(BN35),0)</f>
        <v>5529</v>
      </c>
      <c r="BO36" s="14">
        <f>VLOOKUP("*Калмыкия*",'[1]в рублях'!$1:$1048576,COLUMN(BO35),0)</f>
        <v>5629</v>
      </c>
      <c r="BP36" s="14">
        <f>VLOOKUP("*Калмыкия*",'[1]в рублях'!$1:$1048576,COLUMN(BP35),0)</f>
        <v>5177</v>
      </c>
      <c r="BQ36" s="14">
        <f>VLOOKUP("*Калмыкия*",'[1]в рублях'!$1:$1048576,COLUMN(BQ35),0)</f>
        <v>5045</v>
      </c>
      <c r="BR36" s="14">
        <f>VLOOKUP("*Калмыкия*",'[1]в рублях'!$1:$1048576,COLUMN(BR35),0)</f>
        <v>5164</v>
      </c>
      <c r="BS36" s="14">
        <f>VLOOKUP("*Калмыкия*",'[1]в рублях'!$1:$1048576,COLUMN(BS35),0)</f>
        <v>5290</v>
      </c>
      <c r="BT36" s="14">
        <f>VLOOKUP("*Калмыкия*",'[1]в рублях'!$1:$1048576,COLUMN(BT35),0)</f>
        <v>5430</v>
      </c>
      <c r="BU36" s="14">
        <f>VLOOKUP("*Калмыкия*",'[1]в рублях'!$1:$1048576,COLUMN(BU35),0)</f>
        <v>5739</v>
      </c>
      <c r="BV36" s="14">
        <f>VLOOKUP("*Калмыкия*",'[1]в рублях'!$1:$1048576,COLUMN(BV35),0)</f>
        <v>5861</v>
      </c>
      <c r="BW36" s="14">
        <f>VLOOKUP("*Калмыкия*",'[1]в рублях'!$1:$1048576,COLUMN(BW35),0)</f>
        <v>6095</v>
      </c>
      <c r="BX36" s="14">
        <f>VLOOKUP("*Калмыкия*",'[1]в рублях'!$1:$1048576,COLUMN(BX35),0)</f>
        <v>6054</v>
      </c>
      <c r="BY36" s="14">
        <f>VLOOKUP("*Калмыкия*",'[1]в рублях'!$1:$1048576,COLUMN(BY35),0)</f>
        <v>6463</v>
      </c>
      <c r="BZ36" s="14">
        <f>VLOOKUP("*Калмыкия*",'[1]в рублях'!$1:$1048576,COLUMN(BZ35),0)</f>
        <v>7026</v>
      </c>
      <c r="CA36" s="14">
        <f>VLOOKUP("*Калмыкия*",'[1]в рублях'!$1:$1048576,COLUMN(CA35),0)</f>
        <v>7557</v>
      </c>
      <c r="CB36" s="14">
        <f>VLOOKUP("*Калмыкия*",'[1]в рублях'!$1:$1048576,COLUMN(CB35),0)</f>
        <v>7466</v>
      </c>
    </row>
    <row r="37" spans="1:80" x14ac:dyDescent="0.2">
      <c r="A37" s="4" t="s">
        <v>34</v>
      </c>
      <c r="B37" s="14">
        <f>VLOOKUP("*Крым*",'[1]в рублях'!$1:$1048576,COLUMN(B36),0)</f>
        <v>25</v>
      </c>
      <c r="C37" s="14">
        <f>VLOOKUP("*Крым*",'[1]в рублях'!$1:$1048576,COLUMN(C36),0)</f>
        <v>30</v>
      </c>
      <c r="D37" s="14">
        <f>VLOOKUP("*Крым*",'[1]в рублях'!$1:$1048576,COLUMN(D36),0)</f>
        <v>40</v>
      </c>
      <c r="E37" s="14">
        <f>VLOOKUP("*Крым*",'[1]в рублях'!$1:$1048576,COLUMN(E36),0)</f>
        <v>19</v>
      </c>
      <c r="F37" s="14">
        <f>VLOOKUP("*Крым*",'[1]в рублях'!$1:$1048576,COLUMN(F36),0)</f>
        <v>119</v>
      </c>
      <c r="G37" s="14">
        <f>VLOOKUP("*Крым*",'[1]в рублях'!$1:$1048576,COLUMN(G36),0)</f>
        <v>443</v>
      </c>
      <c r="H37" s="14">
        <f>VLOOKUP("*Крым*",'[1]в рублях'!$1:$1048576,COLUMN(H36),0)</f>
        <v>628</v>
      </c>
      <c r="I37" s="14">
        <f>VLOOKUP("*Крым*",'[1]в рублях'!$1:$1048576,COLUMN(I36),0)</f>
        <v>784</v>
      </c>
      <c r="J37" s="14">
        <f>VLOOKUP("*Крым*",'[1]в рублях'!$1:$1048576,COLUMN(J36),0)</f>
        <v>1034</v>
      </c>
      <c r="K37" s="14">
        <f>VLOOKUP("*Крым*",'[1]в рублях'!$1:$1048576,COLUMN(K36),0)</f>
        <v>1265</v>
      </c>
      <c r="L37" s="14">
        <f>VLOOKUP("*Крым*",'[1]в рублях'!$1:$1048576,COLUMN(L36),0)</f>
        <v>1392</v>
      </c>
      <c r="M37" s="14">
        <f>VLOOKUP("*Крым*",'[1]в рублях'!$1:$1048576,COLUMN(M36),0)</f>
        <v>1603</v>
      </c>
      <c r="N37" s="14">
        <f>VLOOKUP("*Крым*",'[1]в рублях'!$1:$1048576,COLUMN(N36),0)</f>
        <v>2080</v>
      </c>
      <c r="O37" s="14">
        <f>VLOOKUP("*Крым*",'[1]в рублях'!$1:$1048576,COLUMN(O36),0)</f>
        <v>2649</v>
      </c>
      <c r="P37" s="14">
        <f>VLOOKUP("*Крым*",'[1]в рублях'!$1:$1048576,COLUMN(P36),0)</f>
        <v>3550</v>
      </c>
      <c r="Q37" s="14">
        <f>VLOOKUP("*Крым*",'[1]в рублях'!$1:$1048576,COLUMN(Q36),0)</f>
        <v>4705</v>
      </c>
      <c r="R37" s="14">
        <f>VLOOKUP("*Крым*",'[1]в рублях'!$1:$1048576,COLUMN(R36),0)</f>
        <v>5910</v>
      </c>
      <c r="S37" s="14">
        <f>VLOOKUP("*Крым*",'[1]в рублях'!$1:$1048576,COLUMN(S36),0)</f>
        <v>7208</v>
      </c>
      <c r="T37" s="14">
        <f>VLOOKUP("*Крым*",'[1]в рублях'!$1:$1048576,COLUMN(T36),0)</f>
        <v>7681</v>
      </c>
      <c r="U37" s="14">
        <f>VLOOKUP("*Крым*",'[1]в рублях'!$1:$1048576,COLUMN(U36),0)</f>
        <v>8246</v>
      </c>
      <c r="V37" s="14">
        <f>VLOOKUP("*Крым*",'[1]в рублях'!$1:$1048576,COLUMN(V36),0)</f>
        <v>9210</v>
      </c>
      <c r="W37" s="14">
        <f>VLOOKUP("*Крым*",'[1]в рублях'!$1:$1048576,COLUMN(W36),0)</f>
        <v>10278</v>
      </c>
      <c r="X37" s="14">
        <f>VLOOKUP("*Крым*",'[1]в рублях'!$1:$1048576,COLUMN(X36),0)</f>
        <v>11463</v>
      </c>
      <c r="Y37" s="14">
        <f>VLOOKUP("*Крым*",'[1]в рублях'!$1:$1048576,COLUMN(Y36),0)</f>
        <v>12115</v>
      </c>
      <c r="Z37" s="14">
        <f>VLOOKUP("*Крым*",'[1]в рублях'!$1:$1048576,COLUMN(Z36),0)</f>
        <v>12960</v>
      </c>
      <c r="AA37" s="14">
        <f>VLOOKUP("*Крым*",'[1]в рублях'!$1:$1048576,COLUMN(AA36),0)</f>
        <v>12974</v>
      </c>
      <c r="AB37" s="14">
        <f>VLOOKUP("*Крым*",'[1]в рублях'!$1:$1048576,COLUMN(AB36),0)</f>
        <v>13519</v>
      </c>
      <c r="AC37" s="14">
        <f>VLOOKUP("*Крым*",'[1]в рублях'!$1:$1048576,COLUMN(AC36),0)</f>
        <v>14140</v>
      </c>
      <c r="AD37" s="14">
        <f>VLOOKUP("*Крым*",'[1]в рублях'!$1:$1048576,COLUMN(AD36),0)</f>
        <v>12977</v>
      </c>
      <c r="AE37" s="14">
        <f>VLOOKUP("*Крым*",'[1]в рублях'!$1:$1048576,COLUMN(AE36),0)</f>
        <v>13834</v>
      </c>
      <c r="AF37" s="14">
        <f>VLOOKUP("*Крым*",'[1]в рублях'!$1:$1048576,COLUMN(AF36),0)</f>
        <v>14487</v>
      </c>
      <c r="AG37" s="14">
        <f>VLOOKUP("*Крым*",'[1]в рублях'!$1:$1048576,COLUMN(AG36),0)</f>
        <v>15296</v>
      </c>
      <c r="AH37" s="14">
        <f>VLOOKUP("*Крым*",'[1]в рублях'!$1:$1048576,COLUMN(AH36),0)</f>
        <v>16260</v>
      </c>
      <c r="AI37" s="14">
        <f>VLOOKUP("*Крым*",'[1]в рублях'!$1:$1048576,COLUMN(AI36),0)</f>
        <v>17122</v>
      </c>
      <c r="AJ37" s="14">
        <f>VLOOKUP("*Крым*",'[1]в рублях'!$1:$1048576,COLUMN(AJ36),0)</f>
        <v>17606</v>
      </c>
      <c r="AK37" s="14">
        <f>VLOOKUP("*Крым*",'[1]в рублях'!$1:$1048576,COLUMN(AK36),0)</f>
        <v>17382</v>
      </c>
      <c r="AL37" s="14">
        <f>VLOOKUP("*Крым*",'[1]в рублях'!$1:$1048576,COLUMN(AL36),0)</f>
        <v>17851</v>
      </c>
      <c r="AM37" s="14">
        <f>VLOOKUP("*Крым*",'[1]в рублях'!$1:$1048576,COLUMN(AM36),0)</f>
        <v>18033</v>
      </c>
      <c r="AN37" s="14">
        <f>VLOOKUP("*Крым*",'[1]в рублях'!$1:$1048576,COLUMN(AN36),0)</f>
        <v>17713</v>
      </c>
      <c r="AO37" s="14">
        <f>VLOOKUP("*Крым*",'[1]в рублях'!$1:$1048576,COLUMN(AO36),0)</f>
        <v>17639</v>
      </c>
      <c r="AP37" s="14">
        <f>VLOOKUP("*Крым*",'[1]в рублях'!$1:$1048576,COLUMN(AP36),0)</f>
        <v>16254</v>
      </c>
      <c r="AQ37" s="14">
        <f>VLOOKUP("*Крым*",'[1]в рублях'!$1:$1048576,COLUMN(AQ36),0)</f>
        <v>15658</v>
      </c>
      <c r="AR37" s="14">
        <f>VLOOKUP("*Крым*",'[1]в рублях'!$1:$1048576,COLUMN(AR36),0)</f>
        <v>15883</v>
      </c>
      <c r="AS37" s="14">
        <f>VLOOKUP("*Крым*",'[1]в рублях'!$1:$1048576,COLUMN(AS36),0)</f>
        <v>12611</v>
      </c>
      <c r="AT37" s="14">
        <f>VLOOKUP("*Крым*",'[1]в рублях'!$1:$1048576,COLUMN(AT36),0)</f>
        <v>12056</v>
      </c>
      <c r="AU37" s="14">
        <f>VLOOKUP("*Крым*",'[1]в рублях'!$1:$1048576,COLUMN(AU36),0)</f>
        <v>12741</v>
      </c>
      <c r="AV37" s="14">
        <f>VLOOKUP("*Крым*",'[1]в рублях'!$1:$1048576,COLUMN(AV36),0)</f>
        <v>13262</v>
      </c>
      <c r="AW37" s="14">
        <f>VLOOKUP("*Крым*",'[1]в рублях'!$1:$1048576,COLUMN(AW36),0)</f>
        <v>13203</v>
      </c>
      <c r="AX37" s="14">
        <f>VLOOKUP("*Крым*",'[1]в рублях'!$1:$1048576,COLUMN(AX36),0)</f>
        <v>14407</v>
      </c>
      <c r="AY37" s="14">
        <f>VLOOKUP("*Крым*",'[1]в рублях'!$1:$1048576,COLUMN(AY36),0)</f>
        <v>14160</v>
      </c>
      <c r="AZ37" s="14">
        <f>VLOOKUP("*Крым*",'[1]в рублях'!$1:$1048576,COLUMN(AZ36),0)</f>
        <v>15993</v>
      </c>
      <c r="BA37" s="14">
        <f>VLOOKUP("*Крым*",'[1]в рублях'!$1:$1048576,COLUMN(BA36),0)</f>
        <v>19075</v>
      </c>
      <c r="BB37" s="14">
        <f>VLOOKUP("*Крым*",'[1]в рублях'!$1:$1048576,COLUMN(BB36),0)</f>
        <v>18656</v>
      </c>
      <c r="BC37" s="14">
        <f>VLOOKUP("*Крым*",'[1]в рублях'!$1:$1048576,COLUMN(BC36),0)</f>
        <v>20966</v>
      </c>
      <c r="BD37" s="14">
        <f>VLOOKUP("*Крым*",'[1]в рублях'!$1:$1048576,COLUMN(BD36),0)</f>
        <v>21201</v>
      </c>
      <c r="BE37" s="14">
        <f>VLOOKUP("*Крым*",'[1]в рублях'!$1:$1048576,COLUMN(BE36),0)</f>
        <v>23512</v>
      </c>
      <c r="BF37" s="14">
        <f>VLOOKUP("*Крым*",'[1]в рублях'!$1:$1048576,COLUMN(BF36),0)</f>
        <v>25286</v>
      </c>
      <c r="BG37" s="14">
        <f>VLOOKUP("*Крым*",'[1]в рублях'!$1:$1048576,COLUMN(BG36),0)</f>
        <v>26750</v>
      </c>
      <c r="BH37" s="14">
        <f>VLOOKUP("*Крым*",'[1]в рублях'!$1:$1048576,COLUMN(BH36),0)</f>
        <v>27806</v>
      </c>
      <c r="BI37" s="14">
        <f>VLOOKUP("*Крым*",'[1]в рублях'!$1:$1048576,COLUMN(BI36),0)</f>
        <v>28566</v>
      </c>
      <c r="BJ37" s="14">
        <f>VLOOKUP("*Крым*",'[1]в рублях'!$1:$1048576,COLUMN(BJ36),0)</f>
        <v>30444</v>
      </c>
      <c r="BK37" s="14">
        <f>VLOOKUP("*Крым*",'[1]в рублях'!$1:$1048576,COLUMN(BK36),0)</f>
        <v>33496</v>
      </c>
      <c r="BL37" s="14">
        <f>VLOOKUP("*Крым*",'[1]в рублях'!$1:$1048576,COLUMN(BL36),0)</f>
        <v>35785</v>
      </c>
      <c r="BM37" s="14">
        <f>VLOOKUP("*Крым*",'[1]в рублях'!$1:$1048576,COLUMN(BM36),0)</f>
        <v>36567</v>
      </c>
      <c r="BN37" s="14">
        <f>VLOOKUP("*Крым*",'[1]в рублях'!$1:$1048576,COLUMN(BN36),0)</f>
        <v>38753</v>
      </c>
      <c r="BO37" s="14">
        <f>VLOOKUP("*Крым*",'[1]в рублях'!$1:$1048576,COLUMN(BO36),0)</f>
        <v>41147</v>
      </c>
      <c r="BP37" s="14">
        <f>VLOOKUP("*Крым*",'[1]в рублях'!$1:$1048576,COLUMN(BP36),0)</f>
        <v>42008</v>
      </c>
      <c r="BQ37" s="14">
        <f>VLOOKUP("*Крым*",'[1]в рублях'!$1:$1048576,COLUMN(BQ36),0)</f>
        <v>38750</v>
      </c>
      <c r="BR37" s="14">
        <f>VLOOKUP("*Крым*",'[1]в рублях'!$1:$1048576,COLUMN(BR36),0)</f>
        <v>39726</v>
      </c>
      <c r="BS37" s="14">
        <f>VLOOKUP("*Крым*",'[1]в рублях'!$1:$1048576,COLUMN(BS36),0)</f>
        <v>41178</v>
      </c>
      <c r="BT37" s="14">
        <f>VLOOKUP("*Крым*",'[1]в рублях'!$1:$1048576,COLUMN(BT36),0)</f>
        <v>40408</v>
      </c>
      <c r="BU37" s="14">
        <f>VLOOKUP("*Крым*",'[1]в рублях'!$1:$1048576,COLUMN(BU36),0)</f>
        <v>41049</v>
      </c>
      <c r="BV37" s="14">
        <f>VLOOKUP("*Крым*",'[1]в рублях'!$1:$1048576,COLUMN(BV36),0)</f>
        <v>17297</v>
      </c>
      <c r="BW37" s="14">
        <f>VLOOKUP("*Крым*",'[1]в рублях'!$1:$1048576,COLUMN(BW36),0)</f>
        <v>19084</v>
      </c>
      <c r="BX37" s="14">
        <f>VLOOKUP("*Крым*",'[1]в рублях'!$1:$1048576,COLUMN(BX36),0)</f>
        <v>21350</v>
      </c>
      <c r="BY37" s="14">
        <f>VLOOKUP("*Крым*",'[1]в рублях'!$1:$1048576,COLUMN(BY36),0)</f>
        <v>23276</v>
      </c>
      <c r="BZ37" s="14">
        <f>VLOOKUP("*Крым*",'[1]в рублях'!$1:$1048576,COLUMN(BZ36),0)</f>
        <v>23692</v>
      </c>
      <c r="CA37" s="14">
        <f>VLOOKUP("*Крым*",'[1]в рублях'!$1:$1048576,COLUMN(CA36),0)</f>
        <v>26301</v>
      </c>
      <c r="CB37" s="14">
        <f>VLOOKUP("*Крым*",'[1]в рублях'!$1:$1048576,COLUMN(CB36),0)</f>
        <v>28372</v>
      </c>
    </row>
    <row r="38" spans="1:80" x14ac:dyDescent="0.2">
      <c r="A38" s="4" t="s">
        <v>35</v>
      </c>
      <c r="B38" s="14">
        <f>VLOOKUP("*Краснодарский*",'[1]в рублях'!$1:$1048576,COLUMN(B37),0)</f>
        <v>58</v>
      </c>
      <c r="C38" s="14">
        <f>VLOOKUP("*Краснодарский*",'[1]в рублях'!$1:$1048576,COLUMN(C37),0)</f>
        <v>110</v>
      </c>
      <c r="D38" s="14">
        <f>VLOOKUP("*Краснодарский*",'[1]в рублях'!$1:$1048576,COLUMN(D37),0)</f>
        <v>216</v>
      </c>
      <c r="E38" s="14">
        <f>VLOOKUP("*Краснодарский*",'[1]в рублях'!$1:$1048576,COLUMN(E37),0)</f>
        <v>427</v>
      </c>
      <c r="F38" s="14">
        <f>VLOOKUP("*Краснодарский*",'[1]в рублях'!$1:$1048576,COLUMN(F37),0)</f>
        <v>735</v>
      </c>
      <c r="G38" s="14">
        <f>VLOOKUP("*Краснодарский*",'[1]в рублях'!$1:$1048576,COLUMN(G37),0)</f>
        <v>1092</v>
      </c>
      <c r="H38" s="14">
        <f>VLOOKUP("*Краснодарский*",'[1]в рублях'!$1:$1048576,COLUMN(H37),0)</f>
        <v>1578</v>
      </c>
      <c r="I38" s="14">
        <f>VLOOKUP("*Краснодарский*",'[1]в рублях'!$1:$1048576,COLUMN(I37),0)</f>
        <v>1978</v>
      </c>
      <c r="J38" s="14">
        <f>VLOOKUP("*Краснодарский*",'[1]в рублях'!$1:$1048576,COLUMN(J37),0)</f>
        <v>2810</v>
      </c>
      <c r="K38" s="14">
        <f>VLOOKUP("*Краснодарский*",'[1]в рублях'!$1:$1048576,COLUMN(K37),0)</f>
        <v>4076</v>
      </c>
      <c r="L38" s="14">
        <f>VLOOKUP("*Краснодарский*",'[1]в рублях'!$1:$1048576,COLUMN(L37),0)</f>
        <v>5510</v>
      </c>
      <c r="M38" s="14">
        <f>VLOOKUP("*Краснодарский*",'[1]в рублях'!$1:$1048576,COLUMN(M37),0)</f>
        <v>5989</v>
      </c>
      <c r="N38" s="14">
        <f>VLOOKUP("*Краснодарский*",'[1]в рублях'!$1:$1048576,COLUMN(N37),0)</f>
        <v>7524</v>
      </c>
      <c r="O38" s="14">
        <f>VLOOKUP("*Краснодарский*",'[1]в рублях'!$1:$1048576,COLUMN(O37),0)</f>
        <v>9691</v>
      </c>
      <c r="P38" s="14">
        <f>VLOOKUP("*Краснодарский*",'[1]в рублях'!$1:$1048576,COLUMN(P37),0)</f>
        <v>11439</v>
      </c>
      <c r="Q38" s="14">
        <f>VLOOKUP("*Краснодарский*",'[1]в рублях'!$1:$1048576,COLUMN(Q37),0)</f>
        <v>15354</v>
      </c>
      <c r="R38" s="14">
        <f>VLOOKUP("*Краснодарский*",'[1]в рублях'!$1:$1048576,COLUMN(R37),0)</f>
        <v>18272</v>
      </c>
      <c r="S38" s="14">
        <f>VLOOKUP("*Краснодарский*",'[1]в рублях'!$1:$1048576,COLUMN(S37),0)</f>
        <v>23863</v>
      </c>
      <c r="T38" s="14">
        <f>VLOOKUP("*Краснодарский*",'[1]в рублях'!$1:$1048576,COLUMN(T37),0)</f>
        <v>28949</v>
      </c>
      <c r="U38" s="14">
        <f>VLOOKUP("*Краснодарский*",'[1]в рублях'!$1:$1048576,COLUMN(U37),0)</f>
        <v>31514</v>
      </c>
      <c r="V38" s="14">
        <f>VLOOKUP("*Краснодарский*",'[1]в рублях'!$1:$1048576,COLUMN(V37),0)</f>
        <v>36132</v>
      </c>
      <c r="W38" s="14">
        <f>VLOOKUP("*Краснодарский*",'[1]в рублях'!$1:$1048576,COLUMN(W37),0)</f>
        <v>41879</v>
      </c>
      <c r="X38" s="14">
        <f>VLOOKUP("*Краснодарский*",'[1]в рублях'!$1:$1048576,COLUMN(X37),0)</f>
        <v>47605</v>
      </c>
      <c r="Y38" s="14">
        <f>VLOOKUP("*Краснодарский*",'[1]в рублях'!$1:$1048576,COLUMN(Y37),0)</f>
        <v>52140</v>
      </c>
      <c r="Z38" s="14">
        <f>VLOOKUP("*Краснодарский*",'[1]в рублях'!$1:$1048576,COLUMN(Z37),0)</f>
        <v>56132</v>
      </c>
      <c r="AA38" s="14">
        <f>VLOOKUP("*Краснодарский*",'[1]в рублях'!$1:$1048576,COLUMN(AA37),0)</f>
        <v>55324</v>
      </c>
      <c r="AB38" s="14">
        <f>VLOOKUP("*Краснодарский*",'[1]в рублях'!$1:$1048576,COLUMN(AB37),0)</f>
        <v>59551</v>
      </c>
      <c r="AC38" s="14">
        <f>VLOOKUP("*Краснодарский*",'[1]в рублях'!$1:$1048576,COLUMN(AC37),0)</f>
        <v>59831</v>
      </c>
      <c r="AD38" s="14">
        <f>VLOOKUP("*Краснодарский*",'[1]в рублях'!$1:$1048576,COLUMN(AD37),0)</f>
        <v>60487</v>
      </c>
      <c r="AE38" s="14">
        <f>VLOOKUP("*Краснодарский*",'[1]в рублях'!$1:$1048576,COLUMN(AE37),0)</f>
        <v>63231</v>
      </c>
      <c r="AF38" s="14">
        <f>VLOOKUP("*Краснодарский*",'[1]в рублях'!$1:$1048576,COLUMN(AF37),0)</f>
        <v>63314</v>
      </c>
      <c r="AG38" s="14">
        <f>VLOOKUP("*Краснодарский*",'[1]в рублях'!$1:$1048576,COLUMN(AG37),0)</f>
        <v>66892</v>
      </c>
      <c r="AH38" s="14">
        <f>VLOOKUP("*Краснодарский*",'[1]в рублях'!$1:$1048576,COLUMN(AH37),0)</f>
        <v>70201</v>
      </c>
      <c r="AI38" s="14">
        <f>VLOOKUP("*Краснодарский*",'[1]в рублях'!$1:$1048576,COLUMN(AI37),0)</f>
        <v>74668</v>
      </c>
      <c r="AJ38" s="14">
        <f>VLOOKUP("*Краснодарский*",'[1]в рублях'!$1:$1048576,COLUMN(AJ37),0)</f>
        <v>75052</v>
      </c>
      <c r="AK38" s="14">
        <f>VLOOKUP("*Краснодарский*",'[1]в рублях'!$1:$1048576,COLUMN(AK37),0)</f>
        <v>74641</v>
      </c>
      <c r="AL38" s="14">
        <f>VLOOKUP("*Краснодарский*",'[1]в рублях'!$1:$1048576,COLUMN(AL37),0)</f>
        <v>74897</v>
      </c>
      <c r="AM38" s="14">
        <f>VLOOKUP("*Краснодарский*",'[1]в рублях'!$1:$1048576,COLUMN(AM37),0)</f>
        <v>76694</v>
      </c>
      <c r="AN38" s="14">
        <f>VLOOKUP("*Краснодарский*",'[1]в рублях'!$1:$1048576,COLUMN(AN37),0)</f>
        <v>75552</v>
      </c>
      <c r="AO38" s="14">
        <f>VLOOKUP("*Краснодарский*",'[1]в рублях'!$1:$1048576,COLUMN(AO37),0)</f>
        <v>78033</v>
      </c>
      <c r="AP38" s="14">
        <f>VLOOKUP("*Краснодарский*",'[1]в рублях'!$1:$1048576,COLUMN(AP37),0)</f>
        <v>79207</v>
      </c>
      <c r="AQ38" s="14">
        <f>VLOOKUP("*Краснодарский*",'[1]в рублях'!$1:$1048576,COLUMN(AQ37),0)</f>
        <v>83843</v>
      </c>
      <c r="AR38" s="14">
        <f>VLOOKUP("*Краснодарский*",'[1]в рублях'!$1:$1048576,COLUMN(AR37),0)</f>
        <v>88192</v>
      </c>
      <c r="AS38" s="14">
        <f>VLOOKUP("*Краснодарский*",'[1]в рублях'!$1:$1048576,COLUMN(AS37),0)</f>
        <v>88957</v>
      </c>
      <c r="AT38" s="14">
        <f>VLOOKUP("*Краснодарский*",'[1]в рублях'!$1:$1048576,COLUMN(AT37),0)</f>
        <v>93057</v>
      </c>
      <c r="AU38" s="14">
        <f>VLOOKUP("*Краснодарский*",'[1]в рублях'!$1:$1048576,COLUMN(AU37),0)</f>
        <v>106043</v>
      </c>
      <c r="AV38" s="14">
        <f>VLOOKUP("*Краснодарский*",'[1]в рублях'!$1:$1048576,COLUMN(AV37),0)</f>
        <v>108870</v>
      </c>
      <c r="AW38" s="14">
        <f>VLOOKUP("*Краснодарский*",'[1]в рублях'!$1:$1048576,COLUMN(AW37),0)</f>
        <v>118614</v>
      </c>
      <c r="AX38" s="14">
        <f>VLOOKUP("*Краснодарский*",'[1]в рублях'!$1:$1048576,COLUMN(AX37),0)</f>
        <v>125317</v>
      </c>
      <c r="AY38" s="14">
        <f>VLOOKUP("*Краснодарский*",'[1]в рублях'!$1:$1048576,COLUMN(AY37),0)</f>
        <v>129326</v>
      </c>
      <c r="AZ38" s="14">
        <f>VLOOKUP("*Краснодарский*",'[1]в рублях'!$1:$1048576,COLUMN(AZ37),0)</f>
        <v>142742</v>
      </c>
      <c r="BA38" s="14">
        <f>VLOOKUP("*Краснодарский*",'[1]в рублях'!$1:$1048576,COLUMN(BA37),0)</f>
        <v>158130</v>
      </c>
      <c r="BB38" s="14">
        <f>VLOOKUP("*Краснодарский*",'[1]в рублях'!$1:$1048576,COLUMN(BB37),0)</f>
        <v>171865</v>
      </c>
      <c r="BC38" s="14">
        <f>VLOOKUP("*Краснодарский*",'[1]в рублях'!$1:$1048576,COLUMN(BC37),0)</f>
        <v>188627</v>
      </c>
      <c r="BD38" s="14">
        <f>VLOOKUP("*Краснодарский*",'[1]в рублях'!$1:$1048576,COLUMN(BD37),0)</f>
        <v>197658</v>
      </c>
      <c r="BE38" s="14">
        <f>VLOOKUP("*Краснодарский*",'[1]в рублях'!$1:$1048576,COLUMN(BE37),0)</f>
        <v>199042</v>
      </c>
      <c r="BF38" s="14">
        <f>VLOOKUP("*Краснодарский*",'[1]в рублях'!$1:$1048576,COLUMN(BF37),0)</f>
        <v>204319</v>
      </c>
      <c r="BG38" s="14">
        <f>VLOOKUP("*Краснодарский*",'[1]в рублях'!$1:$1048576,COLUMN(BG37),0)</f>
        <v>214139</v>
      </c>
      <c r="BH38" s="14">
        <f>VLOOKUP("*Краснодарский*",'[1]в рублях'!$1:$1048576,COLUMN(BH37),0)</f>
        <v>212314</v>
      </c>
      <c r="BI38" s="14">
        <f>VLOOKUP("*Краснодарский*",'[1]в рублях'!$1:$1048576,COLUMN(BI37),0)</f>
        <v>224584</v>
      </c>
      <c r="BJ38" s="14">
        <f>VLOOKUP("*Краснодарский*",'[1]в рублях'!$1:$1048576,COLUMN(BJ37),0)</f>
        <v>244854</v>
      </c>
      <c r="BK38" s="14">
        <f>VLOOKUP("*Краснодарский*",'[1]в рублях'!$1:$1048576,COLUMN(BK37),0)</f>
        <v>237819</v>
      </c>
      <c r="BL38" s="14">
        <f>VLOOKUP("*Краснодарский*",'[1]в рублях'!$1:$1048576,COLUMN(BL37),0)</f>
        <v>238412</v>
      </c>
      <c r="BM38" s="14">
        <f>VLOOKUP("*Краснодарский*",'[1]в рублях'!$1:$1048576,COLUMN(BM37),0)</f>
        <v>238636</v>
      </c>
      <c r="BN38" s="14">
        <f>VLOOKUP("*Краснодарский*",'[1]в рублях'!$1:$1048576,COLUMN(BN37),0)</f>
        <v>219111</v>
      </c>
      <c r="BO38" s="14">
        <f>VLOOKUP("*Краснодарский*",'[1]в рублях'!$1:$1048576,COLUMN(BO37),0)</f>
        <v>226145</v>
      </c>
      <c r="BP38" s="14">
        <f>VLOOKUP("*Краснодарский*",'[1]в рублях'!$1:$1048576,COLUMN(BP37),0)</f>
        <v>213192</v>
      </c>
      <c r="BQ38" s="14">
        <f>VLOOKUP("*Краснодарский*",'[1]в рублях'!$1:$1048576,COLUMN(BQ37),0)</f>
        <v>196738</v>
      </c>
      <c r="BR38" s="14">
        <f>VLOOKUP("*Краснодарский*",'[1]в рублях'!$1:$1048576,COLUMN(BR37),0)</f>
        <v>197643</v>
      </c>
      <c r="BS38" s="14">
        <f>VLOOKUP("*Краснодарский*",'[1]в рублях'!$1:$1048576,COLUMN(BS37),0)</f>
        <v>200579</v>
      </c>
      <c r="BT38" s="14">
        <f>VLOOKUP("*Краснодарский*",'[1]в рублях'!$1:$1048576,COLUMN(BT37),0)</f>
        <v>202354</v>
      </c>
      <c r="BU38" s="14">
        <f>VLOOKUP("*Краснодарский*",'[1]в рублях'!$1:$1048576,COLUMN(BU37),0)</f>
        <v>203245</v>
      </c>
      <c r="BV38" s="14">
        <f>VLOOKUP("*Краснодарский*",'[1]в рублях'!$1:$1048576,COLUMN(BV37),0)</f>
        <v>195180</v>
      </c>
      <c r="BW38" s="14">
        <f>VLOOKUP("*Краснодарский*",'[1]в рублях'!$1:$1048576,COLUMN(BW37),0)</f>
        <v>201599</v>
      </c>
      <c r="BX38" s="14">
        <f>VLOOKUP("*Краснодарский*",'[1]в рублях'!$1:$1048576,COLUMN(BX37),0)</f>
        <v>205408</v>
      </c>
      <c r="BY38" s="14">
        <f>VLOOKUP("*Краснодарский*",'[1]в рублях'!$1:$1048576,COLUMN(BY37),0)</f>
        <v>213556</v>
      </c>
      <c r="BZ38" s="14">
        <f>VLOOKUP("*Краснодарский*",'[1]в рублях'!$1:$1048576,COLUMN(BZ37),0)</f>
        <v>215947</v>
      </c>
      <c r="CA38" s="14">
        <f>VLOOKUP("*Краснодарский*",'[1]в рублях'!$1:$1048576,COLUMN(CA37),0)</f>
        <v>221873</v>
      </c>
      <c r="CB38" s="14">
        <f>VLOOKUP("*Краснодарский*",'[1]в рублях'!$1:$1048576,COLUMN(CB37),0)</f>
        <v>229767</v>
      </c>
    </row>
    <row r="39" spans="1:80" x14ac:dyDescent="0.2">
      <c r="A39" s="4" t="s">
        <v>36</v>
      </c>
      <c r="B39" s="14">
        <f>VLOOKUP("*Астраханская*",'[1]в рублях'!$1:$1048576,COLUMN(B38),0)</f>
        <v>4</v>
      </c>
      <c r="C39" s="14">
        <f>VLOOKUP("*Астраханская*",'[1]в рублях'!$1:$1048576,COLUMN(C38),0)</f>
        <v>0</v>
      </c>
      <c r="D39" s="14">
        <f>VLOOKUP("*Астраханская*",'[1]в рублях'!$1:$1048576,COLUMN(D38),0)</f>
        <v>0</v>
      </c>
      <c r="E39" s="14">
        <f>VLOOKUP("*Астраханская*",'[1]в рублях'!$1:$1048576,COLUMN(E38),0)</f>
        <v>5</v>
      </c>
      <c r="F39" s="14">
        <f>VLOOKUP("*Астраханская*",'[1]в рублях'!$1:$1048576,COLUMN(F38),0)</f>
        <v>14</v>
      </c>
      <c r="G39" s="14">
        <f>VLOOKUP("*Астраханская*",'[1]в рублях'!$1:$1048576,COLUMN(G38),0)</f>
        <v>21</v>
      </c>
      <c r="H39" s="14">
        <f>VLOOKUP("*Астраханская*",'[1]в рублях'!$1:$1048576,COLUMN(H38),0)</f>
        <v>74</v>
      </c>
      <c r="I39" s="14">
        <f>VLOOKUP("*Астраханская*",'[1]в рублях'!$1:$1048576,COLUMN(I38),0)</f>
        <v>124</v>
      </c>
      <c r="J39" s="14">
        <f>VLOOKUP("*Астраханская*",'[1]в рублях'!$1:$1048576,COLUMN(J38),0)</f>
        <v>136</v>
      </c>
      <c r="K39" s="14">
        <f>VLOOKUP("*Астраханская*",'[1]в рублях'!$1:$1048576,COLUMN(K38),0)</f>
        <v>186</v>
      </c>
      <c r="L39" s="14">
        <f>VLOOKUP("*Астраханская*",'[1]в рублях'!$1:$1048576,COLUMN(L38),0)</f>
        <v>272</v>
      </c>
      <c r="M39" s="14">
        <f>VLOOKUP("*Астраханская*",'[1]в рублях'!$1:$1048576,COLUMN(M38),0)</f>
        <v>331</v>
      </c>
      <c r="N39" s="14">
        <f>VLOOKUP("*Астраханская*",'[1]в рублях'!$1:$1048576,COLUMN(N38),0)</f>
        <v>476</v>
      </c>
      <c r="O39" s="14">
        <f>VLOOKUP("*Астраханская*",'[1]в рублях'!$1:$1048576,COLUMN(O38),0)</f>
        <v>655</v>
      </c>
      <c r="P39" s="14">
        <f>VLOOKUP("*Астраханская*",'[1]в рублях'!$1:$1048576,COLUMN(P38),0)</f>
        <v>804</v>
      </c>
      <c r="Q39" s="14">
        <f>VLOOKUP("*Астраханская*",'[1]в рублях'!$1:$1048576,COLUMN(Q38),0)</f>
        <v>953</v>
      </c>
      <c r="R39" s="14">
        <f>VLOOKUP("*Астраханская*",'[1]в рублях'!$1:$1048576,COLUMN(R38),0)</f>
        <v>1219</v>
      </c>
      <c r="S39" s="14">
        <f>VLOOKUP("*Астраханская*",'[1]в рублях'!$1:$1048576,COLUMN(S38),0)</f>
        <v>1444</v>
      </c>
      <c r="T39" s="14">
        <f>VLOOKUP("*Астраханская*",'[1]в рублях'!$1:$1048576,COLUMN(T38),0)</f>
        <v>1792</v>
      </c>
      <c r="U39" s="14">
        <f>VLOOKUP("*Астраханская*",'[1]в рублях'!$1:$1048576,COLUMN(U38),0)</f>
        <v>1934</v>
      </c>
      <c r="V39" s="14">
        <f>VLOOKUP("*Астраханская*",'[1]в рублях'!$1:$1048576,COLUMN(V38),0)</f>
        <v>2135</v>
      </c>
      <c r="W39" s="14">
        <f>VLOOKUP("*Астраханская*",'[1]в рублях'!$1:$1048576,COLUMN(W38),0)</f>
        <v>2590</v>
      </c>
      <c r="X39" s="14">
        <f>VLOOKUP("*Астраханская*",'[1]в рублях'!$1:$1048576,COLUMN(X38),0)</f>
        <v>2770</v>
      </c>
      <c r="Y39" s="14">
        <f>VLOOKUP("*Астраханская*",'[1]в рублях'!$1:$1048576,COLUMN(Y38),0)</f>
        <v>3051</v>
      </c>
      <c r="Z39" s="14">
        <f>VLOOKUP("*Астраханская*",'[1]в рублях'!$1:$1048576,COLUMN(Z38),0)</f>
        <v>3601</v>
      </c>
      <c r="AA39" s="14">
        <f>VLOOKUP("*Астраханская*",'[1]в рублях'!$1:$1048576,COLUMN(AA38),0)</f>
        <v>3989</v>
      </c>
      <c r="AB39" s="14">
        <f>VLOOKUP("*Астраханская*",'[1]в рублях'!$1:$1048576,COLUMN(AB38),0)</f>
        <v>4280</v>
      </c>
      <c r="AC39" s="14">
        <f>VLOOKUP("*Астраханская*",'[1]в рублях'!$1:$1048576,COLUMN(AC38),0)</f>
        <v>4769</v>
      </c>
      <c r="AD39" s="14">
        <f>VLOOKUP("*Астраханская*",'[1]в рублях'!$1:$1048576,COLUMN(AD38),0)</f>
        <v>5281</v>
      </c>
      <c r="AE39" s="14">
        <f>VLOOKUP("*Астраханская*",'[1]в рублях'!$1:$1048576,COLUMN(AE38),0)</f>
        <v>5994</v>
      </c>
      <c r="AF39" s="14">
        <f>VLOOKUP("*Астраханская*",'[1]в рублях'!$1:$1048576,COLUMN(AF38),0)</f>
        <v>6355</v>
      </c>
      <c r="AG39" s="14">
        <f>VLOOKUP("*Астраханская*",'[1]в рублях'!$1:$1048576,COLUMN(AG38),0)</f>
        <v>6053</v>
      </c>
      <c r="AH39" s="14">
        <f>VLOOKUP("*Астраханская*",'[1]в рублях'!$1:$1048576,COLUMN(AH38),0)</f>
        <v>6579</v>
      </c>
      <c r="AI39" s="14">
        <f>VLOOKUP("*Астраханская*",'[1]в рублях'!$1:$1048576,COLUMN(AI38),0)</f>
        <v>6727</v>
      </c>
      <c r="AJ39" s="14">
        <f>VLOOKUP("*Астраханская*",'[1]в рублях'!$1:$1048576,COLUMN(AJ38),0)</f>
        <v>7199</v>
      </c>
      <c r="AK39" s="14">
        <f>VLOOKUP("*Астраханская*",'[1]в рублях'!$1:$1048576,COLUMN(AK38),0)</f>
        <v>7374</v>
      </c>
      <c r="AL39" s="14">
        <f>VLOOKUP("*Астраханская*",'[1]в рублях'!$1:$1048576,COLUMN(AL38),0)</f>
        <v>7513</v>
      </c>
      <c r="AM39" s="14">
        <f>VLOOKUP("*Астраханская*",'[1]в рублях'!$1:$1048576,COLUMN(AM38),0)</f>
        <v>7688</v>
      </c>
      <c r="AN39" s="14">
        <f>VLOOKUP("*Астраханская*",'[1]в рублях'!$1:$1048576,COLUMN(AN38),0)</f>
        <v>7978</v>
      </c>
      <c r="AO39" s="14">
        <f>VLOOKUP("*Астраханская*",'[1]в рублях'!$1:$1048576,COLUMN(AO38),0)</f>
        <v>8876</v>
      </c>
      <c r="AP39" s="14">
        <f>VLOOKUP("*Астраханская*",'[1]в рублях'!$1:$1048576,COLUMN(AP38),0)</f>
        <v>8814</v>
      </c>
      <c r="AQ39" s="14">
        <f>VLOOKUP("*Астраханская*",'[1]в рублях'!$1:$1048576,COLUMN(AQ38),0)</f>
        <v>9130</v>
      </c>
      <c r="AR39" s="14">
        <f>VLOOKUP("*Астраханская*",'[1]в рублях'!$1:$1048576,COLUMN(AR38),0)</f>
        <v>8516</v>
      </c>
      <c r="AS39" s="14">
        <f>VLOOKUP("*Астраханская*",'[1]в рублях'!$1:$1048576,COLUMN(AS38),0)</f>
        <v>8818</v>
      </c>
      <c r="AT39" s="14">
        <f>VLOOKUP("*Астраханская*",'[1]в рублях'!$1:$1048576,COLUMN(AT38),0)</f>
        <v>9347</v>
      </c>
      <c r="AU39" s="14">
        <f>VLOOKUP("*Астраханская*",'[1]в рублях'!$1:$1048576,COLUMN(AU38),0)</f>
        <v>10462</v>
      </c>
      <c r="AV39" s="14">
        <f>VLOOKUP("*Астраханская*",'[1]в рублях'!$1:$1048576,COLUMN(AV38),0)</f>
        <v>10910</v>
      </c>
      <c r="AW39" s="14">
        <f>VLOOKUP("*Астраханская*",'[1]в рублях'!$1:$1048576,COLUMN(AW38),0)</f>
        <v>11696</v>
      </c>
      <c r="AX39" s="14">
        <f>VLOOKUP("*Астраханская*",'[1]в рублях'!$1:$1048576,COLUMN(AX38),0)</f>
        <v>12512</v>
      </c>
      <c r="AY39" s="14">
        <f>VLOOKUP("*Астраханская*",'[1]в рублях'!$1:$1048576,COLUMN(AY38),0)</f>
        <v>12759</v>
      </c>
      <c r="AZ39" s="14">
        <f>VLOOKUP("*Астраханская*",'[1]в рублях'!$1:$1048576,COLUMN(AZ38),0)</f>
        <v>14561</v>
      </c>
      <c r="BA39" s="14">
        <f>VLOOKUP("*Астраханская*",'[1]в рублях'!$1:$1048576,COLUMN(BA38),0)</f>
        <v>17044</v>
      </c>
      <c r="BB39" s="14">
        <f>VLOOKUP("*Астраханская*",'[1]в рублях'!$1:$1048576,COLUMN(BB38),0)</f>
        <v>18017</v>
      </c>
      <c r="BC39" s="14">
        <f>VLOOKUP("*Астраханская*",'[1]в рублях'!$1:$1048576,COLUMN(BC38),0)</f>
        <v>19607</v>
      </c>
      <c r="BD39" s="14">
        <f>VLOOKUP("*Астраханская*",'[1]в рублях'!$1:$1048576,COLUMN(BD38),0)</f>
        <v>20840</v>
      </c>
      <c r="BE39" s="14">
        <f>VLOOKUP("*Астраханская*",'[1]в рублях'!$1:$1048576,COLUMN(BE38),0)</f>
        <v>21777</v>
      </c>
      <c r="BF39" s="14">
        <f>VLOOKUP("*Астраханская*",'[1]в рублях'!$1:$1048576,COLUMN(BF38),0)</f>
        <v>22245</v>
      </c>
      <c r="BG39" s="14">
        <f>VLOOKUP("*Астраханская*",'[1]в рублях'!$1:$1048576,COLUMN(BG38),0)</f>
        <v>23658</v>
      </c>
      <c r="BH39" s="14">
        <f>VLOOKUP("*Астраханская*",'[1]в рублях'!$1:$1048576,COLUMN(BH38),0)</f>
        <v>25057</v>
      </c>
      <c r="BI39" s="14">
        <f>VLOOKUP("*Астраханская*",'[1]в рублях'!$1:$1048576,COLUMN(BI38),0)</f>
        <v>26975</v>
      </c>
      <c r="BJ39" s="14">
        <f>VLOOKUP("*Астраханская*",'[1]в рублях'!$1:$1048576,COLUMN(BJ38),0)</f>
        <v>28009</v>
      </c>
      <c r="BK39" s="14">
        <f>VLOOKUP("*Астраханская*",'[1]в рублях'!$1:$1048576,COLUMN(BK38),0)</f>
        <v>29661</v>
      </c>
      <c r="BL39" s="14">
        <f>VLOOKUP("*Астраханская*",'[1]в рублях'!$1:$1048576,COLUMN(BL38),0)</f>
        <v>30162</v>
      </c>
      <c r="BM39" s="14">
        <f>VLOOKUP("*Астраханская*",'[1]в рублях'!$1:$1048576,COLUMN(BM38),0)</f>
        <v>31670</v>
      </c>
      <c r="BN39" s="14">
        <f>VLOOKUP("*Астраханская*",'[1]в рублях'!$1:$1048576,COLUMN(BN38),0)</f>
        <v>33104</v>
      </c>
      <c r="BO39" s="14">
        <f>VLOOKUP("*Астраханская*",'[1]в рублях'!$1:$1048576,COLUMN(BO38),0)</f>
        <v>33091</v>
      </c>
      <c r="BP39" s="14">
        <f>VLOOKUP("*Астраханская*",'[1]в рублях'!$1:$1048576,COLUMN(BP38),0)</f>
        <v>32669</v>
      </c>
      <c r="BQ39" s="14">
        <f>VLOOKUP("*Астраханская*",'[1]в рублях'!$1:$1048576,COLUMN(BQ38),0)</f>
        <v>32307</v>
      </c>
      <c r="BR39" s="14">
        <f>VLOOKUP("*Астраханская*",'[1]в рублях'!$1:$1048576,COLUMN(BR38),0)</f>
        <v>32827</v>
      </c>
      <c r="BS39" s="14">
        <f>VLOOKUP("*Астраханская*",'[1]в рублях'!$1:$1048576,COLUMN(BS38),0)</f>
        <v>34020</v>
      </c>
      <c r="BT39" s="14">
        <f>VLOOKUP("*Астраханская*",'[1]в рублях'!$1:$1048576,COLUMN(BT38),0)</f>
        <v>33867</v>
      </c>
      <c r="BU39" s="14">
        <f>VLOOKUP("*Астраханская*",'[1]в рублях'!$1:$1048576,COLUMN(BU38),0)</f>
        <v>34454</v>
      </c>
      <c r="BV39" s="14">
        <f>VLOOKUP("*Астраханская*",'[1]в рублях'!$1:$1048576,COLUMN(BV38),0)</f>
        <v>36139</v>
      </c>
      <c r="BW39" s="14">
        <f>VLOOKUP("*Астраханская*",'[1]в рублях'!$1:$1048576,COLUMN(BW38),0)</f>
        <v>35052</v>
      </c>
      <c r="BX39" s="14">
        <f>VLOOKUP("*Астраханская*",'[1]в рублях'!$1:$1048576,COLUMN(BX38),0)</f>
        <v>36547</v>
      </c>
      <c r="BY39" s="14">
        <f>VLOOKUP("*Астраханская*",'[1]в рублях'!$1:$1048576,COLUMN(BY38),0)</f>
        <v>38095</v>
      </c>
      <c r="BZ39" s="14">
        <f>VLOOKUP("*Астраханская*",'[1]в рублях'!$1:$1048576,COLUMN(BZ38),0)</f>
        <v>39853</v>
      </c>
      <c r="CA39" s="14">
        <f>VLOOKUP("*Астраханская*",'[1]в рублях'!$1:$1048576,COLUMN(CA38),0)</f>
        <v>41890</v>
      </c>
      <c r="CB39" s="14">
        <f>VLOOKUP("*Астраханская*",'[1]в рублях'!$1:$1048576,COLUMN(CB38),0)</f>
        <v>40672</v>
      </c>
    </row>
    <row r="40" spans="1:80" x14ac:dyDescent="0.2">
      <c r="A40" s="4" t="s">
        <v>37</v>
      </c>
      <c r="B40" s="14">
        <f>VLOOKUP("*Волгоградская*",'[1]в рублях'!$1:$1048576,COLUMN(B39),0)</f>
        <v>20</v>
      </c>
      <c r="C40" s="14">
        <f>VLOOKUP("*Волгоградская*",'[1]в рублях'!$1:$1048576,COLUMN(C39),0)</f>
        <v>15</v>
      </c>
      <c r="D40" s="14">
        <f>VLOOKUP("*Волгоградская*",'[1]в рублях'!$1:$1048576,COLUMN(D39),0)</f>
        <v>64</v>
      </c>
      <c r="E40" s="14">
        <f>VLOOKUP("*Волгоградская*",'[1]в рублях'!$1:$1048576,COLUMN(E39),0)</f>
        <v>113</v>
      </c>
      <c r="F40" s="14">
        <f>VLOOKUP("*Волгоградская*",'[1]в рублях'!$1:$1048576,COLUMN(F39),0)</f>
        <v>194</v>
      </c>
      <c r="G40" s="14">
        <f>VLOOKUP("*Волгоградская*",'[1]в рублях'!$1:$1048576,COLUMN(G39),0)</f>
        <v>271</v>
      </c>
      <c r="H40" s="14">
        <f>VLOOKUP("*Волгоградская*",'[1]в рублях'!$1:$1048576,COLUMN(H39),0)</f>
        <v>338</v>
      </c>
      <c r="I40" s="14">
        <f>VLOOKUP("*Волгоградская*",'[1]в рублях'!$1:$1048576,COLUMN(I39),0)</f>
        <v>577</v>
      </c>
      <c r="J40" s="14">
        <f>VLOOKUP("*Волгоградская*",'[1]в рублях'!$1:$1048576,COLUMN(J39),0)</f>
        <v>747</v>
      </c>
      <c r="K40" s="14">
        <f>VLOOKUP("*Волгоградская*",'[1]в рублях'!$1:$1048576,COLUMN(K39),0)</f>
        <v>988</v>
      </c>
      <c r="L40" s="14">
        <f>VLOOKUP("*Волгоградская*",'[1]в рублях'!$1:$1048576,COLUMN(L39),0)</f>
        <v>1330</v>
      </c>
      <c r="M40" s="14">
        <f>VLOOKUP("*Волгоградская*",'[1]в рублях'!$1:$1048576,COLUMN(M39),0)</f>
        <v>1606</v>
      </c>
      <c r="N40" s="14">
        <f>VLOOKUP("*Волгоградская*",'[1]в рублях'!$1:$1048576,COLUMN(N39),0)</f>
        <v>2008</v>
      </c>
      <c r="O40" s="14">
        <f>VLOOKUP("*Волгоградская*",'[1]в рублях'!$1:$1048576,COLUMN(O39),0)</f>
        <v>2542</v>
      </c>
      <c r="P40" s="14">
        <f>VLOOKUP("*Волгоградская*",'[1]в рублях'!$1:$1048576,COLUMN(P39),0)</f>
        <v>3095</v>
      </c>
      <c r="Q40" s="14">
        <f>VLOOKUP("*Волгоградская*",'[1]в рублях'!$1:$1048576,COLUMN(Q39),0)</f>
        <v>3919</v>
      </c>
      <c r="R40" s="14">
        <f>VLOOKUP("*Волгоградская*",'[1]в рублях'!$1:$1048576,COLUMN(R39),0)</f>
        <v>4518</v>
      </c>
      <c r="S40" s="14">
        <f>VLOOKUP("*Волгоградская*",'[1]в рублях'!$1:$1048576,COLUMN(S39),0)</f>
        <v>5176</v>
      </c>
      <c r="T40" s="14">
        <f>VLOOKUP("*Волгоградская*",'[1]в рублях'!$1:$1048576,COLUMN(T39),0)</f>
        <v>4565</v>
      </c>
      <c r="U40" s="14">
        <f>VLOOKUP("*Волгоградская*",'[1]в рублях'!$1:$1048576,COLUMN(U39),0)</f>
        <v>5276</v>
      </c>
      <c r="V40" s="14">
        <f>VLOOKUP("*Волгоградская*",'[1]в рублях'!$1:$1048576,COLUMN(V39),0)</f>
        <v>5556</v>
      </c>
      <c r="W40" s="14">
        <f>VLOOKUP("*Волгоградская*",'[1]в рублях'!$1:$1048576,COLUMN(W39),0)</f>
        <v>6451</v>
      </c>
      <c r="X40" s="14">
        <f>VLOOKUP("*Волгоградская*",'[1]в рублях'!$1:$1048576,COLUMN(X39),0)</f>
        <v>7019</v>
      </c>
      <c r="Y40" s="14">
        <f>VLOOKUP("*Волгоградская*",'[1]в рублях'!$1:$1048576,COLUMN(Y39),0)</f>
        <v>8348</v>
      </c>
      <c r="Z40" s="14">
        <f>VLOOKUP("*Волгоградская*",'[1]в рублях'!$1:$1048576,COLUMN(Z39),0)</f>
        <v>9450</v>
      </c>
      <c r="AA40" s="14">
        <f>VLOOKUP("*Волгоградская*",'[1]в рублях'!$1:$1048576,COLUMN(AA39),0)</f>
        <v>10415</v>
      </c>
      <c r="AB40" s="14">
        <f>VLOOKUP("*Волгоградская*",'[1]в рублях'!$1:$1048576,COLUMN(AB39),0)</f>
        <v>10991</v>
      </c>
      <c r="AC40" s="14">
        <f>VLOOKUP("*Волгоградская*",'[1]в рублях'!$1:$1048576,COLUMN(AC39),0)</f>
        <v>11911</v>
      </c>
      <c r="AD40" s="14">
        <f>VLOOKUP("*Волгоградская*",'[1]в рублях'!$1:$1048576,COLUMN(AD39),0)</f>
        <v>13111</v>
      </c>
      <c r="AE40" s="14">
        <f>VLOOKUP("*Волгоградская*",'[1]в рублях'!$1:$1048576,COLUMN(AE39),0)</f>
        <v>12836</v>
      </c>
      <c r="AF40" s="14">
        <f>VLOOKUP("*Волгоградская*",'[1]в рублях'!$1:$1048576,COLUMN(AF39),0)</f>
        <v>13443</v>
      </c>
      <c r="AG40" s="14">
        <f>VLOOKUP("*Волгоградская*",'[1]в рублях'!$1:$1048576,COLUMN(AG39),0)</f>
        <v>14417</v>
      </c>
      <c r="AH40" s="14">
        <f>VLOOKUP("*Волгоградская*",'[1]в рублях'!$1:$1048576,COLUMN(AH39),0)</f>
        <v>15451</v>
      </c>
      <c r="AI40" s="14">
        <f>VLOOKUP("*Волгоградская*",'[1]в рублях'!$1:$1048576,COLUMN(AI39),0)</f>
        <v>15709</v>
      </c>
      <c r="AJ40" s="14">
        <f>VLOOKUP("*Волгоградская*",'[1]в рублях'!$1:$1048576,COLUMN(AJ39),0)</f>
        <v>16254</v>
      </c>
      <c r="AK40" s="14">
        <f>VLOOKUP("*Волгоградская*",'[1]в рублях'!$1:$1048576,COLUMN(AK39),0)</f>
        <v>16656</v>
      </c>
      <c r="AL40" s="14">
        <f>VLOOKUP("*Волгоградская*",'[1]в рублях'!$1:$1048576,COLUMN(AL39),0)</f>
        <v>16504</v>
      </c>
      <c r="AM40" s="14">
        <f>VLOOKUP("*Волгоградская*",'[1]в рублях'!$1:$1048576,COLUMN(AM39),0)</f>
        <v>16622</v>
      </c>
      <c r="AN40" s="14">
        <f>VLOOKUP("*Волгоградская*",'[1]в рублях'!$1:$1048576,COLUMN(AN39),0)</f>
        <v>17456</v>
      </c>
      <c r="AO40" s="14">
        <f>VLOOKUP("*Волгоградская*",'[1]в рублях'!$1:$1048576,COLUMN(AO39),0)</f>
        <v>18412</v>
      </c>
      <c r="AP40" s="14">
        <f>VLOOKUP("*Волгоградская*",'[1]в рублях'!$1:$1048576,COLUMN(AP39),0)</f>
        <v>18662</v>
      </c>
      <c r="AQ40" s="14">
        <f>VLOOKUP("*Волгоградская*",'[1]в рублях'!$1:$1048576,COLUMN(AQ39),0)</f>
        <v>18717</v>
      </c>
      <c r="AR40" s="14">
        <f>VLOOKUP("*Волгоградская*",'[1]в рублях'!$1:$1048576,COLUMN(AR39),0)</f>
        <v>17918</v>
      </c>
      <c r="AS40" s="14">
        <f>VLOOKUP("*Волгоградская*",'[1]в рублях'!$1:$1048576,COLUMN(AS39),0)</f>
        <v>17876</v>
      </c>
      <c r="AT40" s="14">
        <f>VLOOKUP("*Волгоградская*",'[1]в рублях'!$1:$1048576,COLUMN(AT39),0)</f>
        <v>18255</v>
      </c>
      <c r="AU40" s="14">
        <f>VLOOKUP("*Волгоградская*",'[1]в рублях'!$1:$1048576,COLUMN(AU39),0)</f>
        <v>19762</v>
      </c>
      <c r="AV40" s="14">
        <f>VLOOKUP("*Волгоградская*",'[1]в рублях'!$1:$1048576,COLUMN(AV39),0)</f>
        <v>19919</v>
      </c>
      <c r="AW40" s="14">
        <f>VLOOKUP("*Волгоградская*",'[1]в рублях'!$1:$1048576,COLUMN(AW39),0)</f>
        <v>21777</v>
      </c>
      <c r="AX40" s="14">
        <f>VLOOKUP("*Волгоградская*",'[1]в рублях'!$1:$1048576,COLUMN(AX39),0)</f>
        <v>21853</v>
      </c>
      <c r="AY40" s="14">
        <f>VLOOKUP("*Волгоградская*",'[1]в рублях'!$1:$1048576,COLUMN(AY39),0)</f>
        <v>23311</v>
      </c>
      <c r="AZ40" s="14">
        <f>VLOOKUP("*Волгоградская*",'[1]в рублях'!$1:$1048576,COLUMN(AZ39),0)</f>
        <v>27481</v>
      </c>
      <c r="BA40" s="14">
        <f>VLOOKUP("*Волгоградская*",'[1]в рублях'!$1:$1048576,COLUMN(BA39),0)</f>
        <v>31410</v>
      </c>
      <c r="BB40" s="14">
        <f>VLOOKUP("*Волгоградская*",'[1]в рублях'!$1:$1048576,COLUMN(BB39),0)</f>
        <v>34124</v>
      </c>
      <c r="BC40" s="14">
        <f>VLOOKUP("*Волгоградская*",'[1]в рублях'!$1:$1048576,COLUMN(BC39),0)</f>
        <v>38528</v>
      </c>
      <c r="BD40" s="14">
        <f>VLOOKUP("*Волгоградская*",'[1]в рублях'!$1:$1048576,COLUMN(BD39),0)</f>
        <v>38383</v>
      </c>
      <c r="BE40" s="14">
        <f>VLOOKUP("*Волгоградская*",'[1]в рублях'!$1:$1048576,COLUMN(BE39),0)</f>
        <v>38669</v>
      </c>
      <c r="BF40" s="14">
        <f>VLOOKUP("*Волгоградская*",'[1]в рублях'!$1:$1048576,COLUMN(BF39),0)</f>
        <v>39723</v>
      </c>
      <c r="BG40" s="14">
        <f>VLOOKUP("*Волгоградская*",'[1]в рублях'!$1:$1048576,COLUMN(BG39),0)</f>
        <v>39444</v>
      </c>
      <c r="BH40" s="14">
        <f>VLOOKUP("*Волгоградская*",'[1]в рублях'!$1:$1048576,COLUMN(BH39),0)</f>
        <v>39718</v>
      </c>
      <c r="BI40" s="14">
        <f>VLOOKUP("*Волгоградская*",'[1]в рублях'!$1:$1048576,COLUMN(BI39),0)</f>
        <v>40591</v>
      </c>
      <c r="BJ40" s="14">
        <f>VLOOKUP("*Волгоградская*",'[1]в рублях'!$1:$1048576,COLUMN(BJ39),0)</f>
        <v>42260</v>
      </c>
      <c r="BK40" s="14">
        <f>VLOOKUP("*Волгоградская*",'[1]в рублях'!$1:$1048576,COLUMN(BK39),0)</f>
        <v>42288</v>
      </c>
      <c r="BL40" s="14">
        <f>VLOOKUP("*Волгоградская*",'[1]в рублях'!$1:$1048576,COLUMN(BL39),0)</f>
        <v>42574</v>
      </c>
      <c r="BM40" s="14">
        <f>VLOOKUP("*Волгоградская*",'[1]в рублях'!$1:$1048576,COLUMN(BM39),0)</f>
        <v>42880</v>
      </c>
      <c r="BN40" s="14">
        <f>VLOOKUP("*Волгоградская*",'[1]в рублях'!$1:$1048576,COLUMN(BN39),0)</f>
        <v>42981</v>
      </c>
      <c r="BO40" s="14">
        <f>VLOOKUP("*Волгоградская*",'[1]в рублях'!$1:$1048576,COLUMN(BO39),0)</f>
        <v>41264</v>
      </c>
      <c r="BP40" s="14">
        <f>VLOOKUP("*Волгоградская*",'[1]в рублях'!$1:$1048576,COLUMN(BP39),0)</f>
        <v>37832</v>
      </c>
      <c r="BQ40" s="14">
        <f>VLOOKUP("*Волгоградская*",'[1]в рублях'!$1:$1048576,COLUMN(BQ39),0)</f>
        <v>38942</v>
      </c>
      <c r="BR40" s="14">
        <f>VLOOKUP("*Волгоградская*",'[1]в рублях'!$1:$1048576,COLUMN(BR39),0)</f>
        <v>38953</v>
      </c>
      <c r="BS40" s="14">
        <f>VLOOKUP("*Волгоградская*",'[1]в рублях'!$1:$1048576,COLUMN(BS39),0)</f>
        <v>40186</v>
      </c>
      <c r="BT40" s="14">
        <f>VLOOKUP("*Волгоградская*",'[1]в рублях'!$1:$1048576,COLUMN(BT39),0)</f>
        <v>39972</v>
      </c>
      <c r="BU40" s="14">
        <f>VLOOKUP("*Волгоградская*",'[1]в рублях'!$1:$1048576,COLUMN(BU39),0)</f>
        <v>40863</v>
      </c>
      <c r="BV40" s="14">
        <f>VLOOKUP("*Волгоградская*",'[1]в рублях'!$1:$1048576,COLUMN(BV39),0)</f>
        <v>39356</v>
      </c>
      <c r="BW40" s="14">
        <f>VLOOKUP("*Волгоградская*",'[1]в рублях'!$1:$1048576,COLUMN(BW39),0)</f>
        <v>37226</v>
      </c>
      <c r="BX40" s="14">
        <f>VLOOKUP("*Волгоградская*",'[1]в рублях'!$1:$1048576,COLUMN(BX39),0)</f>
        <v>37229</v>
      </c>
      <c r="BY40" s="14">
        <f>VLOOKUP("*Волгоградская*",'[1]в рублях'!$1:$1048576,COLUMN(BY39),0)</f>
        <v>38058</v>
      </c>
      <c r="BZ40" s="14">
        <f>VLOOKUP("*Волгоградская*",'[1]в рублях'!$1:$1048576,COLUMN(BZ39),0)</f>
        <v>39412</v>
      </c>
      <c r="CA40" s="14">
        <f>VLOOKUP("*Волгоградская*",'[1]в рублях'!$1:$1048576,COLUMN(CA39),0)</f>
        <v>41080</v>
      </c>
      <c r="CB40" s="14">
        <f>VLOOKUP("*Волгоградская*",'[1]в рублях'!$1:$1048576,COLUMN(CB39),0)</f>
        <v>40571</v>
      </c>
    </row>
    <row r="41" spans="1:80" x14ac:dyDescent="0.2">
      <c r="A41" s="4" t="s">
        <v>38</v>
      </c>
      <c r="B41" s="14">
        <f>VLOOKUP("*Ростовская*",'[1]в рублях'!$1:$1048576,COLUMN(B40),0)</f>
        <v>129</v>
      </c>
      <c r="C41" s="14">
        <f>VLOOKUP("*Ростовская*",'[1]в рублях'!$1:$1048576,COLUMN(C40),0)</f>
        <v>373</v>
      </c>
      <c r="D41" s="14">
        <f>VLOOKUP("*Ростовская*",'[1]в рублях'!$1:$1048576,COLUMN(D40),0)</f>
        <v>658</v>
      </c>
      <c r="E41" s="14">
        <f>VLOOKUP("*Ростовская*",'[1]в рублях'!$1:$1048576,COLUMN(E40),0)</f>
        <v>1174</v>
      </c>
      <c r="F41" s="14">
        <f>VLOOKUP("*Ростовская*",'[1]в рублях'!$1:$1048576,COLUMN(F40),0)</f>
        <v>1937</v>
      </c>
      <c r="G41" s="14">
        <f>VLOOKUP("*Ростовская*",'[1]в рублях'!$1:$1048576,COLUMN(G40),0)</f>
        <v>2662</v>
      </c>
      <c r="H41" s="14">
        <f>VLOOKUP("*Ростовская*",'[1]в рублях'!$1:$1048576,COLUMN(H40),0)</f>
        <v>3471</v>
      </c>
      <c r="I41" s="14">
        <f>VLOOKUP("*Ростовская*",'[1]в рублях'!$1:$1048576,COLUMN(I40),0)</f>
        <v>4142</v>
      </c>
      <c r="J41" s="14">
        <f>VLOOKUP("*Ростовская*",'[1]в рублях'!$1:$1048576,COLUMN(J40),0)</f>
        <v>5060</v>
      </c>
      <c r="K41" s="14">
        <f>VLOOKUP("*Ростовская*",'[1]в рублях'!$1:$1048576,COLUMN(K40),0)</f>
        <v>6185</v>
      </c>
      <c r="L41" s="14">
        <f>VLOOKUP("*Ростовская*",'[1]в рублях'!$1:$1048576,COLUMN(L40),0)</f>
        <v>7706</v>
      </c>
      <c r="M41" s="14">
        <f>VLOOKUP("*Ростовская*",'[1]в рублях'!$1:$1048576,COLUMN(M40),0)</f>
        <v>8674</v>
      </c>
      <c r="N41" s="14">
        <f>VLOOKUP("*Ростовская*",'[1]в рублях'!$1:$1048576,COLUMN(N40),0)</f>
        <v>10508</v>
      </c>
      <c r="O41" s="14">
        <f>VLOOKUP("*Ростовская*",'[1]в рублях'!$1:$1048576,COLUMN(O40),0)</f>
        <v>11771</v>
      </c>
      <c r="P41" s="14">
        <f>VLOOKUP("*Ростовская*",'[1]в рублях'!$1:$1048576,COLUMN(P40),0)</f>
        <v>11955</v>
      </c>
      <c r="Q41" s="14">
        <f>VLOOKUP("*Ростовская*",'[1]в рублях'!$1:$1048576,COLUMN(Q40),0)</f>
        <v>14326</v>
      </c>
      <c r="R41" s="14">
        <f>VLOOKUP("*Ростовская*",'[1]в рублях'!$1:$1048576,COLUMN(R40),0)</f>
        <v>16677</v>
      </c>
      <c r="S41" s="14">
        <f>VLOOKUP("*Ростовская*",'[1]в рублях'!$1:$1048576,COLUMN(S40),0)</f>
        <v>19517</v>
      </c>
      <c r="T41" s="14">
        <f>VLOOKUP("*Ростовская*",'[1]в рублях'!$1:$1048576,COLUMN(T40),0)</f>
        <v>24352</v>
      </c>
      <c r="U41" s="14">
        <f>VLOOKUP("*Ростовская*",'[1]в рублях'!$1:$1048576,COLUMN(U40),0)</f>
        <v>25356</v>
      </c>
      <c r="V41" s="14">
        <f>VLOOKUP("*Ростовская*",'[1]в рублях'!$1:$1048576,COLUMN(V40),0)</f>
        <v>27603</v>
      </c>
      <c r="W41" s="14">
        <f>VLOOKUP("*Ростовская*",'[1]в рублях'!$1:$1048576,COLUMN(W40),0)</f>
        <v>31150</v>
      </c>
      <c r="X41" s="14">
        <f>VLOOKUP("*Ростовская*",'[1]в рублях'!$1:$1048576,COLUMN(X40),0)</f>
        <v>34811</v>
      </c>
      <c r="Y41" s="14">
        <f>VLOOKUP("*Ростовская*",'[1]в рублях'!$1:$1048576,COLUMN(Y40),0)</f>
        <v>37490</v>
      </c>
      <c r="Z41" s="14">
        <f>VLOOKUP("*Ростовская*",'[1]в рублях'!$1:$1048576,COLUMN(Z40),0)</f>
        <v>38750</v>
      </c>
      <c r="AA41" s="14">
        <f>VLOOKUP("*Ростовская*",'[1]в рублях'!$1:$1048576,COLUMN(AA40),0)</f>
        <v>41782</v>
      </c>
      <c r="AB41" s="14">
        <f>VLOOKUP("*Ростовская*",'[1]в рублях'!$1:$1048576,COLUMN(AB40),0)</f>
        <v>42569</v>
      </c>
      <c r="AC41" s="14">
        <f>VLOOKUP("*Ростовская*",'[1]в рублях'!$1:$1048576,COLUMN(AC40),0)</f>
        <v>45689</v>
      </c>
      <c r="AD41" s="14">
        <f>VLOOKUP("*Ростовская*",'[1]в рублях'!$1:$1048576,COLUMN(AD40),0)</f>
        <v>45008</v>
      </c>
      <c r="AE41" s="14">
        <f>VLOOKUP("*Ростовская*",'[1]в рублях'!$1:$1048576,COLUMN(AE40),0)</f>
        <v>48972</v>
      </c>
      <c r="AF41" s="14">
        <f>VLOOKUP("*Ростовская*",'[1]в рублях'!$1:$1048576,COLUMN(AF40),0)</f>
        <v>47472</v>
      </c>
      <c r="AG41" s="14">
        <f>VLOOKUP("*Ростовская*",'[1]в рублях'!$1:$1048576,COLUMN(AG40),0)</f>
        <v>45635</v>
      </c>
      <c r="AH41" s="14">
        <f>VLOOKUP("*Ростовская*",'[1]в рублях'!$1:$1048576,COLUMN(AH40),0)</f>
        <v>48749</v>
      </c>
      <c r="AI41" s="14">
        <f>VLOOKUP("*Ростовская*",'[1]в рублях'!$1:$1048576,COLUMN(AI40),0)</f>
        <v>53679</v>
      </c>
      <c r="AJ41" s="14">
        <f>VLOOKUP("*Ростовская*",'[1]в рублях'!$1:$1048576,COLUMN(AJ40),0)</f>
        <v>55474</v>
      </c>
      <c r="AK41" s="14">
        <f>VLOOKUP("*Ростовская*",'[1]в рублях'!$1:$1048576,COLUMN(AK40),0)</f>
        <v>51696</v>
      </c>
      <c r="AL41" s="14">
        <f>VLOOKUP("*Ростовская*",'[1]в рублях'!$1:$1048576,COLUMN(AL40),0)</f>
        <v>53207</v>
      </c>
      <c r="AM41" s="14">
        <f>VLOOKUP("*Ростовская*",'[1]в рублях'!$1:$1048576,COLUMN(AM40),0)</f>
        <v>56254</v>
      </c>
      <c r="AN41" s="14">
        <f>VLOOKUP("*Ростовская*",'[1]в рублях'!$1:$1048576,COLUMN(AN40),0)</f>
        <v>55547</v>
      </c>
      <c r="AO41" s="14">
        <f>VLOOKUP("*Ростовская*",'[1]в рублях'!$1:$1048576,COLUMN(AO40),0)</f>
        <v>57155</v>
      </c>
      <c r="AP41" s="14">
        <f>VLOOKUP("*Ростовская*",'[1]в рублях'!$1:$1048576,COLUMN(AP40),0)</f>
        <v>55155</v>
      </c>
      <c r="AQ41" s="14">
        <f>VLOOKUP("*Ростовская*",'[1]в рублях'!$1:$1048576,COLUMN(AQ40),0)</f>
        <v>52575</v>
      </c>
      <c r="AR41" s="14">
        <f>VLOOKUP("*Ростовская*",'[1]в рублях'!$1:$1048576,COLUMN(AR40),0)</f>
        <v>48363</v>
      </c>
      <c r="AS41" s="14">
        <f>VLOOKUP("*Ростовская*",'[1]в рублях'!$1:$1048576,COLUMN(AS40),0)</f>
        <v>49763</v>
      </c>
      <c r="AT41" s="14">
        <f>VLOOKUP("*Ростовская*",'[1]в рублях'!$1:$1048576,COLUMN(AT40),0)</f>
        <v>52900</v>
      </c>
      <c r="AU41" s="14">
        <f>VLOOKUP("*Ростовская*",'[1]в рублях'!$1:$1048576,COLUMN(AU40),0)</f>
        <v>51848</v>
      </c>
      <c r="AV41" s="14">
        <f>VLOOKUP("*Ростовская*",'[1]в рублях'!$1:$1048576,COLUMN(AV40),0)</f>
        <v>56341</v>
      </c>
      <c r="AW41" s="14">
        <f>VLOOKUP("*Ростовская*",'[1]в рублях'!$1:$1048576,COLUMN(AW40),0)</f>
        <v>62271</v>
      </c>
      <c r="AX41" s="14">
        <f>VLOOKUP("*Ростовская*",'[1]в рублях'!$1:$1048576,COLUMN(AX40),0)</f>
        <v>67419</v>
      </c>
      <c r="AY41" s="14">
        <f>VLOOKUP("*Ростовская*",'[1]в рублях'!$1:$1048576,COLUMN(AY40),0)</f>
        <v>67667</v>
      </c>
      <c r="AZ41" s="14">
        <f>VLOOKUP("*Ростовская*",'[1]в рублях'!$1:$1048576,COLUMN(AZ40),0)</f>
        <v>71865</v>
      </c>
      <c r="BA41" s="14">
        <f>VLOOKUP("*Ростовская*",'[1]в рублях'!$1:$1048576,COLUMN(BA40),0)</f>
        <v>82967</v>
      </c>
      <c r="BB41" s="14">
        <f>VLOOKUP("*Ростовская*",'[1]в рублях'!$1:$1048576,COLUMN(BB40),0)</f>
        <v>83443</v>
      </c>
      <c r="BC41" s="14">
        <f>VLOOKUP("*Ростовская*",'[1]в рублях'!$1:$1048576,COLUMN(BC40),0)</f>
        <v>92370</v>
      </c>
      <c r="BD41" s="14">
        <f>VLOOKUP("*Ростовская*",'[1]в рублях'!$1:$1048576,COLUMN(BD40),0)</f>
        <v>92167</v>
      </c>
      <c r="BE41" s="14">
        <f>VLOOKUP("*Ростовская*",'[1]в рублях'!$1:$1048576,COLUMN(BE40),0)</f>
        <v>96314</v>
      </c>
      <c r="BF41" s="14">
        <f>VLOOKUP("*Ростовская*",'[1]в рублях'!$1:$1048576,COLUMN(BF40),0)</f>
        <v>100394</v>
      </c>
      <c r="BG41" s="14">
        <f>VLOOKUP("*Ростовская*",'[1]в рублях'!$1:$1048576,COLUMN(BG40),0)</f>
        <v>106272</v>
      </c>
      <c r="BH41" s="14">
        <f>VLOOKUP("*Ростовская*",'[1]в рублях'!$1:$1048576,COLUMN(BH40),0)</f>
        <v>111593</v>
      </c>
      <c r="BI41" s="14">
        <f>VLOOKUP("*Ростовская*",'[1]в рублях'!$1:$1048576,COLUMN(BI40),0)</f>
        <v>121164</v>
      </c>
      <c r="BJ41" s="14">
        <f>VLOOKUP("*Ростовская*",'[1]в рублях'!$1:$1048576,COLUMN(BJ40),0)</f>
        <v>131252</v>
      </c>
      <c r="BK41" s="14">
        <f>VLOOKUP("*Ростовская*",'[1]в рублях'!$1:$1048576,COLUMN(BK40),0)</f>
        <v>137639</v>
      </c>
      <c r="BL41" s="14">
        <f>VLOOKUP("*Ростовская*",'[1]в рублях'!$1:$1048576,COLUMN(BL40),0)</f>
        <v>134253</v>
      </c>
      <c r="BM41" s="14">
        <f>VLOOKUP("*Ростовская*",'[1]в рублях'!$1:$1048576,COLUMN(BM40),0)</f>
        <v>134360</v>
      </c>
      <c r="BN41" s="14">
        <f>VLOOKUP("*Ростовская*",'[1]в рублях'!$1:$1048576,COLUMN(BN40),0)</f>
        <v>134415</v>
      </c>
      <c r="BO41" s="14">
        <f>VLOOKUP("*Ростовская*",'[1]в рублях'!$1:$1048576,COLUMN(BO40),0)</f>
        <v>131470</v>
      </c>
      <c r="BP41" s="14">
        <f>VLOOKUP("*Ростовская*",'[1]в рублях'!$1:$1048576,COLUMN(BP40),0)</f>
        <v>126945</v>
      </c>
      <c r="BQ41" s="14">
        <f>VLOOKUP("*Ростовская*",'[1]в рублях'!$1:$1048576,COLUMN(BQ40),0)</f>
        <v>129227</v>
      </c>
      <c r="BR41" s="14">
        <f>VLOOKUP("*Ростовская*",'[1]в рублях'!$1:$1048576,COLUMN(BR40),0)</f>
        <v>131893</v>
      </c>
      <c r="BS41" s="14">
        <f>VLOOKUP("*Ростовская*",'[1]в рублях'!$1:$1048576,COLUMN(BS40),0)</f>
        <v>138871</v>
      </c>
      <c r="BT41" s="14">
        <f>VLOOKUP("*Ростовская*",'[1]в рублях'!$1:$1048576,COLUMN(BT40),0)</f>
        <v>139861</v>
      </c>
      <c r="BU41" s="14">
        <f>VLOOKUP("*Ростовская*",'[1]в рублях'!$1:$1048576,COLUMN(BU40),0)</f>
        <v>142125</v>
      </c>
      <c r="BV41" s="14">
        <f>VLOOKUP("*Ростовская*",'[1]в рублях'!$1:$1048576,COLUMN(BV40),0)</f>
        <v>141945</v>
      </c>
      <c r="BW41" s="14">
        <f>VLOOKUP("*Ростовская*",'[1]в рублях'!$1:$1048576,COLUMN(BW40),0)</f>
        <v>136558</v>
      </c>
      <c r="BX41" s="14">
        <f>VLOOKUP("*Ростовская*",'[1]в рублях'!$1:$1048576,COLUMN(BX40),0)</f>
        <v>136481</v>
      </c>
      <c r="BY41" s="14">
        <f>VLOOKUP("*Ростовская*",'[1]в рублях'!$1:$1048576,COLUMN(BY40),0)</f>
        <v>138875</v>
      </c>
      <c r="BZ41" s="14">
        <f>VLOOKUP("*Ростовская*",'[1]в рублях'!$1:$1048576,COLUMN(BZ40),0)</f>
        <v>140053</v>
      </c>
      <c r="CA41" s="14">
        <f>VLOOKUP("*Ростовская*",'[1]в рублях'!$1:$1048576,COLUMN(CA40),0)</f>
        <v>149900</v>
      </c>
      <c r="CB41" s="14">
        <f>VLOOKUP("*Ростовская*",'[1]в рублях'!$1:$1048576,COLUMN(CB40),0)</f>
        <v>146880</v>
      </c>
    </row>
    <row r="42" spans="1:80" x14ac:dyDescent="0.2">
      <c r="A42" s="4" t="s">
        <v>39</v>
      </c>
      <c r="B42" s="14">
        <f>VLOOKUP("*Севастополь*",'[1]в рублях'!$1:$1048576,COLUMN(B41),0)</f>
        <v>0</v>
      </c>
      <c r="C42" s="14">
        <f>VLOOKUP("*Севастополь*",'[1]в рублях'!$1:$1048576,COLUMN(C41),0)</f>
        <v>0</v>
      </c>
      <c r="D42" s="14">
        <f>VLOOKUP("*Севастополь*",'[1]в рублях'!$1:$1048576,COLUMN(D41),0)</f>
        <v>27</v>
      </c>
      <c r="E42" s="14">
        <f>VLOOKUP("*Севастополь*",'[1]в рублях'!$1:$1048576,COLUMN(E41),0)</f>
        <v>108</v>
      </c>
      <c r="F42" s="14">
        <f>VLOOKUP("*Севастополь*",'[1]в рублях'!$1:$1048576,COLUMN(F41),0)</f>
        <v>170</v>
      </c>
      <c r="G42" s="14">
        <f>VLOOKUP("*Севастополь*",'[1]в рублях'!$1:$1048576,COLUMN(G41),0)</f>
        <v>220</v>
      </c>
      <c r="H42" s="14">
        <f>VLOOKUP("*Севастополь*",'[1]в рублях'!$1:$1048576,COLUMN(H41),0)</f>
        <v>287</v>
      </c>
      <c r="I42" s="14">
        <f>VLOOKUP("*Севастополь*",'[1]в рублях'!$1:$1048576,COLUMN(I41),0)</f>
        <v>334</v>
      </c>
      <c r="J42" s="14">
        <f>VLOOKUP("*Севастополь*",'[1]в рублях'!$1:$1048576,COLUMN(J41),0)</f>
        <v>438</v>
      </c>
      <c r="K42" s="14">
        <f>VLOOKUP("*Севастополь*",'[1]в рублях'!$1:$1048576,COLUMN(K41),0)</f>
        <v>715</v>
      </c>
      <c r="L42" s="14">
        <f>VLOOKUP("*Севастополь*",'[1]в рублях'!$1:$1048576,COLUMN(L41),0)</f>
        <v>753</v>
      </c>
      <c r="M42" s="14">
        <f>VLOOKUP("*Севастополь*",'[1]в рублях'!$1:$1048576,COLUMN(M41),0)</f>
        <v>820</v>
      </c>
      <c r="N42" s="14">
        <f>VLOOKUP("*Севастополь*",'[1]в рублях'!$1:$1048576,COLUMN(N41),0)</f>
        <v>1052</v>
      </c>
      <c r="O42" s="14">
        <f>VLOOKUP("*Севастополь*",'[1]в рублях'!$1:$1048576,COLUMN(O41),0)</f>
        <v>1227</v>
      </c>
      <c r="P42" s="14">
        <f>VLOOKUP("*Севастополь*",'[1]в рублях'!$1:$1048576,COLUMN(P41),0)</f>
        <v>1610</v>
      </c>
      <c r="Q42" s="14">
        <f>VLOOKUP("*Севастополь*",'[1]в рублях'!$1:$1048576,COLUMN(Q41),0)</f>
        <v>1920</v>
      </c>
      <c r="R42" s="14">
        <f>VLOOKUP("*Севастополь*",'[1]в рублях'!$1:$1048576,COLUMN(R41),0)</f>
        <v>2338</v>
      </c>
      <c r="S42" s="14">
        <f>VLOOKUP("*Севастополь*",'[1]в рублях'!$1:$1048576,COLUMN(S41),0)</f>
        <v>2826</v>
      </c>
      <c r="T42" s="14">
        <f>VLOOKUP("*Севастополь*",'[1]в рублях'!$1:$1048576,COLUMN(T41),0)</f>
        <v>3001</v>
      </c>
      <c r="U42" s="14">
        <f>VLOOKUP("*Севастополь*",'[1]в рублях'!$1:$1048576,COLUMN(U41),0)</f>
        <v>3100</v>
      </c>
      <c r="V42" s="14">
        <f>VLOOKUP("*Севастополь*",'[1]в рублях'!$1:$1048576,COLUMN(V41),0)</f>
        <v>3582</v>
      </c>
      <c r="W42" s="14">
        <f>VLOOKUP("*Севастополь*",'[1]в рублях'!$1:$1048576,COLUMN(W41),0)</f>
        <v>3891</v>
      </c>
      <c r="X42" s="14">
        <f>VLOOKUP("*Севастополь*",'[1]в рублях'!$1:$1048576,COLUMN(X41),0)</f>
        <v>4490</v>
      </c>
      <c r="Y42" s="14">
        <f>VLOOKUP("*Севастополь*",'[1]в рублях'!$1:$1048576,COLUMN(Y41),0)</f>
        <v>4930</v>
      </c>
      <c r="Z42" s="14">
        <f>VLOOKUP("*Севастополь*",'[1]в рублях'!$1:$1048576,COLUMN(Z41),0)</f>
        <v>5458</v>
      </c>
      <c r="AA42" s="14">
        <f>VLOOKUP("*Севастополь*",'[1]в рублях'!$1:$1048576,COLUMN(AA41),0)</f>
        <v>4080</v>
      </c>
      <c r="AB42" s="14">
        <f>VLOOKUP("*Севастополь*",'[1]в рублях'!$1:$1048576,COLUMN(AB41),0)</f>
        <v>4409</v>
      </c>
      <c r="AC42" s="14">
        <f>VLOOKUP("*Севастополь*",'[1]в рублях'!$1:$1048576,COLUMN(AC41),0)</f>
        <v>4583</v>
      </c>
      <c r="AD42" s="14">
        <f>VLOOKUP("*Севастополь*",'[1]в рублях'!$1:$1048576,COLUMN(AD41),0)</f>
        <v>4779</v>
      </c>
      <c r="AE42" s="14">
        <f>VLOOKUP("*Севастополь*",'[1]в рублях'!$1:$1048576,COLUMN(AE41),0)</f>
        <v>5039</v>
      </c>
      <c r="AF42" s="14">
        <f>VLOOKUP("*Севастополь*",'[1]в рублях'!$1:$1048576,COLUMN(AF41),0)</f>
        <v>4922</v>
      </c>
      <c r="AG42" s="14">
        <f>VLOOKUP("*Севастополь*",'[1]в рублях'!$1:$1048576,COLUMN(AG41),0)</f>
        <v>5029</v>
      </c>
      <c r="AH42" s="14">
        <f>VLOOKUP("*Севастополь*",'[1]в рублях'!$1:$1048576,COLUMN(AH41),0)</f>
        <v>5337</v>
      </c>
      <c r="AI42" s="14">
        <f>VLOOKUP("*Севастополь*",'[1]в рублях'!$1:$1048576,COLUMN(AI41),0)</f>
        <v>4691</v>
      </c>
      <c r="AJ42" s="14">
        <f>VLOOKUP("*Севастополь*",'[1]в рублях'!$1:$1048576,COLUMN(AJ41),0)</f>
        <v>3228</v>
      </c>
      <c r="AK42" s="14">
        <f>VLOOKUP("*Севастополь*",'[1]в рублях'!$1:$1048576,COLUMN(AK41),0)</f>
        <v>3261</v>
      </c>
      <c r="AL42" s="14">
        <f>VLOOKUP("*Севастополь*",'[1]в рублях'!$1:$1048576,COLUMN(AL41),0)</f>
        <v>3340</v>
      </c>
      <c r="AM42" s="14">
        <f>VLOOKUP("*Севастополь*",'[1]в рублях'!$1:$1048576,COLUMN(AM41),0)</f>
        <v>3483</v>
      </c>
      <c r="AN42" s="14">
        <f>VLOOKUP("*Севастополь*",'[1]в рублях'!$1:$1048576,COLUMN(AN41),0)</f>
        <v>2796</v>
      </c>
      <c r="AO42" s="14">
        <f>VLOOKUP("*Севастополь*",'[1]в рублях'!$1:$1048576,COLUMN(AO41),0)</f>
        <v>2224</v>
      </c>
      <c r="AP42" s="14">
        <f>VLOOKUP("*Севастополь*",'[1]в рублях'!$1:$1048576,COLUMN(AP41),0)</f>
        <v>2165</v>
      </c>
      <c r="AQ42" s="14">
        <f>VLOOKUP("*Севастополь*",'[1]в рублях'!$1:$1048576,COLUMN(AQ41),0)</f>
        <v>2292</v>
      </c>
      <c r="AR42" s="14">
        <f>VLOOKUP("*Севастополь*",'[1]в рублях'!$1:$1048576,COLUMN(AR41),0)</f>
        <v>2432</v>
      </c>
      <c r="AS42" s="14">
        <f>VLOOKUP("*Севастополь*",'[1]в рублях'!$1:$1048576,COLUMN(AS41),0)</f>
        <v>2536</v>
      </c>
      <c r="AT42" s="14">
        <f>VLOOKUP("*Севастополь*",'[1]в рублях'!$1:$1048576,COLUMN(AT41),0)</f>
        <v>2434</v>
      </c>
      <c r="AU42" s="14">
        <f>VLOOKUP("*Севастополь*",'[1]в рублях'!$1:$1048576,COLUMN(AU41),0)</f>
        <v>2563</v>
      </c>
      <c r="AV42" s="14">
        <f>VLOOKUP("*Севастополь*",'[1]в рублях'!$1:$1048576,COLUMN(AV41),0)</f>
        <v>2730</v>
      </c>
      <c r="AW42" s="14">
        <f>VLOOKUP("*Севастополь*",'[1]в рублях'!$1:$1048576,COLUMN(AW41),0)</f>
        <v>2933</v>
      </c>
      <c r="AX42" s="14">
        <f>VLOOKUP("*Севастополь*",'[1]в рублях'!$1:$1048576,COLUMN(AX41),0)</f>
        <v>2847</v>
      </c>
      <c r="AY42" s="14">
        <f>VLOOKUP("*Севастополь*",'[1]в рублях'!$1:$1048576,COLUMN(AY41),0)</f>
        <v>3190</v>
      </c>
      <c r="AZ42" s="14">
        <f>VLOOKUP("*Севастополь*",'[1]в рублях'!$1:$1048576,COLUMN(AZ41),0)</f>
        <v>3767</v>
      </c>
      <c r="BA42" s="14">
        <f>VLOOKUP("*Севастополь*",'[1]в рублях'!$1:$1048576,COLUMN(BA41),0)</f>
        <v>4601</v>
      </c>
      <c r="BB42" s="14">
        <f>VLOOKUP("*Севастополь*",'[1]в рублях'!$1:$1048576,COLUMN(BB41),0)</f>
        <v>5360</v>
      </c>
      <c r="BC42" s="14">
        <f>VLOOKUP("*Севастополь*",'[1]в рублях'!$1:$1048576,COLUMN(BC41),0)</f>
        <v>5429</v>
      </c>
      <c r="BD42" s="14">
        <f>VLOOKUP("*Севастополь*",'[1]в рублях'!$1:$1048576,COLUMN(BD41),0)</f>
        <v>6458</v>
      </c>
      <c r="BE42" s="14">
        <f>VLOOKUP("*Севастополь*",'[1]в рублях'!$1:$1048576,COLUMN(BE41),0)</f>
        <v>6969</v>
      </c>
      <c r="BF42" s="14">
        <f>VLOOKUP("*Севастополь*",'[1]в рублях'!$1:$1048576,COLUMN(BF41),0)</f>
        <v>7608</v>
      </c>
      <c r="BG42" s="14">
        <f>VLOOKUP("*Севастополь*",'[1]в рублях'!$1:$1048576,COLUMN(BG41),0)</f>
        <v>8600</v>
      </c>
      <c r="BH42" s="14">
        <f>VLOOKUP("*Севастополь*",'[1]в рублях'!$1:$1048576,COLUMN(BH41),0)</f>
        <v>9025</v>
      </c>
      <c r="BI42" s="14">
        <f>VLOOKUP("*Севастополь*",'[1]в рублях'!$1:$1048576,COLUMN(BI41),0)</f>
        <v>9797</v>
      </c>
      <c r="BJ42" s="14">
        <f>VLOOKUP("*Севастополь*",'[1]в рублях'!$1:$1048576,COLUMN(BJ41),0)</f>
        <v>10913</v>
      </c>
      <c r="BK42" s="14">
        <f>VLOOKUP("*Севастополь*",'[1]в рублях'!$1:$1048576,COLUMN(BK41),0)</f>
        <v>11778</v>
      </c>
      <c r="BL42" s="14">
        <f>VLOOKUP("*Севастополь*",'[1]в рублях'!$1:$1048576,COLUMN(BL41),0)</f>
        <v>9660</v>
      </c>
      <c r="BM42" s="14">
        <f>VLOOKUP("*Севастополь*",'[1]в рублях'!$1:$1048576,COLUMN(BM41),0)</f>
        <v>10074</v>
      </c>
      <c r="BN42" s="14">
        <f>VLOOKUP("*Севастополь*",'[1]в рублях'!$1:$1048576,COLUMN(BN41),0)</f>
        <v>10798</v>
      </c>
      <c r="BO42" s="14">
        <f>VLOOKUP("*Севастополь*",'[1]в рублях'!$1:$1048576,COLUMN(BO41),0)</f>
        <v>11810</v>
      </c>
      <c r="BP42" s="14">
        <f>VLOOKUP("*Севастополь*",'[1]в рублях'!$1:$1048576,COLUMN(BP41),0)</f>
        <v>8828</v>
      </c>
      <c r="BQ42" s="14">
        <f>VLOOKUP("*Севастополь*",'[1]в рублях'!$1:$1048576,COLUMN(BQ41),0)</f>
        <v>8564</v>
      </c>
      <c r="BR42" s="14">
        <f>VLOOKUP("*Севастополь*",'[1]в рублях'!$1:$1048576,COLUMN(BR41),0)</f>
        <v>8964</v>
      </c>
      <c r="BS42" s="14">
        <f>VLOOKUP("*Севастополь*",'[1]в рублях'!$1:$1048576,COLUMN(BS41),0)</f>
        <v>9242</v>
      </c>
      <c r="BT42" s="14">
        <f>VLOOKUP("*Севастополь*",'[1]в рублях'!$1:$1048576,COLUMN(BT41),0)</f>
        <v>9499</v>
      </c>
      <c r="BU42" s="14">
        <f>VLOOKUP("*Севастополь*",'[1]в рублях'!$1:$1048576,COLUMN(BU41),0)</f>
        <v>10021</v>
      </c>
      <c r="BV42" s="14">
        <f>VLOOKUP("*Севастополь*",'[1]в рублях'!$1:$1048576,COLUMN(BV41),0)</f>
        <v>5699</v>
      </c>
      <c r="BW42" s="14">
        <f>VLOOKUP("*Севастополь*",'[1]в рублях'!$1:$1048576,COLUMN(BW41),0)</f>
        <v>6292</v>
      </c>
      <c r="BX42" s="14">
        <f>VLOOKUP("*Севастополь*",'[1]в рублях'!$1:$1048576,COLUMN(BX41),0)</f>
        <v>6710</v>
      </c>
      <c r="BY42" s="14">
        <f>VLOOKUP("*Севастополь*",'[1]в рублях'!$1:$1048576,COLUMN(BY41),0)</f>
        <v>7227</v>
      </c>
      <c r="BZ42" s="14">
        <f>VLOOKUP("*Севастополь*",'[1]в рублях'!$1:$1048576,COLUMN(BZ41),0)</f>
        <v>6548</v>
      </c>
      <c r="CA42" s="14">
        <f>VLOOKUP("*Севастополь*",'[1]в рублях'!$1:$1048576,COLUMN(CA41),0)</f>
        <v>7402</v>
      </c>
      <c r="CB42" s="14">
        <f>VLOOKUP("*Севастополь*",'[1]в рублях'!$1:$1048576,COLUMN(CB41),0)</f>
        <v>7715</v>
      </c>
    </row>
    <row r="43" spans="1:80" x14ac:dyDescent="0.2">
      <c r="A43" s="4" t="s">
        <v>40</v>
      </c>
      <c r="B43" s="14">
        <f>VLOOKUP("*Дагестан*",'[1]в рублях'!$1:$1048576,COLUMN(B42),0)</f>
        <v>0</v>
      </c>
      <c r="C43" s="14">
        <f>VLOOKUP("*Дагестан*",'[1]в рублях'!$1:$1048576,COLUMN(C42),0)</f>
        <v>0</v>
      </c>
      <c r="D43" s="14">
        <f>VLOOKUP("*Дагестан*",'[1]в рублях'!$1:$1048576,COLUMN(D42),0)</f>
        <v>0</v>
      </c>
      <c r="E43" s="14">
        <f>VLOOKUP("*Дагестан*",'[1]в рублях'!$1:$1048576,COLUMN(E42),0)</f>
        <v>2</v>
      </c>
      <c r="F43" s="14">
        <f>VLOOKUP("*Дагестан*",'[1]в рублях'!$1:$1048576,COLUMN(F42),0)</f>
        <v>8</v>
      </c>
      <c r="G43" s="14">
        <f>VLOOKUP("*Дагестан*",'[1]в рублях'!$1:$1048576,COLUMN(G42),0)</f>
        <v>19</v>
      </c>
      <c r="H43" s="14">
        <f>VLOOKUP("*Дагестан*",'[1]в рублях'!$1:$1048576,COLUMN(H42),0)</f>
        <v>25</v>
      </c>
      <c r="I43" s="14">
        <f>VLOOKUP("*Дагестан*",'[1]в рублях'!$1:$1048576,COLUMN(I42),0)</f>
        <v>37</v>
      </c>
      <c r="J43" s="14">
        <f>VLOOKUP("*Дагестан*",'[1]в рублях'!$1:$1048576,COLUMN(J42),0)</f>
        <v>44</v>
      </c>
      <c r="K43" s="14">
        <f>VLOOKUP("*Дагестан*",'[1]в рублях'!$1:$1048576,COLUMN(K42),0)</f>
        <v>53</v>
      </c>
      <c r="L43" s="14">
        <f>VLOOKUP("*Дагестан*",'[1]в рублях'!$1:$1048576,COLUMN(L42),0)</f>
        <v>61</v>
      </c>
      <c r="M43" s="14">
        <f>VLOOKUP("*Дагестан*",'[1]в рублях'!$1:$1048576,COLUMN(M42),0)</f>
        <v>81</v>
      </c>
      <c r="N43" s="14">
        <f>VLOOKUP("*Дагестан*",'[1]в рублях'!$1:$1048576,COLUMN(N42),0)</f>
        <v>118</v>
      </c>
      <c r="O43" s="14">
        <f>VLOOKUP("*Дагестан*",'[1]в рублях'!$1:$1048576,COLUMN(O42),0)</f>
        <v>156</v>
      </c>
      <c r="P43" s="14">
        <f>VLOOKUP("*Дагестан*",'[1]в рублях'!$1:$1048576,COLUMN(P42),0)</f>
        <v>237</v>
      </c>
      <c r="Q43" s="14">
        <f>VLOOKUP("*Дагестан*",'[1]в рублях'!$1:$1048576,COLUMN(Q42),0)</f>
        <v>288</v>
      </c>
      <c r="R43" s="14">
        <f>VLOOKUP("*Дагестан*",'[1]в рублях'!$1:$1048576,COLUMN(R42),0)</f>
        <v>505</v>
      </c>
      <c r="S43" s="14">
        <f>VLOOKUP("*Дагестан*",'[1]в рублях'!$1:$1048576,COLUMN(S42),0)</f>
        <v>751</v>
      </c>
      <c r="T43" s="14">
        <f>VLOOKUP("*Дагестан*",'[1]в рублях'!$1:$1048576,COLUMN(T42),0)</f>
        <v>874</v>
      </c>
      <c r="U43" s="14">
        <f>VLOOKUP("*Дагестан*",'[1]в рублях'!$1:$1048576,COLUMN(U42),0)</f>
        <v>1052</v>
      </c>
      <c r="V43" s="14">
        <f>VLOOKUP("*Дагестан*",'[1]в рублях'!$1:$1048576,COLUMN(V42),0)</f>
        <v>1317</v>
      </c>
      <c r="W43" s="14">
        <f>VLOOKUP("*Дагестан*",'[1]в рублях'!$1:$1048576,COLUMN(W42),0)</f>
        <v>1661</v>
      </c>
      <c r="X43" s="14">
        <f>VLOOKUP("*Дагестан*",'[1]в рублях'!$1:$1048576,COLUMN(X42),0)</f>
        <v>1920</v>
      </c>
      <c r="Y43" s="14">
        <f>VLOOKUP("*Дагестан*",'[1]в рублях'!$1:$1048576,COLUMN(Y42),0)</f>
        <v>2177</v>
      </c>
      <c r="Z43" s="14">
        <f>VLOOKUP("*Дагестан*",'[1]в рублях'!$1:$1048576,COLUMN(Z42),0)</f>
        <v>2516</v>
      </c>
      <c r="AA43" s="14">
        <f>VLOOKUP("*Дагестан*",'[1]в рублях'!$1:$1048576,COLUMN(AA42),0)</f>
        <v>2801</v>
      </c>
      <c r="AB43" s="14">
        <f>VLOOKUP("*Дагестан*",'[1]в рублях'!$1:$1048576,COLUMN(AB42),0)</f>
        <v>3060</v>
      </c>
      <c r="AC43" s="14">
        <f>VLOOKUP("*Дагестан*",'[1]в рублях'!$1:$1048576,COLUMN(AC42),0)</f>
        <v>3314</v>
      </c>
      <c r="AD43" s="14">
        <f>VLOOKUP("*Дагестан*",'[1]в рублях'!$1:$1048576,COLUMN(AD42),0)</f>
        <v>3753</v>
      </c>
      <c r="AE43" s="14">
        <f>VLOOKUP("*Дагестан*",'[1]в рублях'!$1:$1048576,COLUMN(AE42),0)</f>
        <v>3980</v>
      </c>
      <c r="AF43" s="14">
        <f>VLOOKUP("*Дагестан*",'[1]в рублях'!$1:$1048576,COLUMN(AF42),0)</f>
        <v>4463</v>
      </c>
      <c r="AG43" s="14">
        <f>VLOOKUP("*Дагестан*",'[1]в рублях'!$1:$1048576,COLUMN(AG42),0)</f>
        <v>4864</v>
      </c>
      <c r="AH43" s="14">
        <f>VLOOKUP("*Дагестан*",'[1]в рублях'!$1:$1048576,COLUMN(AH42),0)</f>
        <v>5392</v>
      </c>
      <c r="AI43" s="14">
        <f>VLOOKUP("*Дагестан*",'[1]в рублях'!$1:$1048576,COLUMN(AI42),0)</f>
        <v>6030</v>
      </c>
      <c r="AJ43" s="14">
        <f>VLOOKUP("*Дагестан*",'[1]в рублях'!$1:$1048576,COLUMN(AJ42),0)</f>
        <v>6260</v>
      </c>
      <c r="AK43" s="14">
        <f>VLOOKUP("*Дагестан*",'[1]в рублях'!$1:$1048576,COLUMN(AK42),0)</f>
        <v>6455</v>
      </c>
      <c r="AL43" s="14">
        <f>VLOOKUP("*Дагестан*",'[1]в рублях'!$1:$1048576,COLUMN(AL42),0)</f>
        <v>6493</v>
      </c>
      <c r="AM43" s="14">
        <f>VLOOKUP("*Дагестан*",'[1]в рублях'!$1:$1048576,COLUMN(AM42),0)</f>
        <v>6774</v>
      </c>
      <c r="AN43" s="14">
        <f>VLOOKUP("*Дагестан*",'[1]в рублях'!$1:$1048576,COLUMN(AN42),0)</f>
        <v>6867</v>
      </c>
      <c r="AO43" s="14">
        <f>VLOOKUP("*Дагестан*",'[1]в рублях'!$1:$1048576,COLUMN(AO42),0)</f>
        <v>6994</v>
      </c>
      <c r="AP43" s="14">
        <f>VLOOKUP("*Дагестан*",'[1]в рублях'!$1:$1048576,COLUMN(AP42),0)</f>
        <v>7204</v>
      </c>
      <c r="AQ43" s="14">
        <f>VLOOKUP("*Дагестан*",'[1]в рублях'!$1:$1048576,COLUMN(AQ42),0)</f>
        <v>6917</v>
      </c>
      <c r="AR43" s="14">
        <f>VLOOKUP("*Дагестан*",'[1]в рублях'!$1:$1048576,COLUMN(AR42),0)</f>
        <v>7272</v>
      </c>
      <c r="AS43" s="14">
        <f>VLOOKUP("*Дагестан*",'[1]в рублях'!$1:$1048576,COLUMN(AS42),0)</f>
        <v>6923</v>
      </c>
      <c r="AT43" s="14">
        <f>VLOOKUP("*Дагестан*",'[1]в рублях'!$1:$1048576,COLUMN(AT42),0)</f>
        <v>7056</v>
      </c>
      <c r="AU43" s="14">
        <f>VLOOKUP("*Дагестан*",'[1]в рублях'!$1:$1048576,COLUMN(AU42),0)</f>
        <v>7430</v>
      </c>
      <c r="AV43" s="14">
        <f>VLOOKUP("*Дагестан*",'[1]в рублях'!$1:$1048576,COLUMN(AV42),0)</f>
        <v>7749</v>
      </c>
      <c r="AW43" s="14">
        <f>VLOOKUP("*Дагестан*",'[1]в рублях'!$1:$1048576,COLUMN(AW42),0)</f>
        <v>8355</v>
      </c>
      <c r="AX43" s="14">
        <f>VLOOKUP("*Дагестан*",'[1]в рублях'!$1:$1048576,COLUMN(AX42),0)</f>
        <v>8882</v>
      </c>
      <c r="AY43" s="14">
        <f>VLOOKUP("*Дагестан*",'[1]в рублях'!$1:$1048576,COLUMN(AY42),0)</f>
        <v>9245</v>
      </c>
      <c r="AZ43" s="14">
        <f>VLOOKUP("*Дагестан*",'[1]в рублях'!$1:$1048576,COLUMN(AZ42),0)</f>
        <v>9670</v>
      </c>
      <c r="BA43" s="14">
        <f>VLOOKUP("*Дагестан*",'[1]в рублях'!$1:$1048576,COLUMN(BA42),0)</f>
        <v>10329</v>
      </c>
      <c r="BB43" s="14">
        <f>VLOOKUP("*Дагестан*",'[1]в рублях'!$1:$1048576,COLUMN(BB42),0)</f>
        <v>10904</v>
      </c>
      <c r="BC43" s="14">
        <f>VLOOKUP("*Дагестан*",'[1]в рублях'!$1:$1048576,COLUMN(BC42),0)</f>
        <v>11242</v>
      </c>
      <c r="BD43" s="14">
        <f>VLOOKUP("*Дагестан*",'[1]в рублях'!$1:$1048576,COLUMN(BD42),0)</f>
        <v>11117</v>
      </c>
      <c r="BE43" s="14">
        <f>VLOOKUP("*Дагестан*",'[1]в рублях'!$1:$1048576,COLUMN(BE42),0)</f>
        <v>11551</v>
      </c>
      <c r="BF43" s="14">
        <f>VLOOKUP("*Дагестан*",'[1]в рублях'!$1:$1048576,COLUMN(BF42),0)</f>
        <v>11654</v>
      </c>
      <c r="BG43" s="14">
        <f>VLOOKUP("*Дагестан*",'[1]в рублях'!$1:$1048576,COLUMN(BG42),0)</f>
        <v>11899</v>
      </c>
      <c r="BH43" s="14">
        <f>VLOOKUP("*Дагестан*",'[1]в рублях'!$1:$1048576,COLUMN(BH42),0)</f>
        <v>12100</v>
      </c>
      <c r="BI43" s="14">
        <f>VLOOKUP("*Дагестан*",'[1]в рублях'!$1:$1048576,COLUMN(BI42),0)</f>
        <v>12739</v>
      </c>
      <c r="BJ43" s="14">
        <f>VLOOKUP("*Дагестан*",'[1]в рублях'!$1:$1048576,COLUMN(BJ42),0)</f>
        <v>13684</v>
      </c>
      <c r="BK43" s="14">
        <f>VLOOKUP("*Дагестан*",'[1]в рублях'!$1:$1048576,COLUMN(BK42),0)</f>
        <v>14410</v>
      </c>
      <c r="BL43" s="14">
        <f>VLOOKUP("*Дагестан*",'[1]в рублях'!$1:$1048576,COLUMN(BL42),0)</f>
        <v>14755</v>
      </c>
      <c r="BM43" s="14">
        <f>VLOOKUP("*Дагестан*",'[1]в рублях'!$1:$1048576,COLUMN(BM42),0)</f>
        <v>15048</v>
      </c>
      <c r="BN43" s="14">
        <f>VLOOKUP("*Дагестан*",'[1]в рублях'!$1:$1048576,COLUMN(BN42),0)</f>
        <v>14892</v>
      </c>
      <c r="BO43" s="14">
        <f>VLOOKUP("*Дагестан*",'[1]в рублях'!$1:$1048576,COLUMN(BO42),0)</f>
        <v>15320</v>
      </c>
      <c r="BP43" s="14">
        <f>VLOOKUP("*Дагестан*",'[1]в рублях'!$1:$1048576,COLUMN(BP42),0)</f>
        <v>14483</v>
      </c>
      <c r="BQ43" s="14">
        <f>VLOOKUP("*Дагестан*",'[1]в рублях'!$1:$1048576,COLUMN(BQ42),0)</f>
        <v>15690</v>
      </c>
      <c r="BR43" s="14">
        <f>VLOOKUP("*Дагестан*",'[1]в рублях'!$1:$1048576,COLUMN(BR42),0)</f>
        <v>16311</v>
      </c>
      <c r="BS43" s="14">
        <f>VLOOKUP("*Дагестан*",'[1]в рублях'!$1:$1048576,COLUMN(BS42),0)</f>
        <v>17034</v>
      </c>
      <c r="BT43" s="14">
        <f>VLOOKUP("*Дагестан*",'[1]в рублях'!$1:$1048576,COLUMN(BT42),0)</f>
        <v>17372</v>
      </c>
      <c r="BU43" s="14">
        <f>VLOOKUP("*Дагестан*",'[1]в рублях'!$1:$1048576,COLUMN(BU42),0)</f>
        <v>17998</v>
      </c>
      <c r="BV43" s="14">
        <f>VLOOKUP("*Дагестан*",'[1]в рублях'!$1:$1048576,COLUMN(BV42),0)</f>
        <v>17953</v>
      </c>
      <c r="BW43" s="14">
        <f>VLOOKUP("*Дагестан*",'[1]в рублях'!$1:$1048576,COLUMN(BW42),0)</f>
        <v>18722</v>
      </c>
      <c r="BX43" s="14">
        <f>VLOOKUP("*Дагестан*",'[1]в рублях'!$1:$1048576,COLUMN(BX42),0)</f>
        <v>18828</v>
      </c>
      <c r="BY43" s="14">
        <f>VLOOKUP("*Дагестан*",'[1]в рублях'!$1:$1048576,COLUMN(BY42),0)</f>
        <v>19785</v>
      </c>
      <c r="BZ43" s="14">
        <f>VLOOKUP("*Дагестан*",'[1]в рублях'!$1:$1048576,COLUMN(BZ42),0)</f>
        <v>20683</v>
      </c>
      <c r="CA43" s="14">
        <f>VLOOKUP("*Дагестан*",'[1]в рублях'!$1:$1048576,COLUMN(CA42),0)</f>
        <v>21844</v>
      </c>
      <c r="CB43" s="14">
        <f>VLOOKUP("*Дагестан*",'[1]в рублях'!$1:$1048576,COLUMN(CB42),0)</f>
        <v>22543</v>
      </c>
    </row>
    <row r="44" spans="1:80" x14ac:dyDescent="0.2">
      <c r="A44" s="4" t="s">
        <v>41</v>
      </c>
      <c r="B44" s="14">
        <f>VLOOKUP("*Ингушетия*",'[1]в рублях'!$1:$1048576,COLUMN(B43),0)</f>
        <v>0</v>
      </c>
      <c r="C44" s="14">
        <f>VLOOKUP("*Ингушетия*",'[1]в рублях'!$1:$1048576,COLUMN(C43),0)</f>
        <v>0</v>
      </c>
      <c r="D44" s="14">
        <f>VLOOKUP("*Ингушетия*",'[1]в рублях'!$1:$1048576,COLUMN(D43),0)</f>
        <v>0</v>
      </c>
      <c r="E44" s="14">
        <f>VLOOKUP("*Ингушетия*",'[1]в рублях'!$1:$1048576,COLUMN(E43),0)</f>
        <v>0</v>
      </c>
      <c r="F44" s="14">
        <f>VLOOKUP("*Ингушетия*",'[1]в рублях'!$1:$1048576,COLUMN(F43),0)</f>
        <v>0</v>
      </c>
      <c r="G44" s="14">
        <f>VLOOKUP("*Ингушетия*",'[1]в рублях'!$1:$1048576,COLUMN(G43),0)</f>
        <v>0</v>
      </c>
      <c r="H44" s="14">
        <f>VLOOKUP("*Ингушетия*",'[1]в рублях'!$1:$1048576,COLUMN(H43),0)</f>
        <v>0</v>
      </c>
      <c r="I44" s="14">
        <f>VLOOKUP("*Ингушетия*",'[1]в рублях'!$1:$1048576,COLUMN(I43),0)</f>
        <v>0</v>
      </c>
      <c r="J44" s="14">
        <f>VLOOKUP("*Ингушетия*",'[1]в рублях'!$1:$1048576,COLUMN(J43),0)</f>
        <v>0</v>
      </c>
      <c r="K44" s="14">
        <f>VLOOKUP("*Ингушетия*",'[1]в рублях'!$1:$1048576,COLUMN(K43),0)</f>
        <v>2</v>
      </c>
      <c r="L44" s="14">
        <f>VLOOKUP("*Ингушетия*",'[1]в рублях'!$1:$1048576,COLUMN(L43),0)</f>
        <v>2</v>
      </c>
      <c r="M44" s="14">
        <f>VLOOKUP("*Ингушетия*",'[1]в рублях'!$1:$1048576,COLUMN(M43),0)</f>
        <v>2</v>
      </c>
      <c r="N44" s="14">
        <f>VLOOKUP("*Ингушетия*",'[1]в рублях'!$1:$1048576,COLUMN(N43),0)</f>
        <v>10</v>
      </c>
      <c r="O44" s="14">
        <f>VLOOKUP("*Ингушетия*",'[1]в рублях'!$1:$1048576,COLUMN(O43),0)</f>
        <v>20</v>
      </c>
      <c r="P44" s="14">
        <f>VLOOKUP("*Ингушетия*",'[1]в рублях'!$1:$1048576,COLUMN(P43),0)</f>
        <v>20</v>
      </c>
      <c r="Q44" s="14">
        <f>VLOOKUP("*Ингушетия*",'[1]в рублях'!$1:$1048576,COLUMN(Q43),0)</f>
        <v>3</v>
      </c>
      <c r="R44" s="14">
        <f>VLOOKUP("*Ингушетия*",'[1]в рублях'!$1:$1048576,COLUMN(R43),0)</f>
        <v>3</v>
      </c>
      <c r="S44" s="14">
        <f>VLOOKUP("*Ингушетия*",'[1]в рублях'!$1:$1048576,COLUMN(S43),0)</f>
        <v>14</v>
      </c>
      <c r="T44" s="14">
        <f>VLOOKUP("*Ингушетия*",'[1]в рублях'!$1:$1048576,COLUMN(T43),0)</f>
        <v>20</v>
      </c>
      <c r="U44" s="14">
        <f>VLOOKUP("*Ингушетия*",'[1]в рублях'!$1:$1048576,COLUMN(U43),0)</f>
        <v>70</v>
      </c>
      <c r="V44" s="14">
        <f>VLOOKUP("*Ингушетия*",'[1]в рублях'!$1:$1048576,COLUMN(V43),0)</f>
        <v>80</v>
      </c>
      <c r="W44" s="14">
        <f>VLOOKUP("*Ингушетия*",'[1]в рублях'!$1:$1048576,COLUMN(W43),0)</f>
        <v>120</v>
      </c>
      <c r="X44" s="14">
        <f>VLOOKUP("*Ингушетия*",'[1]в рублях'!$1:$1048576,COLUMN(X43),0)</f>
        <v>124</v>
      </c>
      <c r="Y44" s="14">
        <f>VLOOKUP("*Ингушетия*",'[1]в рублях'!$1:$1048576,COLUMN(Y43),0)</f>
        <v>143</v>
      </c>
      <c r="Z44" s="14">
        <f>VLOOKUP("*Ингушетия*",'[1]в рублях'!$1:$1048576,COLUMN(Z43),0)</f>
        <v>154</v>
      </c>
      <c r="AA44" s="14">
        <f>VLOOKUP("*Ингушетия*",'[1]в рублях'!$1:$1048576,COLUMN(AA43),0)</f>
        <v>162</v>
      </c>
      <c r="AB44" s="14">
        <f>VLOOKUP("*Ингушетия*",'[1]в рублях'!$1:$1048576,COLUMN(AB43),0)</f>
        <v>177</v>
      </c>
      <c r="AC44" s="14">
        <f>VLOOKUP("*Ингушетия*",'[1]в рублях'!$1:$1048576,COLUMN(AC43),0)</f>
        <v>191</v>
      </c>
      <c r="AD44" s="14">
        <f>VLOOKUP("*Ингушетия*",'[1]в рублях'!$1:$1048576,COLUMN(AD43),0)</f>
        <v>182</v>
      </c>
      <c r="AE44" s="14">
        <f>VLOOKUP("*Ингушетия*",'[1]в рублях'!$1:$1048576,COLUMN(AE43),0)</f>
        <v>220</v>
      </c>
      <c r="AF44" s="14">
        <f>VLOOKUP("*Ингушетия*",'[1]в рублях'!$1:$1048576,COLUMN(AF43),0)</f>
        <v>243</v>
      </c>
      <c r="AG44" s="14">
        <f>VLOOKUP("*Ингушетия*",'[1]в рублях'!$1:$1048576,COLUMN(AG43),0)</f>
        <v>265</v>
      </c>
      <c r="AH44" s="14">
        <f>VLOOKUP("*Ингушетия*",'[1]в рублях'!$1:$1048576,COLUMN(AH43),0)</f>
        <v>267</v>
      </c>
      <c r="AI44" s="14">
        <f>VLOOKUP("*Ингушетия*",'[1]в рублях'!$1:$1048576,COLUMN(AI43),0)</f>
        <v>356</v>
      </c>
      <c r="AJ44" s="14">
        <f>VLOOKUP("*Ингушетия*",'[1]в рублях'!$1:$1048576,COLUMN(AJ43),0)</f>
        <v>381</v>
      </c>
      <c r="AK44" s="14">
        <f>VLOOKUP("*Ингушетия*",'[1]в рублях'!$1:$1048576,COLUMN(AK43),0)</f>
        <v>410</v>
      </c>
      <c r="AL44" s="14">
        <f>VLOOKUP("*Ингушетия*",'[1]в рублях'!$1:$1048576,COLUMN(AL43),0)</f>
        <v>420</v>
      </c>
      <c r="AM44" s="14">
        <f>VLOOKUP("*Ингушетия*",'[1]в рублях'!$1:$1048576,COLUMN(AM43),0)</f>
        <v>459</v>
      </c>
      <c r="AN44" s="14">
        <f>VLOOKUP("*Ингушетия*",'[1]в рублях'!$1:$1048576,COLUMN(AN43),0)</f>
        <v>428</v>
      </c>
      <c r="AO44" s="14">
        <f>VLOOKUP("*Ингушетия*",'[1]в рублях'!$1:$1048576,COLUMN(AO43),0)</f>
        <v>437</v>
      </c>
      <c r="AP44" s="14">
        <f>VLOOKUP("*Ингушетия*",'[1]в рублях'!$1:$1048576,COLUMN(AP43),0)</f>
        <v>421</v>
      </c>
      <c r="AQ44" s="14">
        <f>VLOOKUP("*Ингушетия*",'[1]в рублях'!$1:$1048576,COLUMN(AQ43),0)</f>
        <v>441</v>
      </c>
      <c r="AR44" s="14">
        <f>VLOOKUP("*Ингушетия*",'[1]в рублях'!$1:$1048576,COLUMN(AR43),0)</f>
        <v>454</v>
      </c>
      <c r="AS44" s="14">
        <f>VLOOKUP("*Ингушетия*",'[1]в рублях'!$1:$1048576,COLUMN(AS43),0)</f>
        <v>398</v>
      </c>
      <c r="AT44" s="14">
        <f>VLOOKUP("*Ингушетия*",'[1]в рублях'!$1:$1048576,COLUMN(AT43),0)</f>
        <v>413</v>
      </c>
      <c r="AU44" s="14">
        <f>VLOOKUP("*Ингушетия*",'[1]в рублях'!$1:$1048576,COLUMN(AU43),0)</f>
        <v>456</v>
      </c>
      <c r="AV44" s="14">
        <f>VLOOKUP("*Ингушетия*",'[1]в рублях'!$1:$1048576,COLUMN(AV43),0)</f>
        <v>520</v>
      </c>
      <c r="AW44" s="14">
        <f>VLOOKUP("*Ингушетия*",'[1]в рублях'!$1:$1048576,COLUMN(AW43),0)</f>
        <v>542</v>
      </c>
      <c r="AX44" s="14">
        <f>VLOOKUP("*Ингушетия*",'[1]в рублях'!$1:$1048576,COLUMN(AX43),0)</f>
        <v>502</v>
      </c>
      <c r="AY44" s="14">
        <f>VLOOKUP("*Ингушетия*",'[1]в рублях'!$1:$1048576,COLUMN(AY43),0)</f>
        <v>526</v>
      </c>
      <c r="AZ44" s="14">
        <f>VLOOKUP("*Ингушетия*",'[1]в рублях'!$1:$1048576,COLUMN(AZ43),0)</f>
        <v>582</v>
      </c>
      <c r="BA44" s="14">
        <f>VLOOKUP("*Ингушетия*",'[1]в рублях'!$1:$1048576,COLUMN(BA43),0)</f>
        <v>663</v>
      </c>
      <c r="BB44" s="14">
        <f>VLOOKUP("*Ингушетия*",'[1]в рублях'!$1:$1048576,COLUMN(BB43),0)</f>
        <v>728</v>
      </c>
      <c r="BC44" s="14">
        <f>VLOOKUP("*Ингушетия*",'[1]в рублях'!$1:$1048576,COLUMN(BC43),0)</f>
        <v>723</v>
      </c>
      <c r="BD44" s="14">
        <f>VLOOKUP("*Ингушетия*",'[1]в рублях'!$1:$1048576,COLUMN(BD43),0)</f>
        <v>715</v>
      </c>
      <c r="BE44" s="14">
        <f>VLOOKUP("*Ингушетия*",'[1]в рублях'!$1:$1048576,COLUMN(BE43),0)</f>
        <v>743</v>
      </c>
      <c r="BF44" s="14">
        <f>VLOOKUP("*Ингушетия*",'[1]в рублях'!$1:$1048576,COLUMN(BF43),0)</f>
        <v>761</v>
      </c>
      <c r="BG44" s="14">
        <f>VLOOKUP("*Ингушетия*",'[1]в рублях'!$1:$1048576,COLUMN(BG43),0)</f>
        <v>835</v>
      </c>
      <c r="BH44" s="14">
        <f>VLOOKUP("*Ингушетия*",'[1]в рублях'!$1:$1048576,COLUMN(BH43),0)</f>
        <v>909</v>
      </c>
      <c r="BI44" s="14">
        <f>VLOOKUP("*Ингушетия*",'[1]в рублях'!$1:$1048576,COLUMN(BI43),0)</f>
        <v>940</v>
      </c>
      <c r="BJ44" s="14">
        <f>VLOOKUP("*Ингушетия*",'[1]в рублях'!$1:$1048576,COLUMN(BJ43),0)</f>
        <v>973</v>
      </c>
      <c r="BK44" s="14">
        <f>VLOOKUP("*Ингушетия*",'[1]в рублях'!$1:$1048576,COLUMN(BK43),0)</f>
        <v>1012</v>
      </c>
      <c r="BL44" s="14">
        <f>VLOOKUP("*Ингушетия*",'[1]в рублях'!$1:$1048576,COLUMN(BL43),0)</f>
        <v>1050</v>
      </c>
      <c r="BM44" s="14">
        <f>VLOOKUP("*Ингушетия*",'[1]в рублях'!$1:$1048576,COLUMN(BM43),0)</f>
        <v>1073</v>
      </c>
      <c r="BN44" s="14">
        <f>VLOOKUP("*Ингушетия*",'[1]в рублях'!$1:$1048576,COLUMN(BN43),0)</f>
        <v>1079</v>
      </c>
      <c r="BO44" s="14">
        <f>VLOOKUP("*Ингушетия*",'[1]в рублях'!$1:$1048576,COLUMN(BO43),0)</f>
        <v>1121</v>
      </c>
      <c r="BP44" s="14">
        <f>VLOOKUP("*Ингушетия*",'[1]в рублях'!$1:$1048576,COLUMN(BP43),0)</f>
        <v>1082</v>
      </c>
      <c r="BQ44" s="14">
        <f>VLOOKUP("*Ингушетия*",'[1]в рублях'!$1:$1048576,COLUMN(BQ43),0)</f>
        <v>1132</v>
      </c>
      <c r="BR44" s="14">
        <f>VLOOKUP("*Ингушетия*",'[1]в рублях'!$1:$1048576,COLUMN(BR43),0)</f>
        <v>1148</v>
      </c>
      <c r="BS44" s="14">
        <f>VLOOKUP("*Ингушетия*",'[1]в рублях'!$1:$1048576,COLUMN(BS43),0)</f>
        <v>1175</v>
      </c>
      <c r="BT44" s="14">
        <f>VLOOKUP("*Ингушетия*",'[1]в рублях'!$1:$1048576,COLUMN(BT43),0)</f>
        <v>1037</v>
      </c>
      <c r="BU44" s="14">
        <f>VLOOKUP("*Ингушетия*",'[1]в рублях'!$1:$1048576,COLUMN(BU43),0)</f>
        <v>1066</v>
      </c>
      <c r="BV44" s="14">
        <f>VLOOKUP("*Ингушетия*",'[1]в рублях'!$1:$1048576,COLUMN(BV43),0)</f>
        <v>1003</v>
      </c>
      <c r="BW44" s="14">
        <f>VLOOKUP("*Ингушетия*",'[1]в рублях'!$1:$1048576,COLUMN(BW43),0)</f>
        <v>1079</v>
      </c>
      <c r="BX44" s="14">
        <f>VLOOKUP("*Ингушетия*",'[1]в рублях'!$1:$1048576,COLUMN(BX43),0)</f>
        <v>1158</v>
      </c>
      <c r="BY44" s="14">
        <f>VLOOKUP("*Ингушетия*",'[1]в рублях'!$1:$1048576,COLUMN(BY43),0)</f>
        <v>1298</v>
      </c>
      <c r="BZ44" s="14">
        <f>VLOOKUP("*Ингушетия*",'[1]в рублях'!$1:$1048576,COLUMN(BZ43),0)</f>
        <v>1306</v>
      </c>
      <c r="CA44" s="14">
        <f>VLOOKUP("*Ингушетия*",'[1]в рублях'!$1:$1048576,COLUMN(CA43),0)</f>
        <v>1373</v>
      </c>
      <c r="CB44" s="14">
        <f>VLOOKUP("*Ингушетия*",'[1]в рублях'!$1:$1048576,COLUMN(CB43),0)</f>
        <v>1380</v>
      </c>
    </row>
    <row r="45" spans="1:80" ht="24" x14ac:dyDescent="0.2">
      <c r="A45" s="4" t="s">
        <v>42</v>
      </c>
      <c r="B45" s="14">
        <f>VLOOKUP("*Кабардино*",'[1]в рублях'!$1:$1048576,COLUMN(B44),0)</f>
        <v>0</v>
      </c>
      <c r="C45" s="14">
        <f>VLOOKUP("*Кабардино*",'[1]в рублях'!$1:$1048576,COLUMN(C44),0)</f>
        <v>0</v>
      </c>
      <c r="D45" s="14">
        <f>VLOOKUP("*Кабардино*",'[1]в рублях'!$1:$1048576,COLUMN(D44),0)</f>
        <v>0</v>
      </c>
      <c r="E45" s="14">
        <f>VLOOKUP("*Кабардино*",'[1]в рублях'!$1:$1048576,COLUMN(E44),0)</f>
        <v>7</v>
      </c>
      <c r="F45" s="14">
        <f>VLOOKUP("*Кабардино*",'[1]в рублях'!$1:$1048576,COLUMN(F44),0)</f>
        <v>7</v>
      </c>
      <c r="G45" s="14">
        <f>VLOOKUP("*Кабардино*",'[1]в рублях'!$1:$1048576,COLUMN(G44),0)</f>
        <v>13</v>
      </c>
      <c r="H45" s="14">
        <f>VLOOKUP("*Кабардино*",'[1]в рублях'!$1:$1048576,COLUMN(H44),0)</f>
        <v>19</v>
      </c>
      <c r="I45" s="14">
        <f>VLOOKUP("*Кабардино*",'[1]в рублях'!$1:$1048576,COLUMN(I44),0)</f>
        <v>23</v>
      </c>
      <c r="J45" s="14">
        <f>VLOOKUP("*Кабардино*",'[1]в рублях'!$1:$1048576,COLUMN(J44),0)</f>
        <v>26</v>
      </c>
      <c r="K45" s="14">
        <f>VLOOKUP("*Кабардино*",'[1]в рублях'!$1:$1048576,COLUMN(K44),0)</f>
        <v>30</v>
      </c>
      <c r="L45" s="14">
        <f>VLOOKUP("*Кабардино*",'[1]в рублях'!$1:$1048576,COLUMN(L44),0)</f>
        <v>41</v>
      </c>
      <c r="M45" s="14">
        <f>VLOOKUP("*Кабардино*",'[1]в рублях'!$1:$1048576,COLUMN(M44),0)</f>
        <v>48</v>
      </c>
      <c r="N45" s="14">
        <f>VLOOKUP("*Кабардино*",'[1]в рублях'!$1:$1048576,COLUMN(N44),0)</f>
        <v>64</v>
      </c>
      <c r="O45" s="14">
        <f>VLOOKUP("*Кабардино*",'[1]в рублях'!$1:$1048576,COLUMN(O44),0)</f>
        <v>72</v>
      </c>
      <c r="P45" s="14">
        <f>VLOOKUP("*Кабардино*",'[1]в рублях'!$1:$1048576,COLUMN(P44),0)</f>
        <v>101</v>
      </c>
      <c r="Q45" s="14">
        <f>VLOOKUP("*Кабардино*",'[1]в рублях'!$1:$1048576,COLUMN(Q44),0)</f>
        <v>117</v>
      </c>
      <c r="R45" s="14">
        <f>VLOOKUP("*Кабардино*",'[1]в рублях'!$1:$1048576,COLUMN(R44),0)</f>
        <v>113</v>
      </c>
      <c r="S45" s="14">
        <f>VLOOKUP("*Кабардино*",'[1]в рублях'!$1:$1048576,COLUMN(S44),0)</f>
        <v>129</v>
      </c>
      <c r="T45" s="14">
        <f>VLOOKUP("*Кабардино*",'[1]в рублях'!$1:$1048576,COLUMN(T44),0)</f>
        <v>249</v>
      </c>
      <c r="U45" s="14">
        <f>VLOOKUP("*Кабардино*",'[1]в рублях'!$1:$1048576,COLUMN(U44),0)</f>
        <v>273</v>
      </c>
      <c r="V45" s="14">
        <f>VLOOKUP("*Кабардино*",'[1]в рублях'!$1:$1048576,COLUMN(V44),0)</f>
        <v>296</v>
      </c>
      <c r="W45" s="14">
        <f>VLOOKUP("*Кабардино*",'[1]в рублях'!$1:$1048576,COLUMN(W44),0)</f>
        <v>327</v>
      </c>
      <c r="X45" s="14">
        <f>VLOOKUP("*Кабардино*",'[1]в рублях'!$1:$1048576,COLUMN(X44),0)</f>
        <v>372</v>
      </c>
      <c r="Y45" s="14">
        <f>VLOOKUP("*Кабардино*",'[1]в рублях'!$1:$1048576,COLUMN(Y44),0)</f>
        <v>398</v>
      </c>
      <c r="Z45" s="14">
        <f>VLOOKUP("*Кабардино*",'[1]в рублях'!$1:$1048576,COLUMN(Z44),0)</f>
        <v>448</v>
      </c>
      <c r="AA45" s="14">
        <f>VLOOKUP("*Кабардино*",'[1]в рублях'!$1:$1048576,COLUMN(AA44),0)</f>
        <v>507</v>
      </c>
      <c r="AB45" s="14">
        <f>VLOOKUP("*Кабардино*",'[1]в рублях'!$1:$1048576,COLUMN(AB44),0)</f>
        <v>553</v>
      </c>
      <c r="AC45" s="14">
        <f>VLOOKUP("*Кабардино*",'[1]в рублях'!$1:$1048576,COLUMN(AC44),0)</f>
        <v>567</v>
      </c>
      <c r="AD45" s="14">
        <f>VLOOKUP("*Кабардино*",'[1]в рублях'!$1:$1048576,COLUMN(AD44),0)</f>
        <v>568</v>
      </c>
      <c r="AE45" s="14">
        <f>VLOOKUP("*Кабардино*",'[1]в рублях'!$1:$1048576,COLUMN(AE44),0)</f>
        <v>797</v>
      </c>
      <c r="AF45" s="14">
        <f>VLOOKUP("*Кабардино*",'[1]в рублях'!$1:$1048576,COLUMN(AF44),0)</f>
        <v>852</v>
      </c>
      <c r="AG45" s="14">
        <f>VLOOKUP("*Кабардино*",'[1]в рублях'!$1:$1048576,COLUMN(AG44),0)</f>
        <v>921</v>
      </c>
      <c r="AH45" s="14">
        <f>VLOOKUP("*Кабардино*",'[1]в рублях'!$1:$1048576,COLUMN(AH44),0)</f>
        <v>1042</v>
      </c>
      <c r="AI45" s="14">
        <f>VLOOKUP("*Кабардино*",'[1]в рублях'!$1:$1048576,COLUMN(AI44),0)</f>
        <v>1267</v>
      </c>
      <c r="AJ45" s="14">
        <f>VLOOKUP("*Кабардино*",'[1]в рублях'!$1:$1048576,COLUMN(AJ44),0)</f>
        <v>1342</v>
      </c>
      <c r="AK45" s="14">
        <f>VLOOKUP("*Кабардино*",'[1]в рублях'!$1:$1048576,COLUMN(AK44),0)</f>
        <v>1379</v>
      </c>
      <c r="AL45" s="14">
        <f>VLOOKUP("*Кабардино*",'[1]в рублях'!$1:$1048576,COLUMN(AL44),0)</f>
        <v>1453</v>
      </c>
      <c r="AM45" s="14">
        <f>VLOOKUP("*Кабардино*",'[1]в рублях'!$1:$1048576,COLUMN(AM44),0)</f>
        <v>1494</v>
      </c>
      <c r="AN45" s="14">
        <f>VLOOKUP("*Кабардино*",'[1]в рублях'!$1:$1048576,COLUMN(AN44),0)</f>
        <v>1583</v>
      </c>
      <c r="AO45" s="14">
        <f>VLOOKUP("*Кабардино*",'[1]в рублях'!$1:$1048576,COLUMN(AO44),0)</f>
        <v>1641</v>
      </c>
      <c r="AP45" s="14">
        <f>VLOOKUP("*Кабардино*",'[1]в рублях'!$1:$1048576,COLUMN(AP44),0)</f>
        <v>1705</v>
      </c>
      <c r="AQ45" s="14">
        <f>VLOOKUP("*Кабардино*",'[1]в рублях'!$1:$1048576,COLUMN(AQ44),0)</f>
        <v>1756</v>
      </c>
      <c r="AR45" s="14">
        <f>VLOOKUP("*Кабардино*",'[1]в рублях'!$1:$1048576,COLUMN(AR44),0)</f>
        <v>1902</v>
      </c>
      <c r="AS45" s="14">
        <f>VLOOKUP("*Кабардино*",'[1]в рублях'!$1:$1048576,COLUMN(AS44),0)</f>
        <v>1821</v>
      </c>
      <c r="AT45" s="14">
        <f>VLOOKUP("*Кабардино*",'[1]в рублях'!$1:$1048576,COLUMN(AT44),0)</f>
        <v>2011</v>
      </c>
      <c r="AU45" s="14">
        <f>VLOOKUP("*Кабардино*",'[1]в рублях'!$1:$1048576,COLUMN(AU44),0)</f>
        <v>2127</v>
      </c>
      <c r="AV45" s="14">
        <f>VLOOKUP("*Кабардино*",'[1]в рублях'!$1:$1048576,COLUMN(AV44),0)</f>
        <v>2238</v>
      </c>
      <c r="AW45" s="14">
        <f>VLOOKUP("*Кабардино*",'[1]в рублях'!$1:$1048576,COLUMN(AW44),0)</f>
        <v>2345</v>
      </c>
      <c r="AX45" s="14">
        <f>VLOOKUP("*Кабардино*",'[1]в рублях'!$1:$1048576,COLUMN(AX44),0)</f>
        <v>2481</v>
      </c>
      <c r="AY45" s="14">
        <f>VLOOKUP("*Кабардино*",'[1]в рублях'!$1:$1048576,COLUMN(AY44),0)</f>
        <v>2659</v>
      </c>
      <c r="AZ45" s="14">
        <f>VLOOKUP("*Кабардино*",'[1]в рублях'!$1:$1048576,COLUMN(AZ44),0)</f>
        <v>3020</v>
      </c>
      <c r="BA45" s="14">
        <f>VLOOKUP("*Кабардино*",'[1]в рублях'!$1:$1048576,COLUMN(BA44),0)</f>
        <v>3061</v>
      </c>
      <c r="BB45" s="14">
        <f>VLOOKUP("*Кабардино*",'[1]в рублях'!$1:$1048576,COLUMN(BB44),0)</f>
        <v>3359</v>
      </c>
      <c r="BC45" s="14">
        <f>VLOOKUP("*Кабардино*",'[1]в рублях'!$1:$1048576,COLUMN(BC44),0)</f>
        <v>3636</v>
      </c>
      <c r="BD45" s="14">
        <f>VLOOKUP("*Кабардино*",'[1]в рублях'!$1:$1048576,COLUMN(BD44),0)</f>
        <v>3342</v>
      </c>
      <c r="BE45" s="14">
        <f>VLOOKUP("*Кабардино*",'[1]в рублях'!$1:$1048576,COLUMN(BE44),0)</f>
        <v>3394</v>
      </c>
      <c r="BF45" s="14">
        <f>VLOOKUP("*Кабардино*",'[1]в рублях'!$1:$1048576,COLUMN(BF44),0)</f>
        <v>3540</v>
      </c>
      <c r="BG45" s="14">
        <f>VLOOKUP("*Кабардино*",'[1]в рублях'!$1:$1048576,COLUMN(BG44),0)</f>
        <v>3709</v>
      </c>
      <c r="BH45" s="14">
        <f>VLOOKUP("*Кабардино*",'[1]в рублях'!$1:$1048576,COLUMN(BH44),0)</f>
        <v>3827</v>
      </c>
      <c r="BI45" s="14">
        <f>VLOOKUP("*Кабардино*",'[1]в рублях'!$1:$1048576,COLUMN(BI44),0)</f>
        <v>4228</v>
      </c>
      <c r="BJ45" s="14">
        <f>VLOOKUP("*Кабардино*",'[1]в рублях'!$1:$1048576,COLUMN(BJ44),0)</f>
        <v>4485</v>
      </c>
      <c r="BK45" s="14">
        <f>VLOOKUP("*Кабардино*",'[1]в рублях'!$1:$1048576,COLUMN(BK44),0)</f>
        <v>4491</v>
      </c>
      <c r="BL45" s="14">
        <f>VLOOKUP("*Кабардино*",'[1]в рублях'!$1:$1048576,COLUMN(BL44),0)</f>
        <v>4591</v>
      </c>
      <c r="BM45" s="14">
        <f>VLOOKUP("*Кабардино*",'[1]в рублях'!$1:$1048576,COLUMN(BM44),0)</f>
        <v>4680</v>
      </c>
      <c r="BN45" s="14">
        <f>VLOOKUP("*Кабардино*",'[1]в рублях'!$1:$1048576,COLUMN(BN44),0)</f>
        <v>4630</v>
      </c>
      <c r="BO45" s="14">
        <f>VLOOKUP("*Кабардино*",'[1]в рублях'!$1:$1048576,COLUMN(BO44),0)</f>
        <v>4792</v>
      </c>
      <c r="BP45" s="14">
        <f>VLOOKUP("*Кабардино*",'[1]в рублях'!$1:$1048576,COLUMN(BP44),0)</f>
        <v>4590</v>
      </c>
      <c r="BQ45" s="14">
        <f>VLOOKUP("*Кабардино*",'[1]в рублях'!$1:$1048576,COLUMN(BQ44),0)</f>
        <v>4628</v>
      </c>
      <c r="BR45" s="14">
        <f>VLOOKUP("*Кабардино*",'[1]в рублях'!$1:$1048576,COLUMN(BR44),0)</f>
        <v>4762</v>
      </c>
      <c r="BS45" s="14">
        <f>VLOOKUP("*Кабардино*",'[1]в рублях'!$1:$1048576,COLUMN(BS44),0)</f>
        <v>4945</v>
      </c>
      <c r="BT45" s="14">
        <f>VLOOKUP("*Кабардино*",'[1]в рублях'!$1:$1048576,COLUMN(BT44),0)</f>
        <v>5261</v>
      </c>
      <c r="BU45" s="14">
        <f>VLOOKUP("*Кабардино*",'[1]в рублях'!$1:$1048576,COLUMN(BU44),0)</f>
        <v>5630</v>
      </c>
      <c r="BV45" s="14">
        <f>VLOOKUP("*Кабардино*",'[1]в рублях'!$1:$1048576,COLUMN(BV44),0)</f>
        <v>5852</v>
      </c>
      <c r="BW45" s="14">
        <f>VLOOKUP("*Кабардино*",'[1]в рублях'!$1:$1048576,COLUMN(BW44),0)</f>
        <v>5640</v>
      </c>
      <c r="BX45" s="14">
        <f>VLOOKUP("*Кабардино*",'[1]в рублях'!$1:$1048576,COLUMN(BX44),0)</f>
        <v>6047</v>
      </c>
      <c r="BY45" s="14">
        <f>VLOOKUP("*Кабардино*",'[1]в рублях'!$1:$1048576,COLUMN(BY44),0)</f>
        <v>6279</v>
      </c>
      <c r="BZ45" s="14">
        <f>VLOOKUP("*Кабардино*",'[1]в рублях'!$1:$1048576,COLUMN(BZ44),0)</f>
        <v>6666</v>
      </c>
      <c r="CA45" s="14">
        <f>VLOOKUP("*Кабардино*",'[1]в рублях'!$1:$1048576,COLUMN(CA44),0)</f>
        <v>7058</v>
      </c>
      <c r="CB45" s="14">
        <f>VLOOKUP("*Кабардино*",'[1]в рублях'!$1:$1048576,COLUMN(CB44),0)</f>
        <v>7271</v>
      </c>
    </row>
    <row r="46" spans="1:80" ht="24" x14ac:dyDescent="0.2">
      <c r="A46" s="4" t="s">
        <v>43</v>
      </c>
      <c r="B46" s="14">
        <f>VLOOKUP("*Карачаево*",'[1]в рублях'!$1:$1048576,COLUMN(B45),0)</f>
        <v>0</v>
      </c>
      <c r="C46" s="14">
        <f>VLOOKUP("*Карачаево*",'[1]в рублях'!$1:$1048576,COLUMN(C45),0)</f>
        <v>0</v>
      </c>
      <c r="D46" s="14">
        <f>VLOOKUP("*Карачаево*",'[1]в рублях'!$1:$1048576,COLUMN(D45),0)</f>
        <v>2</v>
      </c>
      <c r="E46" s="14">
        <f>VLOOKUP("*Карачаево*",'[1]в рублях'!$1:$1048576,COLUMN(E45),0)</f>
        <v>2</v>
      </c>
      <c r="F46" s="14">
        <f>VLOOKUP("*Карачаево*",'[1]в рублях'!$1:$1048576,COLUMN(F45),0)</f>
        <v>2</v>
      </c>
      <c r="G46" s="14">
        <f>VLOOKUP("*Карачаево*",'[1]в рублях'!$1:$1048576,COLUMN(G45),0)</f>
        <v>4</v>
      </c>
      <c r="H46" s="14">
        <f>VLOOKUP("*Карачаево*",'[1]в рублях'!$1:$1048576,COLUMN(H45),0)</f>
        <v>4</v>
      </c>
      <c r="I46" s="14">
        <f>VLOOKUP("*Карачаево*",'[1]в рублях'!$1:$1048576,COLUMN(I45),0)</f>
        <v>4</v>
      </c>
      <c r="J46" s="14">
        <f>VLOOKUP("*Карачаево*",'[1]в рублях'!$1:$1048576,COLUMN(J45),0)</f>
        <v>13</v>
      </c>
      <c r="K46" s="14">
        <f>VLOOKUP("*Карачаево*",'[1]в рублях'!$1:$1048576,COLUMN(K45),0)</f>
        <v>15</v>
      </c>
      <c r="L46" s="14">
        <f>VLOOKUP("*Карачаево*",'[1]в рублях'!$1:$1048576,COLUMN(L45),0)</f>
        <v>18</v>
      </c>
      <c r="M46" s="14">
        <f>VLOOKUP("*Карачаево*",'[1]в рублях'!$1:$1048576,COLUMN(M45),0)</f>
        <v>21</v>
      </c>
      <c r="N46" s="14">
        <f>VLOOKUP("*Карачаево*",'[1]в рублях'!$1:$1048576,COLUMN(N45),0)</f>
        <v>33</v>
      </c>
      <c r="O46" s="14">
        <f>VLOOKUP("*Карачаево*",'[1]в рублях'!$1:$1048576,COLUMN(O45),0)</f>
        <v>63</v>
      </c>
      <c r="P46" s="14">
        <f>VLOOKUP("*Карачаево*",'[1]в рублях'!$1:$1048576,COLUMN(P45),0)</f>
        <v>78</v>
      </c>
      <c r="Q46" s="14">
        <f>VLOOKUP("*Карачаево*",'[1]в рублях'!$1:$1048576,COLUMN(Q45),0)</f>
        <v>107</v>
      </c>
      <c r="R46" s="14">
        <f>VLOOKUP("*Карачаево*",'[1]в рублях'!$1:$1048576,COLUMN(R45),0)</f>
        <v>139</v>
      </c>
      <c r="S46" s="14">
        <f>VLOOKUP("*Карачаево*",'[1]в рублях'!$1:$1048576,COLUMN(S45),0)</f>
        <v>180</v>
      </c>
      <c r="T46" s="14">
        <f>VLOOKUP("*Карачаево*",'[1]в рублях'!$1:$1048576,COLUMN(T45),0)</f>
        <v>244</v>
      </c>
      <c r="U46" s="14">
        <f>VLOOKUP("*Карачаево*",'[1]в рублях'!$1:$1048576,COLUMN(U45),0)</f>
        <v>269</v>
      </c>
      <c r="V46" s="14">
        <f>VLOOKUP("*Карачаево*",'[1]в рублях'!$1:$1048576,COLUMN(V45),0)</f>
        <v>262</v>
      </c>
      <c r="W46" s="14">
        <f>VLOOKUP("*Карачаево*",'[1]в рублях'!$1:$1048576,COLUMN(W45),0)</f>
        <v>278</v>
      </c>
      <c r="X46" s="14">
        <f>VLOOKUP("*Карачаево*",'[1]в рублях'!$1:$1048576,COLUMN(X45),0)</f>
        <v>325</v>
      </c>
      <c r="Y46" s="14">
        <f>VLOOKUP("*Карачаево*",'[1]в рублях'!$1:$1048576,COLUMN(Y45),0)</f>
        <v>388</v>
      </c>
      <c r="Z46" s="14">
        <f>VLOOKUP("*Карачаево*",'[1]в рублях'!$1:$1048576,COLUMN(Z45),0)</f>
        <v>437</v>
      </c>
      <c r="AA46" s="14">
        <f>VLOOKUP("*Карачаево*",'[1]в рублях'!$1:$1048576,COLUMN(AA45),0)</f>
        <v>463</v>
      </c>
      <c r="AB46" s="14">
        <f>VLOOKUP("*Карачаево*",'[1]в рублях'!$1:$1048576,COLUMN(AB45),0)</f>
        <v>528</v>
      </c>
      <c r="AC46" s="14">
        <f>VLOOKUP("*Карачаево*",'[1]в рублях'!$1:$1048576,COLUMN(AC45),0)</f>
        <v>536</v>
      </c>
      <c r="AD46" s="14">
        <f>VLOOKUP("*Карачаево*",'[1]в рублях'!$1:$1048576,COLUMN(AD45),0)</f>
        <v>523</v>
      </c>
      <c r="AE46" s="14">
        <f>VLOOKUP("*Карачаево*",'[1]в рублях'!$1:$1048576,COLUMN(AE45),0)</f>
        <v>536</v>
      </c>
      <c r="AF46" s="14">
        <f>VLOOKUP("*Карачаево*",'[1]в рублях'!$1:$1048576,COLUMN(AF45),0)</f>
        <v>596</v>
      </c>
      <c r="AG46" s="14">
        <f>VLOOKUP("*Карачаево*",'[1]в рублях'!$1:$1048576,COLUMN(AG45),0)</f>
        <v>640</v>
      </c>
      <c r="AH46" s="14">
        <f>VLOOKUP("*Карачаево*",'[1]в рублях'!$1:$1048576,COLUMN(AH45),0)</f>
        <v>712</v>
      </c>
      <c r="AI46" s="14">
        <f>VLOOKUP("*Карачаево*",'[1]в рублях'!$1:$1048576,COLUMN(AI45),0)</f>
        <v>842</v>
      </c>
      <c r="AJ46" s="14">
        <f>VLOOKUP("*Карачаево*",'[1]в рублях'!$1:$1048576,COLUMN(AJ45),0)</f>
        <v>853</v>
      </c>
      <c r="AK46" s="14">
        <f>VLOOKUP("*Карачаево*",'[1]в рублях'!$1:$1048576,COLUMN(AK45),0)</f>
        <v>875</v>
      </c>
      <c r="AL46" s="14">
        <f>VLOOKUP("*Карачаево*",'[1]в рублях'!$1:$1048576,COLUMN(AL45),0)</f>
        <v>877</v>
      </c>
      <c r="AM46" s="14">
        <f>VLOOKUP("*Карачаево*",'[1]в рублях'!$1:$1048576,COLUMN(AM45),0)</f>
        <v>872</v>
      </c>
      <c r="AN46" s="14">
        <f>VLOOKUP("*Карачаево*",'[1]в рублях'!$1:$1048576,COLUMN(AN45),0)</f>
        <v>922</v>
      </c>
      <c r="AO46" s="14">
        <f>VLOOKUP("*Карачаево*",'[1]в рублях'!$1:$1048576,COLUMN(AO45),0)</f>
        <v>1007</v>
      </c>
      <c r="AP46" s="14">
        <f>VLOOKUP("*Карачаево*",'[1]в рублях'!$1:$1048576,COLUMN(AP45),0)</f>
        <v>991</v>
      </c>
      <c r="AQ46" s="14">
        <f>VLOOKUP("*Карачаево*",'[1]в рублях'!$1:$1048576,COLUMN(AQ45),0)</f>
        <v>1016</v>
      </c>
      <c r="AR46" s="14">
        <f>VLOOKUP("*Карачаево*",'[1]в рублях'!$1:$1048576,COLUMN(AR45),0)</f>
        <v>991</v>
      </c>
      <c r="AS46" s="14">
        <f>VLOOKUP("*Карачаево*",'[1]в рублях'!$1:$1048576,COLUMN(AS45),0)</f>
        <v>1040</v>
      </c>
      <c r="AT46" s="14">
        <f>VLOOKUP("*Карачаево*",'[1]в рублях'!$1:$1048576,COLUMN(AT45),0)</f>
        <v>1106</v>
      </c>
      <c r="AU46" s="14">
        <f>VLOOKUP("*Карачаево*",'[1]в рублях'!$1:$1048576,COLUMN(AU45),0)</f>
        <v>1275</v>
      </c>
      <c r="AV46" s="14">
        <f>VLOOKUP("*Карачаево*",'[1]в рублях'!$1:$1048576,COLUMN(AV45),0)</f>
        <v>1368</v>
      </c>
      <c r="AW46" s="14">
        <f>VLOOKUP("*Карачаево*",'[1]в рублях'!$1:$1048576,COLUMN(AW45),0)</f>
        <v>1404</v>
      </c>
      <c r="AX46" s="14">
        <f>VLOOKUP("*Карачаево*",'[1]в рублях'!$1:$1048576,COLUMN(AX45),0)</f>
        <v>1534</v>
      </c>
      <c r="AY46" s="14">
        <f>VLOOKUP("*Карачаево*",'[1]в рублях'!$1:$1048576,COLUMN(AY45),0)</f>
        <v>1562</v>
      </c>
      <c r="AZ46" s="14">
        <f>VLOOKUP("*Карачаево*",'[1]в рублях'!$1:$1048576,COLUMN(AZ45),0)</f>
        <v>1753</v>
      </c>
      <c r="BA46" s="14">
        <f>VLOOKUP("*Карачаево*",'[1]в рублях'!$1:$1048576,COLUMN(BA45),0)</f>
        <v>1938</v>
      </c>
      <c r="BB46" s="14">
        <f>VLOOKUP("*Карачаево*",'[1]в рублях'!$1:$1048576,COLUMN(BB45),0)</f>
        <v>2120</v>
      </c>
      <c r="BC46" s="14">
        <f>VLOOKUP("*Карачаево*",'[1]в рублях'!$1:$1048576,COLUMN(BC45),0)</f>
        <v>2410</v>
      </c>
      <c r="BD46" s="14">
        <f>VLOOKUP("*Карачаево*",'[1]в рублях'!$1:$1048576,COLUMN(BD45),0)</f>
        <v>2421</v>
      </c>
      <c r="BE46" s="14">
        <f>VLOOKUP("*Карачаево*",'[1]в рублях'!$1:$1048576,COLUMN(BE45),0)</f>
        <v>2515</v>
      </c>
      <c r="BF46" s="14">
        <f>VLOOKUP("*Карачаево*",'[1]в рублях'!$1:$1048576,COLUMN(BF45),0)</f>
        <v>2542</v>
      </c>
      <c r="BG46" s="14">
        <f>VLOOKUP("*Карачаево*",'[1]в рублях'!$1:$1048576,COLUMN(BG45),0)</f>
        <v>2611</v>
      </c>
      <c r="BH46" s="14">
        <f>VLOOKUP("*Карачаево*",'[1]в рублях'!$1:$1048576,COLUMN(BH45),0)</f>
        <v>2594</v>
      </c>
      <c r="BI46" s="14">
        <f>VLOOKUP("*Карачаево*",'[1]в рублях'!$1:$1048576,COLUMN(BI45),0)</f>
        <v>2759</v>
      </c>
      <c r="BJ46" s="14">
        <f>VLOOKUP("*Карачаево*",'[1]в рублях'!$1:$1048576,COLUMN(BJ45),0)</f>
        <v>3096</v>
      </c>
      <c r="BK46" s="14">
        <f>VLOOKUP("*Карачаево*",'[1]в рублях'!$1:$1048576,COLUMN(BK45),0)</f>
        <v>3186</v>
      </c>
      <c r="BL46" s="14">
        <f>VLOOKUP("*Карачаево*",'[1]в рублях'!$1:$1048576,COLUMN(BL45),0)</f>
        <v>3324</v>
      </c>
      <c r="BM46" s="14">
        <f>VLOOKUP("*Карачаево*",'[1]в рублях'!$1:$1048576,COLUMN(BM45),0)</f>
        <v>3279</v>
      </c>
      <c r="BN46" s="14">
        <f>VLOOKUP("*Карачаево*",'[1]в рублях'!$1:$1048576,COLUMN(BN45),0)</f>
        <v>3226</v>
      </c>
      <c r="BO46" s="14">
        <f>VLOOKUP("*Карачаево*",'[1]в рублях'!$1:$1048576,COLUMN(BO45),0)</f>
        <v>3347</v>
      </c>
      <c r="BP46" s="14">
        <f>VLOOKUP("*Карачаево*",'[1]в рублях'!$1:$1048576,COLUMN(BP45),0)</f>
        <v>3174</v>
      </c>
      <c r="BQ46" s="14">
        <f>VLOOKUP("*Карачаево*",'[1]в рублях'!$1:$1048576,COLUMN(BQ45),0)</f>
        <v>3339</v>
      </c>
      <c r="BR46" s="14">
        <f>VLOOKUP("*Карачаево*",'[1]в рублях'!$1:$1048576,COLUMN(BR45),0)</f>
        <v>3434</v>
      </c>
      <c r="BS46" s="14">
        <f>VLOOKUP("*Карачаево*",'[1]в рублях'!$1:$1048576,COLUMN(BS45),0)</f>
        <v>3611</v>
      </c>
      <c r="BT46" s="14">
        <f>VLOOKUP("*Карачаево*",'[1]в рублях'!$1:$1048576,COLUMN(BT45),0)</f>
        <v>3672</v>
      </c>
      <c r="BU46" s="14">
        <f>VLOOKUP("*Карачаево*",'[1]в рублях'!$1:$1048576,COLUMN(BU45),0)</f>
        <v>3738</v>
      </c>
      <c r="BV46" s="14">
        <f>VLOOKUP("*Карачаево*",'[1]в рублях'!$1:$1048576,COLUMN(BV45),0)</f>
        <v>3851</v>
      </c>
      <c r="BW46" s="14">
        <f>VLOOKUP("*Карачаево*",'[1]в рублях'!$1:$1048576,COLUMN(BW45),0)</f>
        <v>4061</v>
      </c>
      <c r="BX46" s="14">
        <f>VLOOKUP("*Карачаево*",'[1]в рублях'!$1:$1048576,COLUMN(BX45),0)</f>
        <v>4279</v>
      </c>
      <c r="BY46" s="14">
        <f>VLOOKUP("*Карачаево*",'[1]в рублях'!$1:$1048576,COLUMN(BY45),0)</f>
        <v>4377</v>
      </c>
      <c r="BZ46" s="14">
        <f>VLOOKUP("*Карачаево*",'[1]в рублях'!$1:$1048576,COLUMN(BZ45),0)</f>
        <v>4780</v>
      </c>
      <c r="CA46" s="14">
        <f>VLOOKUP("*Карачаево*",'[1]в рублях'!$1:$1048576,COLUMN(CA45),0)</f>
        <v>4946</v>
      </c>
      <c r="CB46" s="14">
        <f>VLOOKUP("*Карачаево*",'[1]в рублях'!$1:$1048576,COLUMN(CB45),0)</f>
        <v>5420</v>
      </c>
    </row>
    <row r="47" spans="1:80" ht="24" x14ac:dyDescent="0.2">
      <c r="A47" s="4" t="s">
        <v>44</v>
      </c>
      <c r="B47" s="14">
        <f>VLOOKUP("*Осетия*",'[1]в рублях'!$1:$1048576,COLUMN(B46),0)</f>
        <v>0</v>
      </c>
      <c r="C47" s="14">
        <f>VLOOKUP("*Осетия*",'[1]в рублях'!$1:$1048576,COLUMN(C46),0)</f>
        <v>0</v>
      </c>
      <c r="D47" s="14">
        <f>VLOOKUP("*Осетия*",'[1]в рублях'!$1:$1048576,COLUMN(D46),0)</f>
        <v>0</v>
      </c>
      <c r="E47" s="14">
        <f>VLOOKUP("*Осетия*",'[1]в рублях'!$1:$1048576,COLUMN(E46),0)</f>
        <v>9</v>
      </c>
      <c r="F47" s="14">
        <f>VLOOKUP("*Осетия*",'[1]в рублях'!$1:$1048576,COLUMN(F46),0)</f>
        <v>14</v>
      </c>
      <c r="G47" s="14">
        <f>VLOOKUP("*Осетия*",'[1]в рублях'!$1:$1048576,COLUMN(G46),0)</f>
        <v>24</v>
      </c>
      <c r="H47" s="14">
        <f>VLOOKUP("*Осетия*",'[1]в рублях'!$1:$1048576,COLUMN(H46),0)</f>
        <v>35</v>
      </c>
      <c r="I47" s="14">
        <f>VLOOKUP("*Осетия*",'[1]в рублях'!$1:$1048576,COLUMN(I46),0)</f>
        <v>41</v>
      </c>
      <c r="J47" s="14">
        <f>VLOOKUP("*Осетия*",'[1]в рублях'!$1:$1048576,COLUMN(J46),0)</f>
        <v>60</v>
      </c>
      <c r="K47" s="14">
        <f>VLOOKUP("*Осетия*",'[1]в рублях'!$1:$1048576,COLUMN(K46),0)</f>
        <v>66</v>
      </c>
      <c r="L47" s="14">
        <f>VLOOKUP("*Осетия*",'[1]в рублях'!$1:$1048576,COLUMN(L46),0)</f>
        <v>86</v>
      </c>
      <c r="M47" s="14">
        <f>VLOOKUP("*Осетия*",'[1]в рублях'!$1:$1048576,COLUMN(M46),0)</f>
        <v>122</v>
      </c>
      <c r="N47" s="14">
        <f>VLOOKUP("*Осетия*",'[1]в рублях'!$1:$1048576,COLUMN(N46),0)</f>
        <v>179</v>
      </c>
      <c r="O47" s="14">
        <f>VLOOKUP("*Осетия*",'[1]в рублях'!$1:$1048576,COLUMN(O46),0)</f>
        <v>221</v>
      </c>
      <c r="P47" s="14">
        <f>VLOOKUP("*Осетия*",'[1]в рублях'!$1:$1048576,COLUMN(P46),0)</f>
        <v>267</v>
      </c>
      <c r="Q47" s="14">
        <f>VLOOKUP("*Осетия*",'[1]в рублях'!$1:$1048576,COLUMN(Q46),0)</f>
        <v>313</v>
      </c>
      <c r="R47" s="14">
        <f>VLOOKUP("*Осетия*",'[1]в рублях'!$1:$1048576,COLUMN(R46),0)</f>
        <v>411</v>
      </c>
      <c r="S47" s="14">
        <f>VLOOKUP("*Осетия*",'[1]в рублях'!$1:$1048576,COLUMN(S46),0)</f>
        <v>563</v>
      </c>
      <c r="T47" s="14">
        <f>VLOOKUP("*Осетия*",'[1]в рублях'!$1:$1048576,COLUMN(T46),0)</f>
        <v>700</v>
      </c>
      <c r="U47" s="14">
        <f>VLOOKUP("*Осетия*",'[1]в рублях'!$1:$1048576,COLUMN(U46),0)</f>
        <v>819</v>
      </c>
      <c r="V47" s="14">
        <f>VLOOKUP("*Осетия*",'[1]в рублях'!$1:$1048576,COLUMN(V46),0)</f>
        <v>985</v>
      </c>
      <c r="W47" s="14">
        <f>VLOOKUP("*Осетия*",'[1]в рублях'!$1:$1048576,COLUMN(W46),0)</f>
        <v>995</v>
      </c>
      <c r="X47" s="14">
        <f>VLOOKUP("*Осетия*",'[1]в рублях'!$1:$1048576,COLUMN(X46),0)</f>
        <v>1137</v>
      </c>
      <c r="Y47" s="14">
        <f>VLOOKUP("*Осетия*",'[1]в рублях'!$1:$1048576,COLUMN(Y46),0)</f>
        <v>1264</v>
      </c>
      <c r="Z47" s="14">
        <f>VLOOKUP("*Осетия*",'[1]в рублях'!$1:$1048576,COLUMN(Z46),0)</f>
        <v>1504</v>
      </c>
      <c r="AA47" s="14">
        <f>VLOOKUP("*Осетия*",'[1]в рублях'!$1:$1048576,COLUMN(AA46),0)</f>
        <v>1746</v>
      </c>
      <c r="AB47" s="14">
        <f>VLOOKUP("*Осетия*",'[1]в рублях'!$1:$1048576,COLUMN(AB46),0)</f>
        <v>1945</v>
      </c>
      <c r="AC47" s="14">
        <f>VLOOKUP("*Осетия*",'[1]в рублях'!$1:$1048576,COLUMN(AC46),0)</f>
        <v>2042</v>
      </c>
      <c r="AD47" s="14">
        <f>VLOOKUP("*Осетия*",'[1]в рублях'!$1:$1048576,COLUMN(AD46),0)</f>
        <v>2193</v>
      </c>
      <c r="AE47" s="14">
        <f>VLOOKUP("*Осетия*",'[1]в рублях'!$1:$1048576,COLUMN(AE46),0)</f>
        <v>2467</v>
      </c>
      <c r="AF47" s="14">
        <f>VLOOKUP("*Осетия*",'[1]в рублях'!$1:$1048576,COLUMN(AF46),0)</f>
        <v>2506</v>
      </c>
      <c r="AG47" s="14">
        <f>VLOOKUP("*Осетия*",'[1]в рублях'!$1:$1048576,COLUMN(AG46),0)</f>
        <v>2769</v>
      </c>
      <c r="AH47" s="14">
        <f>VLOOKUP("*Осетия*",'[1]в рублях'!$1:$1048576,COLUMN(AH46),0)</f>
        <v>2855</v>
      </c>
      <c r="AI47" s="14">
        <f>VLOOKUP("*Осетия*",'[1]в рублях'!$1:$1048576,COLUMN(AI46),0)</f>
        <v>3303</v>
      </c>
      <c r="AJ47" s="14">
        <f>VLOOKUP("*Осетия*",'[1]в рублях'!$1:$1048576,COLUMN(AJ46),0)</f>
        <v>3508</v>
      </c>
      <c r="AK47" s="14">
        <f>VLOOKUP("*Осетия*",'[1]в рублях'!$1:$1048576,COLUMN(AK46),0)</f>
        <v>3605</v>
      </c>
      <c r="AL47" s="14">
        <f>VLOOKUP("*Осетия*",'[1]в рублях'!$1:$1048576,COLUMN(AL46),0)</f>
        <v>3672</v>
      </c>
      <c r="AM47" s="14">
        <f>VLOOKUP("*Осетия*",'[1]в рублях'!$1:$1048576,COLUMN(AM46),0)</f>
        <v>3843</v>
      </c>
      <c r="AN47" s="14">
        <f>VLOOKUP("*Осетия*",'[1]в рублях'!$1:$1048576,COLUMN(AN46),0)</f>
        <v>4055</v>
      </c>
      <c r="AO47" s="14">
        <f>VLOOKUP("*Осетия*",'[1]в рублях'!$1:$1048576,COLUMN(AO46),0)</f>
        <v>4353</v>
      </c>
      <c r="AP47" s="14">
        <f>VLOOKUP("*Осетия*",'[1]в рублях'!$1:$1048576,COLUMN(AP46),0)</f>
        <v>4575</v>
      </c>
      <c r="AQ47" s="14">
        <f>VLOOKUP("*Осетия*",'[1]в рублях'!$1:$1048576,COLUMN(AQ46),0)</f>
        <v>4768</v>
      </c>
      <c r="AR47" s="14">
        <f>VLOOKUP("*Осетия*",'[1]в рублях'!$1:$1048576,COLUMN(AR46),0)</f>
        <v>5235</v>
      </c>
      <c r="AS47" s="14">
        <f>VLOOKUP("*Осетия*",'[1]в рублях'!$1:$1048576,COLUMN(AS46),0)</f>
        <v>5423</v>
      </c>
      <c r="AT47" s="14">
        <f>VLOOKUP("*Осетия*",'[1]в рублях'!$1:$1048576,COLUMN(AT46),0)</f>
        <v>4811</v>
      </c>
      <c r="AU47" s="14">
        <f>VLOOKUP("*Осетия*",'[1]в рублях'!$1:$1048576,COLUMN(AU46),0)</f>
        <v>5222</v>
      </c>
      <c r="AV47" s="14">
        <f>VLOOKUP("*Осетия*",'[1]в рублях'!$1:$1048576,COLUMN(AV46),0)</f>
        <v>5592</v>
      </c>
      <c r="AW47" s="14">
        <f>VLOOKUP("*Осетия*",'[1]в рублях'!$1:$1048576,COLUMN(AW46),0)</f>
        <v>6364</v>
      </c>
      <c r="AX47" s="14">
        <f>VLOOKUP("*Осетия*",'[1]в рублях'!$1:$1048576,COLUMN(AX46),0)</f>
        <v>6871</v>
      </c>
      <c r="AY47" s="14">
        <f>VLOOKUP("*Осетия*",'[1]в рублях'!$1:$1048576,COLUMN(AY46),0)</f>
        <v>7036</v>
      </c>
      <c r="AZ47" s="14">
        <f>VLOOKUP("*Осетия*",'[1]в рублях'!$1:$1048576,COLUMN(AZ46),0)</f>
        <v>7812</v>
      </c>
      <c r="BA47" s="14">
        <f>VLOOKUP("*Осетия*",'[1]в рублях'!$1:$1048576,COLUMN(BA46),0)</f>
        <v>8420</v>
      </c>
      <c r="BB47" s="14">
        <f>VLOOKUP("*Осетия*",'[1]в рублях'!$1:$1048576,COLUMN(BB46),0)</f>
        <v>9259</v>
      </c>
      <c r="BC47" s="14">
        <f>VLOOKUP("*Осетия*",'[1]в рублях'!$1:$1048576,COLUMN(BC46),0)</f>
        <v>10325</v>
      </c>
      <c r="BD47" s="14">
        <f>VLOOKUP("*Осетия*",'[1]в рублях'!$1:$1048576,COLUMN(BD46),0)</f>
        <v>10059</v>
      </c>
      <c r="BE47" s="14">
        <f>VLOOKUP("*Осетия*",'[1]в рублях'!$1:$1048576,COLUMN(BE46),0)</f>
        <v>9602</v>
      </c>
      <c r="BF47" s="14">
        <f>VLOOKUP("*Осетия*",'[1]в рублях'!$1:$1048576,COLUMN(BF46),0)</f>
        <v>10019</v>
      </c>
      <c r="BG47" s="14">
        <f>VLOOKUP("*Осетия*",'[1]в рублях'!$1:$1048576,COLUMN(BG46),0)</f>
        <v>10512</v>
      </c>
      <c r="BH47" s="14">
        <f>VLOOKUP("*Осетия*",'[1]в рублях'!$1:$1048576,COLUMN(BH46),0)</f>
        <v>10715</v>
      </c>
      <c r="BI47" s="14">
        <f>VLOOKUP("*Осетия*",'[1]в рублях'!$1:$1048576,COLUMN(BI46),0)</f>
        <v>11457</v>
      </c>
      <c r="BJ47" s="14">
        <f>VLOOKUP("*Осетия*",'[1]в рублях'!$1:$1048576,COLUMN(BJ46),0)</f>
        <v>12187</v>
      </c>
      <c r="BK47" s="14">
        <f>VLOOKUP("*Осетия*",'[1]в рублях'!$1:$1048576,COLUMN(BK46),0)</f>
        <v>12484</v>
      </c>
      <c r="BL47" s="14">
        <f>VLOOKUP("*Осетия*",'[1]в рублях'!$1:$1048576,COLUMN(BL46),0)</f>
        <v>12730</v>
      </c>
      <c r="BM47" s="14">
        <f>VLOOKUP("*Осетия*",'[1]в рублях'!$1:$1048576,COLUMN(BM46),0)</f>
        <v>12838</v>
      </c>
      <c r="BN47" s="14">
        <f>VLOOKUP("*Осетия*",'[1]в рублях'!$1:$1048576,COLUMN(BN46),0)</f>
        <v>12052</v>
      </c>
      <c r="BO47" s="14">
        <f>VLOOKUP("*Осетия*",'[1]в рублях'!$1:$1048576,COLUMN(BO46),0)</f>
        <v>12618</v>
      </c>
      <c r="BP47" s="14">
        <f>VLOOKUP("*Осетия*",'[1]в рублях'!$1:$1048576,COLUMN(BP46),0)</f>
        <v>12218</v>
      </c>
      <c r="BQ47" s="14">
        <f>VLOOKUP("*Осетия*",'[1]в рублях'!$1:$1048576,COLUMN(BQ46),0)</f>
        <v>12232</v>
      </c>
      <c r="BR47" s="14">
        <f>VLOOKUP("*Осетия*",'[1]в рублях'!$1:$1048576,COLUMN(BR46),0)</f>
        <v>12832</v>
      </c>
      <c r="BS47" s="14">
        <f>VLOOKUP("*Осетия*",'[1]в рублях'!$1:$1048576,COLUMN(BS46),0)</f>
        <v>13010</v>
      </c>
      <c r="BT47" s="14">
        <f>VLOOKUP("*Осетия*",'[1]в рублях'!$1:$1048576,COLUMN(BT46),0)</f>
        <v>12866</v>
      </c>
      <c r="BU47" s="14">
        <f>VLOOKUP("*Осетия*",'[1]в рублях'!$1:$1048576,COLUMN(BU46),0)</f>
        <v>13116</v>
      </c>
      <c r="BV47" s="14">
        <f>VLOOKUP("*Осетия*",'[1]в рублях'!$1:$1048576,COLUMN(BV46),0)</f>
        <v>13081</v>
      </c>
      <c r="BW47" s="14">
        <f>VLOOKUP("*Осетия*",'[1]в рублях'!$1:$1048576,COLUMN(BW46),0)</f>
        <v>12753</v>
      </c>
      <c r="BX47" s="14">
        <f>VLOOKUP("*Осетия*",'[1]в рублях'!$1:$1048576,COLUMN(BX46),0)</f>
        <v>12775</v>
      </c>
      <c r="BY47" s="14">
        <f>VLOOKUP("*Осетия*",'[1]в рублях'!$1:$1048576,COLUMN(BY46),0)</f>
        <v>13228</v>
      </c>
      <c r="BZ47" s="14">
        <f>VLOOKUP("*Осетия*",'[1]в рублях'!$1:$1048576,COLUMN(BZ46),0)</f>
        <v>12544</v>
      </c>
      <c r="CA47" s="14">
        <f>VLOOKUP("*Осетия*",'[1]в рублях'!$1:$1048576,COLUMN(CA46),0)</f>
        <v>13101</v>
      </c>
      <c r="CB47" s="14">
        <f>VLOOKUP("*Осетия*",'[1]в рублях'!$1:$1048576,COLUMN(CB46),0)</f>
        <v>13627</v>
      </c>
    </row>
    <row r="48" spans="1:80" x14ac:dyDescent="0.2">
      <c r="A48" s="4" t="s">
        <v>45</v>
      </c>
      <c r="B48" s="14">
        <f>VLOOKUP("*Чеченская*",'[1]в рублях'!$1:$1048576,COLUMN(B47),0)</f>
        <v>0</v>
      </c>
      <c r="C48" s="14">
        <f>VLOOKUP("*Чеченская*",'[1]в рублях'!$1:$1048576,COLUMN(C47),0)</f>
        <v>47</v>
      </c>
      <c r="D48" s="14">
        <f>VLOOKUP("*Чеченская*",'[1]в рублях'!$1:$1048576,COLUMN(D47),0)</f>
        <v>80</v>
      </c>
      <c r="E48" s="14">
        <f>VLOOKUP("*Чеченская*",'[1]в рублях'!$1:$1048576,COLUMN(E47),0)</f>
        <v>84</v>
      </c>
      <c r="F48" s="14">
        <f>VLOOKUP("*Чеченская*",'[1]в рублях'!$1:$1048576,COLUMN(F47),0)</f>
        <v>129</v>
      </c>
      <c r="G48" s="14">
        <f>VLOOKUP("*Чеченская*",'[1]в рублях'!$1:$1048576,COLUMN(G47),0)</f>
        <v>129</v>
      </c>
      <c r="H48" s="14">
        <f>VLOOKUP("*Чеченская*",'[1]в рублях'!$1:$1048576,COLUMN(H47),0)</f>
        <v>130</v>
      </c>
      <c r="I48" s="14">
        <f>VLOOKUP("*Чеченская*",'[1]в рублях'!$1:$1048576,COLUMN(I47),0)</f>
        <v>130</v>
      </c>
      <c r="J48" s="14">
        <f>VLOOKUP("*Чеченская*",'[1]в рублях'!$1:$1048576,COLUMN(J47),0)</f>
        <v>130</v>
      </c>
      <c r="K48" s="14">
        <f>VLOOKUP("*Чеченская*",'[1]в рублях'!$1:$1048576,COLUMN(K47),0)</f>
        <v>130</v>
      </c>
      <c r="L48" s="14">
        <f>VLOOKUP("*Чеченская*",'[1]в рублях'!$1:$1048576,COLUMN(L47),0)</f>
        <v>132</v>
      </c>
      <c r="M48" s="14">
        <f>VLOOKUP("*Чеченская*",'[1]в рублях'!$1:$1048576,COLUMN(M47),0)</f>
        <v>132</v>
      </c>
      <c r="N48" s="14">
        <f>VLOOKUP("*Чеченская*",'[1]в рублях'!$1:$1048576,COLUMN(N47),0)</f>
        <v>159</v>
      </c>
      <c r="O48" s="14">
        <f>VLOOKUP("*Чеченская*",'[1]в рублях'!$1:$1048576,COLUMN(O47),0)</f>
        <v>160</v>
      </c>
      <c r="P48" s="14">
        <f>VLOOKUP("*Чеченская*",'[1]в рублях'!$1:$1048576,COLUMN(P47),0)</f>
        <v>175</v>
      </c>
      <c r="Q48" s="14">
        <f>VLOOKUP("*Чеченская*",'[1]в рублях'!$1:$1048576,COLUMN(Q47),0)</f>
        <v>199</v>
      </c>
      <c r="R48" s="14">
        <f>VLOOKUP("*Чеченская*",'[1]в рублях'!$1:$1048576,COLUMN(R47),0)</f>
        <v>242</v>
      </c>
      <c r="S48" s="14">
        <f>VLOOKUP("*Чеченская*",'[1]в рублях'!$1:$1048576,COLUMN(S47),0)</f>
        <v>285</v>
      </c>
      <c r="T48" s="14">
        <f>VLOOKUP("*Чеченская*",'[1]в рублях'!$1:$1048576,COLUMN(T47),0)</f>
        <v>311</v>
      </c>
      <c r="U48" s="14">
        <f>VLOOKUP("*Чеченская*",'[1]в рублях'!$1:$1048576,COLUMN(U47),0)</f>
        <v>317</v>
      </c>
      <c r="V48" s="14">
        <f>VLOOKUP("*Чеченская*",'[1]в рублях'!$1:$1048576,COLUMN(V47),0)</f>
        <v>436</v>
      </c>
      <c r="W48" s="14">
        <f>VLOOKUP("*Чеченская*",'[1]в рублях'!$1:$1048576,COLUMN(W47),0)</f>
        <v>528</v>
      </c>
      <c r="X48" s="14">
        <f>VLOOKUP("*Чеченская*",'[1]в рублях'!$1:$1048576,COLUMN(X47),0)</f>
        <v>577</v>
      </c>
      <c r="Y48" s="14">
        <f>VLOOKUP("*Чеченская*",'[1]в рублях'!$1:$1048576,COLUMN(Y47),0)</f>
        <v>618</v>
      </c>
      <c r="Z48" s="14">
        <f>VLOOKUP("*Чеченская*",'[1]в рублях'!$1:$1048576,COLUMN(Z47),0)</f>
        <v>667</v>
      </c>
      <c r="AA48" s="14">
        <f>VLOOKUP("*Чеченская*",'[1]в рублях'!$1:$1048576,COLUMN(AA47),0)</f>
        <v>781</v>
      </c>
      <c r="AB48" s="14">
        <f>VLOOKUP("*Чеченская*",'[1]в рублях'!$1:$1048576,COLUMN(AB47),0)</f>
        <v>916</v>
      </c>
      <c r="AC48" s="14">
        <f>VLOOKUP("*Чеченская*",'[1]в рублях'!$1:$1048576,COLUMN(AC47),0)</f>
        <v>1136</v>
      </c>
      <c r="AD48" s="14">
        <f>VLOOKUP("*Чеченская*",'[1]в рублях'!$1:$1048576,COLUMN(AD47),0)</f>
        <v>1212</v>
      </c>
      <c r="AE48" s="14">
        <f>VLOOKUP("*Чеченская*",'[1]в рублях'!$1:$1048576,COLUMN(AE47),0)</f>
        <v>1098</v>
      </c>
      <c r="AF48" s="14">
        <f>VLOOKUP("*Чеченская*",'[1]в рублях'!$1:$1048576,COLUMN(AF47),0)</f>
        <v>1318</v>
      </c>
      <c r="AG48" s="14">
        <f>VLOOKUP("*Чеченская*",'[1]в рублях'!$1:$1048576,COLUMN(AG47),0)</f>
        <v>1443</v>
      </c>
      <c r="AH48" s="14">
        <f>VLOOKUP("*Чеченская*",'[1]в рублях'!$1:$1048576,COLUMN(AH47),0)</f>
        <v>1668</v>
      </c>
      <c r="AI48" s="14">
        <f>VLOOKUP("*Чеченская*",'[1]в рублях'!$1:$1048576,COLUMN(AI47),0)</f>
        <v>1772</v>
      </c>
      <c r="AJ48" s="14">
        <f>VLOOKUP("*Чеченская*",'[1]в рублях'!$1:$1048576,COLUMN(AJ47),0)</f>
        <v>1971</v>
      </c>
      <c r="AK48" s="14">
        <f>VLOOKUP("*Чеченская*",'[1]в рублях'!$1:$1048576,COLUMN(AK47),0)</f>
        <v>2031</v>
      </c>
      <c r="AL48" s="14">
        <f>VLOOKUP("*Чеченская*",'[1]в рублях'!$1:$1048576,COLUMN(AL47),0)</f>
        <v>2090</v>
      </c>
      <c r="AM48" s="14">
        <f>VLOOKUP("*Чеченская*",'[1]в рублях'!$1:$1048576,COLUMN(AM47),0)</f>
        <v>2122</v>
      </c>
      <c r="AN48" s="14">
        <f>VLOOKUP("*Чеченская*",'[1]в рублях'!$1:$1048576,COLUMN(AN47),0)</f>
        <v>2223</v>
      </c>
      <c r="AO48" s="14">
        <f>VLOOKUP("*Чеченская*",'[1]в рублях'!$1:$1048576,COLUMN(AO47),0)</f>
        <v>2263</v>
      </c>
      <c r="AP48" s="14">
        <f>VLOOKUP("*Чеченская*",'[1]в рублях'!$1:$1048576,COLUMN(AP47),0)</f>
        <v>2371</v>
      </c>
      <c r="AQ48" s="14">
        <f>VLOOKUP("*Чеченская*",'[1]в рублях'!$1:$1048576,COLUMN(AQ47),0)</f>
        <v>2332</v>
      </c>
      <c r="AR48" s="14">
        <f>VLOOKUP("*Чеченская*",'[1]в рублях'!$1:$1048576,COLUMN(AR47),0)</f>
        <v>2322</v>
      </c>
      <c r="AS48" s="14">
        <f>VLOOKUP("*Чеченская*",'[1]в рублях'!$1:$1048576,COLUMN(AS47),0)</f>
        <v>2104</v>
      </c>
      <c r="AT48" s="14">
        <f>VLOOKUP("*Чеченская*",'[1]в рублях'!$1:$1048576,COLUMN(AT47),0)</f>
        <v>1972</v>
      </c>
      <c r="AU48" s="14">
        <f>VLOOKUP("*Чеченская*",'[1]в рублях'!$1:$1048576,COLUMN(AU47),0)</f>
        <v>2226</v>
      </c>
      <c r="AV48" s="14">
        <f>VLOOKUP("*Чеченская*",'[1]в рублях'!$1:$1048576,COLUMN(AV47),0)</f>
        <v>2477</v>
      </c>
      <c r="AW48" s="14">
        <f>VLOOKUP("*Чеченская*",'[1]в рублях'!$1:$1048576,COLUMN(AW47),0)</f>
        <v>2637</v>
      </c>
      <c r="AX48" s="14">
        <f>VLOOKUP("*Чеченская*",'[1]в рублях'!$1:$1048576,COLUMN(AX47),0)</f>
        <v>2484</v>
      </c>
      <c r="AY48" s="14">
        <f>VLOOKUP("*Чеченская*",'[1]в рублях'!$1:$1048576,COLUMN(AY47),0)</f>
        <v>2635</v>
      </c>
      <c r="AZ48" s="14">
        <f>VLOOKUP("*Чеченская*",'[1]в рублях'!$1:$1048576,COLUMN(AZ47),0)</f>
        <v>2746</v>
      </c>
      <c r="BA48" s="14">
        <f>VLOOKUP("*Чеченская*",'[1]в рублях'!$1:$1048576,COLUMN(BA47),0)</f>
        <v>2959</v>
      </c>
      <c r="BB48" s="14">
        <f>VLOOKUP("*Чеченская*",'[1]в рублях'!$1:$1048576,COLUMN(BB47),0)</f>
        <v>3248</v>
      </c>
      <c r="BC48" s="14">
        <f>VLOOKUP("*Чеченская*",'[1]в рублях'!$1:$1048576,COLUMN(BC47),0)</f>
        <v>3523</v>
      </c>
      <c r="BD48" s="14">
        <f>VLOOKUP("*Чеченская*",'[1]в рублях'!$1:$1048576,COLUMN(BD47),0)</f>
        <v>3610</v>
      </c>
      <c r="BE48" s="14">
        <f>VLOOKUP("*Чеченская*",'[1]в рублях'!$1:$1048576,COLUMN(BE47),0)</f>
        <v>3346</v>
      </c>
      <c r="BF48" s="14">
        <f>VLOOKUP("*Чеченская*",'[1]в рублях'!$1:$1048576,COLUMN(BF47),0)</f>
        <v>3341</v>
      </c>
      <c r="BG48" s="14">
        <f>VLOOKUP("*Чеченская*",'[1]в рублях'!$1:$1048576,COLUMN(BG47),0)</f>
        <v>3586</v>
      </c>
      <c r="BH48" s="14">
        <f>VLOOKUP("*Чеченская*",'[1]в рублях'!$1:$1048576,COLUMN(BH47),0)</f>
        <v>3779</v>
      </c>
      <c r="BI48" s="14">
        <f>VLOOKUP("*Чеченская*",'[1]в рублях'!$1:$1048576,COLUMN(BI47),0)</f>
        <v>4199</v>
      </c>
      <c r="BJ48" s="14">
        <f>VLOOKUP("*Чеченская*",'[1]в рублях'!$1:$1048576,COLUMN(BJ47),0)</f>
        <v>4469</v>
      </c>
      <c r="BK48" s="14">
        <f>VLOOKUP("*Чеченская*",'[1]в рублях'!$1:$1048576,COLUMN(BK47),0)</f>
        <v>4694</v>
      </c>
      <c r="BL48" s="14">
        <f>VLOOKUP("*Чеченская*",'[1]в рублях'!$1:$1048576,COLUMN(BL47),0)</f>
        <v>4888</v>
      </c>
      <c r="BM48" s="14">
        <f>VLOOKUP("*Чеченская*",'[1]в рублях'!$1:$1048576,COLUMN(BM47),0)</f>
        <v>4941</v>
      </c>
      <c r="BN48" s="14">
        <f>VLOOKUP("*Чеченская*",'[1]в рублях'!$1:$1048576,COLUMN(BN47),0)</f>
        <v>5013</v>
      </c>
      <c r="BO48" s="14">
        <f>VLOOKUP("*Чеченская*",'[1]в рублях'!$1:$1048576,COLUMN(BO47),0)</f>
        <v>5011</v>
      </c>
      <c r="BP48" s="14">
        <f>VLOOKUP("*Чеченская*",'[1]в рублях'!$1:$1048576,COLUMN(BP47),0)</f>
        <v>4658</v>
      </c>
      <c r="BQ48" s="14">
        <f>VLOOKUP("*Чеченская*",'[1]в рублях'!$1:$1048576,COLUMN(BQ47),0)</f>
        <v>4744</v>
      </c>
      <c r="BR48" s="14">
        <f>VLOOKUP("*Чеченская*",'[1]в рублях'!$1:$1048576,COLUMN(BR47),0)</f>
        <v>4907</v>
      </c>
      <c r="BS48" s="14">
        <f>VLOOKUP("*Чеченская*",'[1]в рублях'!$1:$1048576,COLUMN(BS47),0)</f>
        <v>4980</v>
      </c>
      <c r="BT48" s="14">
        <f>VLOOKUP("*Чеченская*",'[1]в рублях'!$1:$1048576,COLUMN(BT47),0)</f>
        <v>4830</v>
      </c>
      <c r="BU48" s="14">
        <f>VLOOKUP("*Чеченская*",'[1]в рублях'!$1:$1048576,COLUMN(BU47),0)</f>
        <v>4901</v>
      </c>
      <c r="BV48" s="14">
        <f>VLOOKUP("*Чеченская*",'[1]в рублях'!$1:$1048576,COLUMN(BV47),0)</f>
        <v>4927</v>
      </c>
      <c r="BW48" s="14">
        <f>VLOOKUP("*Чеченская*",'[1]в рублях'!$1:$1048576,COLUMN(BW47),0)</f>
        <v>4972</v>
      </c>
      <c r="BX48" s="14">
        <f>VLOOKUP("*Чеченская*",'[1]в рублях'!$1:$1048576,COLUMN(BX47),0)</f>
        <v>5004</v>
      </c>
      <c r="BY48" s="14">
        <f>VLOOKUP("*Чеченская*",'[1]в рублях'!$1:$1048576,COLUMN(BY47),0)</f>
        <v>5110</v>
      </c>
      <c r="BZ48" s="14">
        <f>VLOOKUP("*Чеченская*",'[1]в рублях'!$1:$1048576,COLUMN(BZ47),0)</f>
        <v>5186</v>
      </c>
      <c r="CA48" s="14">
        <f>VLOOKUP("*Чеченская*",'[1]в рублях'!$1:$1048576,COLUMN(CA47),0)</f>
        <v>4964</v>
      </c>
      <c r="CB48" s="14">
        <f>VLOOKUP("*Чеченская*",'[1]в рублях'!$1:$1048576,COLUMN(CB47),0)</f>
        <v>4877</v>
      </c>
    </row>
    <row r="49" spans="1:80" x14ac:dyDescent="0.2">
      <c r="A49" s="4" t="s">
        <v>46</v>
      </c>
      <c r="B49" s="14">
        <f>VLOOKUP("*Ставропольский*",'[1]в рублях'!$1:$1048576,COLUMN(B48),0)</f>
        <v>8</v>
      </c>
      <c r="C49" s="14">
        <f>VLOOKUP("*Ставропольский*",'[1]в рублях'!$1:$1048576,COLUMN(C48),0)</f>
        <v>12</v>
      </c>
      <c r="D49" s="14">
        <f>VLOOKUP("*Ставропольский*",'[1]в рублях'!$1:$1048576,COLUMN(D48),0)</f>
        <v>28</v>
      </c>
      <c r="E49" s="14">
        <f>VLOOKUP("*Ставропольский*",'[1]в рублях'!$1:$1048576,COLUMN(E48),0)</f>
        <v>59</v>
      </c>
      <c r="F49" s="14">
        <f>VLOOKUP("*Ставропольский*",'[1]в рублях'!$1:$1048576,COLUMN(F48),0)</f>
        <v>90</v>
      </c>
      <c r="G49" s="14">
        <f>VLOOKUP("*Ставропольский*",'[1]в рублях'!$1:$1048576,COLUMN(G48),0)</f>
        <v>172</v>
      </c>
      <c r="H49" s="14">
        <f>VLOOKUP("*Ставропольский*",'[1]в рублях'!$1:$1048576,COLUMN(H48),0)</f>
        <v>337</v>
      </c>
      <c r="I49" s="14">
        <f>VLOOKUP("*Ставропольский*",'[1]в рублях'!$1:$1048576,COLUMN(I48),0)</f>
        <v>521</v>
      </c>
      <c r="J49" s="14">
        <f>VLOOKUP("*Ставропольский*",'[1]в рублях'!$1:$1048576,COLUMN(J48),0)</f>
        <v>698</v>
      </c>
      <c r="K49" s="14">
        <f>VLOOKUP("*Ставропольский*",'[1]в рублях'!$1:$1048576,COLUMN(K48),0)</f>
        <v>966</v>
      </c>
      <c r="L49" s="14">
        <f>VLOOKUP("*Ставропольский*",'[1]в рублях'!$1:$1048576,COLUMN(L48),0)</f>
        <v>1289</v>
      </c>
      <c r="M49" s="14">
        <f>VLOOKUP("*Ставропольский*",'[1]в рублях'!$1:$1048576,COLUMN(M48),0)</f>
        <v>1663</v>
      </c>
      <c r="N49" s="14">
        <f>VLOOKUP("*Ставропольский*",'[1]в рублях'!$1:$1048576,COLUMN(N48),0)</f>
        <v>2247</v>
      </c>
      <c r="O49" s="14">
        <f>VLOOKUP("*Ставропольский*",'[1]в рублях'!$1:$1048576,COLUMN(O48),0)</f>
        <v>3028</v>
      </c>
      <c r="P49" s="14">
        <f>VLOOKUP("*Ставропольский*",'[1]в рублях'!$1:$1048576,COLUMN(P48),0)</f>
        <v>3881</v>
      </c>
      <c r="Q49" s="14">
        <f>VLOOKUP("*Ставропольский*",'[1]в рублях'!$1:$1048576,COLUMN(Q48),0)</f>
        <v>4047</v>
      </c>
      <c r="R49" s="14">
        <f>VLOOKUP("*Ставропольский*",'[1]в рублях'!$1:$1048576,COLUMN(R48),0)</f>
        <v>5401</v>
      </c>
      <c r="S49" s="14">
        <f>VLOOKUP("*Ставропольский*",'[1]в рублях'!$1:$1048576,COLUMN(S48),0)</f>
        <v>7270</v>
      </c>
      <c r="T49" s="14">
        <f>VLOOKUP("*Ставропольский*",'[1]в рублях'!$1:$1048576,COLUMN(T48),0)</f>
        <v>9033</v>
      </c>
      <c r="U49" s="14">
        <f>VLOOKUP("*Ставропольский*",'[1]в рублях'!$1:$1048576,COLUMN(U48),0)</f>
        <v>10228</v>
      </c>
      <c r="V49" s="14">
        <f>VLOOKUP("*Ставропольский*",'[1]в рублях'!$1:$1048576,COLUMN(V48),0)</f>
        <v>11111</v>
      </c>
      <c r="W49" s="14">
        <f>VLOOKUP("*Ставропольский*",'[1]в рублях'!$1:$1048576,COLUMN(W48),0)</f>
        <v>12074</v>
      </c>
      <c r="X49" s="14">
        <f>VLOOKUP("*Ставропольский*",'[1]в рублях'!$1:$1048576,COLUMN(X48),0)</f>
        <v>13017</v>
      </c>
      <c r="Y49" s="14">
        <f>VLOOKUP("*Ставропольский*",'[1]в рублях'!$1:$1048576,COLUMN(Y48),0)</f>
        <v>14552</v>
      </c>
      <c r="Z49" s="14">
        <f>VLOOKUP("*Ставропольский*",'[1]в рублях'!$1:$1048576,COLUMN(Z48),0)</f>
        <v>16327</v>
      </c>
      <c r="AA49" s="14">
        <f>VLOOKUP("*Ставропольский*",'[1]в рублях'!$1:$1048576,COLUMN(AA48),0)</f>
        <v>17074</v>
      </c>
      <c r="AB49" s="14">
        <f>VLOOKUP("*Ставропольский*",'[1]в рублях'!$1:$1048576,COLUMN(AB48),0)</f>
        <v>19029</v>
      </c>
      <c r="AC49" s="14">
        <f>VLOOKUP("*Ставропольский*",'[1]в рублях'!$1:$1048576,COLUMN(AC48),0)</f>
        <v>19009</v>
      </c>
      <c r="AD49" s="14">
        <f>VLOOKUP("*Ставропольский*",'[1]в рублях'!$1:$1048576,COLUMN(AD48),0)</f>
        <v>18848</v>
      </c>
      <c r="AE49" s="14">
        <f>VLOOKUP("*Ставропольский*",'[1]в рублях'!$1:$1048576,COLUMN(AE48),0)</f>
        <v>20045</v>
      </c>
      <c r="AF49" s="14">
        <f>VLOOKUP("*Ставропольский*",'[1]в рублях'!$1:$1048576,COLUMN(AF48),0)</f>
        <v>19744</v>
      </c>
      <c r="AG49" s="14">
        <f>VLOOKUP("*Ставропольский*",'[1]в рублях'!$1:$1048576,COLUMN(AG48),0)</f>
        <v>20856</v>
      </c>
      <c r="AH49" s="14">
        <f>VLOOKUP("*Ставропольский*",'[1]в рублях'!$1:$1048576,COLUMN(AH48),0)</f>
        <v>23653</v>
      </c>
      <c r="AI49" s="14">
        <f>VLOOKUP("*Ставропольский*",'[1]в рублях'!$1:$1048576,COLUMN(AI48),0)</f>
        <v>26468</v>
      </c>
      <c r="AJ49" s="14">
        <f>VLOOKUP("*Ставропольский*",'[1]в рублях'!$1:$1048576,COLUMN(AJ48),0)</f>
        <v>26073</v>
      </c>
      <c r="AK49" s="14">
        <f>VLOOKUP("*Ставропольский*",'[1]в рублях'!$1:$1048576,COLUMN(AK48),0)</f>
        <v>26368</v>
      </c>
      <c r="AL49" s="14">
        <f>VLOOKUP("*Ставропольский*",'[1]в рублях'!$1:$1048576,COLUMN(AL48),0)</f>
        <v>26738</v>
      </c>
      <c r="AM49" s="14">
        <f>VLOOKUP("*Ставропольский*",'[1]в рублях'!$1:$1048576,COLUMN(AM48),0)</f>
        <v>25697</v>
      </c>
      <c r="AN49" s="14">
        <f>VLOOKUP("*Ставропольский*",'[1]в рублях'!$1:$1048576,COLUMN(AN48),0)</f>
        <v>27246</v>
      </c>
      <c r="AO49" s="14">
        <f>VLOOKUP("*Ставропольский*",'[1]в рублях'!$1:$1048576,COLUMN(AO48),0)</f>
        <v>28002</v>
      </c>
      <c r="AP49" s="14">
        <f>VLOOKUP("*Ставропольский*",'[1]в рублях'!$1:$1048576,COLUMN(AP48),0)</f>
        <v>28708</v>
      </c>
      <c r="AQ49" s="14">
        <f>VLOOKUP("*Ставропольский*",'[1]в рублях'!$1:$1048576,COLUMN(AQ48),0)</f>
        <v>27212</v>
      </c>
      <c r="AR49" s="14">
        <f>VLOOKUP("*Ставропольский*",'[1]в рублях'!$1:$1048576,COLUMN(AR48),0)</f>
        <v>23796</v>
      </c>
      <c r="AS49" s="14">
        <f>VLOOKUP("*Ставропольский*",'[1]в рублях'!$1:$1048576,COLUMN(AS48),0)</f>
        <v>24527</v>
      </c>
      <c r="AT49" s="14">
        <f>VLOOKUP("*Ставропольский*",'[1]в рублях'!$1:$1048576,COLUMN(AT48),0)</f>
        <v>24771</v>
      </c>
      <c r="AU49" s="14">
        <f>VLOOKUP("*Ставропольский*",'[1]в рублях'!$1:$1048576,COLUMN(AU48),0)</f>
        <v>28395</v>
      </c>
      <c r="AV49" s="14">
        <f>VLOOKUP("*Ставропольский*",'[1]в рублях'!$1:$1048576,COLUMN(AV48),0)</f>
        <v>30365</v>
      </c>
      <c r="AW49" s="14">
        <f>VLOOKUP("*Ставропольский*",'[1]в рублях'!$1:$1048576,COLUMN(AW48),0)</f>
        <v>33716</v>
      </c>
      <c r="AX49" s="14">
        <f>VLOOKUP("*Ставропольский*",'[1]в рублях'!$1:$1048576,COLUMN(AX48),0)</f>
        <v>36422</v>
      </c>
      <c r="AY49" s="14">
        <f>VLOOKUP("*Ставропольский*",'[1]в рублях'!$1:$1048576,COLUMN(AY48),0)</f>
        <v>38020</v>
      </c>
      <c r="AZ49" s="14">
        <f>VLOOKUP("*Ставропольский*",'[1]в рублях'!$1:$1048576,COLUMN(AZ48),0)</f>
        <v>40224</v>
      </c>
      <c r="BA49" s="14">
        <f>VLOOKUP("*Ставропольский*",'[1]в рублях'!$1:$1048576,COLUMN(BA48),0)</f>
        <v>46454</v>
      </c>
      <c r="BB49" s="14">
        <f>VLOOKUP("*Ставропольский*",'[1]в рублях'!$1:$1048576,COLUMN(BB48),0)</f>
        <v>49841</v>
      </c>
      <c r="BC49" s="14">
        <f>VLOOKUP("*Ставропольский*",'[1]в рублях'!$1:$1048576,COLUMN(BC48),0)</f>
        <v>52202</v>
      </c>
      <c r="BD49" s="14">
        <f>VLOOKUP("*Ставропольский*",'[1]в рублях'!$1:$1048576,COLUMN(BD48),0)</f>
        <v>49727</v>
      </c>
      <c r="BE49" s="14">
        <f>VLOOKUP("*Ставропольский*",'[1]в рублях'!$1:$1048576,COLUMN(BE48),0)</f>
        <v>51443</v>
      </c>
      <c r="BF49" s="14">
        <f>VLOOKUP("*Ставропольский*",'[1]в рублях'!$1:$1048576,COLUMN(BF48),0)</f>
        <v>49476</v>
      </c>
      <c r="BG49" s="14">
        <f>VLOOKUP("*Ставропольский*",'[1]в рублях'!$1:$1048576,COLUMN(BG48),0)</f>
        <v>52603</v>
      </c>
      <c r="BH49" s="14">
        <f>VLOOKUP("*Ставропольский*",'[1]в рублях'!$1:$1048576,COLUMN(BH48),0)</f>
        <v>53590</v>
      </c>
      <c r="BI49" s="14">
        <f>VLOOKUP("*Ставропольский*",'[1]в рублях'!$1:$1048576,COLUMN(BI48),0)</f>
        <v>57799</v>
      </c>
      <c r="BJ49" s="14">
        <f>VLOOKUP("*Ставропольский*",'[1]в рублях'!$1:$1048576,COLUMN(BJ48),0)</f>
        <v>64214</v>
      </c>
      <c r="BK49" s="14">
        <f>VLOOKUP("*Ставропольский*",'[1]в рублях'!$1:$1048576,COLUMN(BK48),0)</f>
        <v>62875</v>
      </c>
      <c r="BL49" s="14">
        <f>VLOOKUP("*Ставропольский*",'[1]в рублях'!$1:$1048576,COLUMN(BL48),0)</f>
        <v>63759</v>
      </c>
      <c r="BM49" s="14">
        <f>VLOOKUP("*Ставропольский*",'[1]в рублях'!$1:$1048576,COLUMN(BM48),0)</f>
        <v>61753</v>
      </c>
      <c r="BN49" s="14">
        <f>VLOOKUP("*Ставропольский*",'[1]в рублях'!$1:$1048576,COLUMN(BN48),0)</f>
        <v>58299</v>
      </c>
      <c r="BO49" s="14">
        <f>VLOOKUP("*Ставропольский*",'[1]в рублях'!$1:$1048576,COLUMN(BO48),0)</f>
        <v>60455</v>
      </c>
      <c r="BP49" s="14">
        <f>VLOOKUP("*Ставропольский*",'[1]в рублях'!$1:$1048576,COLUMN(BP48),0)</f>
        <v>51367</v>
      </c>
      <c r="BQ49" s="14">
        <f>VLOOKUP("*Ставропольский*",'[1]в рублях'!$1:$1048576,COLUMN(BQ48),0)</f>
        <v>50800</v>
      </c>
      <c r="BR49" s="14">
        <f>VLOOKUP("*Ставропольский*",'[1]в рублях'!$1:$1048576,COLUMN(BR48),0)</f>
        <v>53480</v>
      </c>
      <c r="BS49" s="14">
        <f>VLOOKUP("*Ставропольский*",'[1]в рублях'!$1:$1048576,COLUMN(BS48),0)</f>
        <v>55746</v>
      </c>
      <c r="BT49" s="14">
        <f>VLOOKUP("*Ставропольский*",'[1]в рублях'!$1:$1048576,COLUMN(BT48),0)</f>
        <v>57732</v>
      </c>
      <c r="BU49" s="14">
        <f>VLOOKUP("*Ставропольский*",'[1]в рублях'!$1:$1048576,COLUMN(BU48),0)</f>
        <v>57869</v>
      </c>
      <c r="BV49" s="14">
        <f>VLOOKUP("*Ставропольский*",'[1]в рублях'!$1:$1048576,COLUMN(BV48),0)</f>
        <v>52425</v>
      </c>
      <c r="BW49" s="14">
        <f>VLOOKUP("*Ставропольский*",'[1]в рублях'!$1:$1048576,COLUMN(BW48),0)</f>
        <v>54497</v>
      </c>
      <c r="BX49" s="14">
        <f>VLOOKUP("*Ставропольский*",'[1]в рублях'!$1:$1048576,COLUMN(BX48),0)</f>
        <v>55236</v>
      </c>
      <c r="BY49" s="14">
        <f>VLOOKUP("*Ставропольский*",'[1]в рублях'!$1:$1048576,COLUMN(BY48),0)</f>
        <v>56527</v>
      </c>
      <c r="BZ49" s="14">
        <f>VLOOKUP("*Ставропольский*",'[1]в рублях'!$1:$1048576,COLUMN(BZ48),0)</f>
        <v>58234</v>
      </c>
      <c r="CA49" s="14">
        <f>VLOOKUP("*Ставропольский*",'[1]в рублях'!$1:$1048576,COLUMN(CA48),0)</f>
        <v>57303</v>
      </c>
      <c r="CB49" s="14">
        <f>VLOOKUP("*Ставропольский*",'[1]в рублях'!$1:$1048576,COLUMN(CB48),0)</f>
        <v>61140</v>
      </c>
    </row>
    <row r="50" spans="1:80" x14ac:dyDescent="0.2">
      <c r="A50" s="4" t="s">
        <v>47</v>
      </c>
      <c r="B50" s="14">
        <f>VLOOKUP("*Башкортостан*",'[1]в рублях'!$1:$1048576,COLUMN(B49),0)</f>
        <v>402</v>
      </c>
      <c r="C50" s="14">
        <f>VLOOKUP("*Башкортостан*",'[1]в рублях'!$1:$1048576,COLUMN(C49),0)</f>
        <v>510</v>
      </c>
      <c r="D50" s="14">
        <f>VLOOKUP("*Башкортостан*",'[1]в рублях'!$1:$1048576,COLUMN(D49),0)</f>
        <v>762</v>
      </c>
      <c r="E50" s="14">
        <f>VLOOKUP("*Башкортостан*",'[1]в рублях'!$1:$1048576,COLUMN(E49),0)</f>
        <v>1043</v>
      </c>
      <c r="F50" s="14">
        <f>VLOOKUP("*Башкортостан*",'[1]в рублях'!$1:$1048576,COLUMN(F49),0)</f>
        <v>1363</v>
      </c>
      <c r="G50" s="14">
        <f>VLOOKUP("*Башкортостан*",'[1]в рублях'!$1:$1048576,COLUMN(G49),0)</f>
        <v>1641</v>
      </c>
      <c r="H50" s="14">
        <f>VLOOKUP("*Башкортостан*",'[1]в рублях'!$1:$1048576,COLUMN(H49),0)</f>
        <v>1417</v>
      </c>
      <c r="I50" s="14">
        <f>VLOOKUP("*Башкортостан*",'[1]в рублях'!$1:$1048576,COLUMN(I49),0)</f>
        <v>1617</v>
      </c>
      <c r="J50" s="14">
        <f>VLOOKUP("*Башкортостан*",'[1]в рублях'!$1:$1048576,COLUMN(J49),0)</f>
        <v>2013</v>
      </c>
      <c r="K50" s="14">
        <f>VLOOKUP("*Башкортостан*",'[1]в рублях'!$1:$1048576,COLUMN(K49),0)</f>
        <v>2598</v>
      </c>
      <c r="L50" s="14">
        <f>VLOOKUP("*Башкортостан*",'[1]в рублях'!$1:$1048576,COLUMN(L49),0)</f>
        <v>3155</v>
      </c>
      <c r="M50" s="14">
        <f>VLOOKUP("*Башкортостан*",'[1]в рублях'!$1:$1048576,COLUMN(M49),0)</f>
        <v>3525</v>
      </c>
      <c r="N50" s="14">
        <f>VLOOKUP("*Башкортостан*",'[1]в рублях'!$1:$1048576,COLUMN(N49),0)</f>
        <v>4325</v>
      </c>
      <c r="O50" s="14">
        <f>VLOOKUP("*Башкортостан*",'[1]в рублях'!$1:$1048576,COLUMN(O49),0)</f>
        <v>5170</v>
      </c>
      <c r="P50" s="14">
        <f>VLOOKUP("*Башкортостан*",'[1]в рублях'!$1:$1048576,COLUMN(P49),0)</f>
        <v>6727</v>
      </c>
      <c r="Q50" s="14">
        <f>VLOOKUP("*Башкортостан*",'[1]в рублях'!$1:$1048576,COLUMN(Q49),0)</f>
        <v>8299</v>
      </c>
      <c r="R50" s="14">
        <f>VLOOKUP("*Башкортостан*",'[1]в рублях'!$1:$1048576,COLUMN(R49),0)</f>
        <v>9711</v>
      </c>
      <c r="S50" s="14">
        <f>VLOOKUP("*Башкортостан*",'[1]в рублях'!$1:$1048576,COLUMN(S49),0)</f>
        <v>12513</v>
      </c>
      <c r="T50" s="14">
        <f>VLOOKUP("*Башкортостан*",'[1]в рублях'!$1:$1048576,COLUMN(T49),0)</f>
        <v>13757</v>
      </c>
      <c r="U50" s="14">
        <f>VLOOKUP("*Башкортостан*",'[1]в рублях'!$1:$1048576,COLUMN(U49),0)</f>
        <v>13310</v>
      </c>
      <c r="V50" s="14">
        <f>VLOOKUP("*Башкортостан*",'[1]в рублях'!$1:$1048576,COLUMN(V49),0)</f>
        <v>15523</v>
      </c>
      <c r="W50" s="14">
        <f>VLOOKUP("*Башкортостан*",'[1]в рублях'!$1:$1048576,COLUMN(W49),0)</f>
        <v>17506</v>
      </c>
      <c r="X50" s="14">
        <f>VLOOKUP("*Башкортостан*",'[1]в рублях'!$1:$1048576,COLUMN(X49),0)</f>
        <v>20806</v>
      </c>
      <c r="Y50" s="14">
        <f>VLOOKUP("*Башкортостан*",'[1]в рублях'!$1:$1048576,COLUMN(Y49),0)</f>
        <v>23292</v>
      </c>
      <c r="Z50" s="14">
        <f>VLOOKUP("*Башкортостан*",'[1]в рублях'!$1:$1048576,COLUMN(Z49),0)</f>
        <v>26647</v>
      </c>
      <c r="AA50" s="14">
        <f>VLOOKUP("*Башкортостан*",'[1]в рублях'!$1:$1048576,COLUMN(AA49),0)</f>
        <v>30023</v>
      </c>
      <c r="AB50" s="14">
        <f>VLOOKUP("*Башкортостан*",'[1]в рублях'!$1:$1048576,COLUMN(AB49),0)</f>
        <v>33034</v>
      </c>
      <c r="AC50" s="14">
        <f>VLOOKUP("*Башкортостан*",'[1]в рублях'!$1:$1048576,COLUMN(AC49),0)</f>
        <v>34490</v>
      </c>
      <c r="AD50" s="14">
        <f>VLOOKUP("*Башкортостан*",'[1]в рублях'!$1:$1048576,COLUMN(AD49),0)</f>
        <v>34992</v>
      </c>
      <c r="AE50" s="14">
        <f>VLOOKUP("*Башкортостан*",'[1]в рублях'!$1:$1048576,COLUMN(AE49),0)</f>
        <v>38385</v>
      </c>
      <c r="AF50" s="14">
        <f>VLOOKUP("*Башкортостан*",'[1]в рублях'!$1:$1048576,COLUMN(AF49),0)</f>
        <v>36796</v>
      </c>
      <c r="AG50" s="14">
        <f>VLOOKUP("*Башкортостан*",'[1]в рублях'!$1:$1048576,COLUMN(AG49),0)</f>
        <v>39787</v>
      </c>
      <c r="AH50" s="14">
        <f>VLOOKUP("*Башкортостан*",'[1]в рублях'!$1:$1048576,COLUMN(AH49),0)</f>
        <v>43318</v>
      </c>
      <c r="AI50" s="14">
        <f>VLOOKUP("*Башкортостан*",'[1]в рублях'!$1:$1048576,COLUMN(AI49),0)</f>
        <v>49413</v>
      </c>
      <c r="AJ50" s="14">
        <f>VLOOKUP("*Башкортостан*",'[1]в рублях'!$1:$1048576,COLUMN(AJ49),0)</f>
        <v>52634</v>
      </c>
      <c r="AK50" s="14">
        <f>VLOOKUP("*Башкортостан*",'[1]в рублях'!$1:$1048576,COLUMN(AK49),0)</f>
        <v>53369</v>
      </c>
      <c r="AL50" s="14">
        <f>VLOOKUP("*Башкортостан*",'[1]в рублях'!$1:$1048576,COLUMN(AL49),0)</f>
        <v>53651</v>
      </c>
      <c r="AM50" s="14">
        <f>VLOOKUP("*Башкортостан*",'[1]в рублях'!$1:$1048576,COLUMN(AM49),0)</f>
        <v>53472</v>
      </c>
      <c r="AN50" s="14">
        <f>VLOOKUP("*Башкортостан*",'[1]в рублях'!$1:$1048576,COLUMN(AN49),0)</f>
        <v>55679</v>
      </c>
      <c r="AO50" s="14">
        <f>VLOOKUP("*Башкортостан*",'[1]в рублях'!$1:$1048576,COLUMN(AO49),0)</f>
        <v>55734</v>
      </c>
      <c r="AP50" s="14">
        <f>VLOOKUP("*Башкортостан*",'[1]в рублях'!$1:$1048576,COLUMN(AP49),0)</f>
        <v>55737</v>
      </c>
      <c r="AQ50" s="14">
        <f>VLOOKUP("*Башкортостан*",'[1]в рублях'!$1:$1048576,COLUMN(AQ49),0)</f>
        <v>55825</v>
      </c>
      <c r="AR50" s="14">
        <f>VLOOKUP("*Башкортостан*",'[1]в рублях'!$1:$1048576,COLUMN(AR49),0)</f>
        <v>53690</v>
      </c>
      <c r="AS50" s="14">
        <f>VLOOKUP("*Башкортостан*",'[1]в рублях'!$1:$1048576,COLUMN(AS49),0)</f>
        <v>51498</v>
      </c>
      <c r="AT50" s="14">
        <f>VLOOKUP("*Башкортостан*",'[1]в рублях'!$1:$1048576,COLUMN(AT49),0)</f>
        <v>53611</v>
      </c>
      <c r="AU50" s="14">
        <f>VLOOKUP("*Башкортостан*",'[1]в рублях'!$1:$1048576,COLUMN(AU49),0)</f>
        <v>56731</v>
      </c>
      <c r="AV50" s="14">
        <f>VLOOKUP("*Башкортостан*",'[1]в рублях'!$1:$1048576,COLUMN(AV49),0)</f>
        <v>61441</v>
      </c>
      <c r="AW50" s="14">
        <f>VLOOKUP("*Башкортостан*",'[1]в рублях'!$1:$1048576,COLUMN(AW49),0)</f>
        <v>65866</v>
      </c>
      <c r="AX50" s="14">
        <f>VLOOKUP("*Башкортостан*",'[1]в рублях'!$1:$1048576,COLUMN(AX49),0)</f>
        <v>62067</v>
      </c>
      <c r="AY50" s="14">
        <f>VLOOKUP("*Башкортостан*",'[1]в рублях'!$1:$1048576,COLUMN(AY49),0)</f>
        <v>63717</v>
      </c>
      <c r="AZ50" s="14">
        <f>VLOOKUP("*Башкортостан*",'[1]в рублях'!$1:$1048576,COLUMN(AZ49),0)</f>
        <v>70639</v>
      </c>
      <c r="BA50" s="14">
        <f>VLOOKUP("*Башкортостан*",'[1]в рублях'!$1:$1048576,COLUMN(BA49),0)</f>
        <v>80233</v>
      </c>
      <c r="BB50" s="14">
        <f>VLOOKUP("*Башкортостан*",'[1]в рублях'!$1:$1048576,COLUMN(BB49),0)</f>
        <v>88721</v>
      </c>
      <c r="BC50" s="14">
        <f>VLOOKUP("*Башкортостан*",'[1]в рублях'!$1:$1048576,COLUMN(BC49),0)</f>
        <v>93594</v>
      </c>
      <c r="BD50" s="14">
        <f>VLOOKUP("*Башкортостан*",'[1]в рублях'!$1:$1048576,COLUMN(BD49),0)</f>
        <v>91514</v>
      </c>
      <c r="BE50" s="14">
        <f>VLOOKUP("*Башкортостан*",'[1]в рублях'!$1:$1048576,COLUMN(BE49),0)</f>
        <v>86758</v>
      </c>
      <c r="BF50" s="14">
        <f>VLOOKUP("*Башкортостан*",'[1]в рублях'!$1:$1048576,COLUMN(BF49),0)</f>
        <v>88226</v>
      </c>
      <c r="BG50" s="14">
        <f>VLOOKUP("*Башкортостан*",'[1]в рублях'!$1:$1048576,COLUMN(BG49),0)</f>
        <v>89334</v>
      </c>
      <c r="BH50" s="14">
        <f>VLOOKUP("*Башкортостан*",'[1]в рублях'!$1:$1048576,COLUMN(BH49),0)</f>
        <v>92872</v>
      </c>
      <c r="BI50" s="14">
        <f>VLOOKUP("*Башкортостан*",'[1]в рублях'!$1:$1048576,COLUMN(BI49),0)</f>
        <v>100686</v>
      </c>
      <c r="BJ50" s="14">
        <f>VLOOKUP("*Башкортостан*",'[1]в рублях'!$1:$1048576,COLUMN(BJ49),0)</f>
        <v>112552</v>
      </c>
      <c r="BK50" s="14">
        <f>VLOOKUP("*Башкортостан*",'[1]в рублях'!$1:$1048576,COLUMN(BK49),0)</f>
        <v>118557</v>
      </c>
      <c r="BL50" s="14">
        <f>VLOOKUP("*Башкортостан*",'[1]в рублях'!$1:$1048576,COLUMN(BL49),0)</f>
        <v>121203</v>
      </c>
      <c r="BM50" s="14">
        <f>VLOOKUP("*Башкортостан*",'[1]в рублях'!$1:$1048576,COLUMN(BM49),0)</f>
        <v>121481</v>
      </c>
      <c r="BN50" s="14">
        <f>VLOOKUP("*Башкортостан*",'[1]в рублях'!$1:$1048576,COLUMN(BN49),0)</f>
        <v>124386</v>
      </c>
      <c r="BO50" s="14">
        <f>VLOOKUP("*Башкортостан*",'[1]в рублях'!$1:$1048576,COLUMN(BO49),0)</f>
        <v>121256</v>
      </c>
      <c r="BP50" s="14">
        <f>VLOOKUP("*Башкортостан*",'[1]в рублях'!$1:$1048576,COLUMN(BP49),0)</f>
        <v>112071</v>
      </c>
      <c r="BQ50" s="14">
        <f>VLOOKUP("*Башкортостан*",'[1]в рублях'!$1:$1048576,COLUMN(BQ49),0)</f>
        <v>108613</v>
      </c>
      <c r="BR50" s="14">
        <f>VLOOKUP("*Башкортостан*",'[1]в рублях'!$1:$1048576,COLUMN(BR49),0)</f>
        <v>112841</v>
      </c>
      <c r="BS50" s="14">
        <f>VLOOKUP("*Башкортостан*",'[1]в рублях'!$1:$1048576,COLUMN(BS49),0)</f>
        <v>115959</v>
      </c>
      <c r="BT50" s="14">
        <f>VLOOKUP("*Башкортостан*",'[1]в рублях'!$1:$1048576,COLUMN(BT49),0)</f>
        <v>111163</v>
      </c>
      <c r="BU50" s="14">
        <f>VLOOKUP("*Башкортостан*",'[1]в рублях'!$1:$1048576,COLUMN(BU49),0)</f>
        <v>113001</v>
      </c>
      <c r="BV50" s="14">
        <f>VLOOKUP("*Башкортостан*",'[1]в рублях'!$1:$1048576,COLUMN(BV49),0)</f>
        <v>113091</v>
      </c>
      <c r="BW50" s="14">
        <f>VLOOKUP("*Башкортостан*",'[1]в рублях'!$1:$1048576,COLUMN(BW49),0)</f>
        <v>111649</v>
      </c>
      <c r="BX50" s="14">
        <f>VLOOKUP("*Башкортостан*",'[1]в рублях'!$1:$1048576,COLUMN(BX49),0)</f>
        <v>116451</v>
      </c>
      <c r="BY50" s="14">
        <f>VLOOKUP("*Башкортостан*",'[1]в рублях'!$1:$1048576,COLUMN(BY49),0)</f>
        <v>117913</v>
      </c>
      <c r="BZ50" s="14">
        <f>VLOOKUP("*Башкортостан*",'[1]в рублях'!$1:$1048576,COLUMN(BZ49),0)</f>
        <v>122164</v>
      </c>
      <c r="CA50" s="14">
        <f>VLOOKUP("*Башкортостан*",'[1]в рублях'!$1:$1048576,COLUMN(CA49),0)</f>
        <v>128661</v>
      </c>
      <c r="CB50" s="14">
        <f>VLOOKUP("*Башкортостан*",'[1]в рублях'!$1:$1048576,COLUMN(CB49),0)</f>
        <v>125328</v>
      </c>
    </row>
    <row r="51" spans="1:80" x14ac:dyDescent="0.2">
      <c r="A51" s="4" t="s">
        <v>48</v>
      </c>
      <c r="B51" s="14">
        <f>VLOOKUP("*Марий*",'[1]в рублях'!$1:$1048576,COLUMN(B50),0)</f>
        <v>0</v>
      </c>
      <c r="C51" s="14">
        <f>VLOOKUP("*Марий*",'[1]в рублях'!$1:$1048576,COLUMN(C50),0)</f>
        <v>0</v>
      </c>
      <c r="D51" s="14">
        <f>VLOOKUP("*Марий*",'[1]в рублях'!$1:$1048576,COLUMN(D50),0)</f>
        <v>0</v>
      </c>
      <c r="E51" s="14">
        <f>VLOOKUP("*Марий*",'[1]в рублях'!$1:$1048576,COLUMN(E50),0)</f>
        <v>17</v>
      </c>
      <c r="F51" s="14">
        <f>VLOOKUP("*Марий*",'[1]в рублях'!$1:$1048576,COLUMN(F50),0)</f>
        <v>22</v>
      </c>
      <c r="G51" s="14">
        <f>VLOOKUP("*Марий*",'[1]в рублях'!$1:$1048576,COLUMN(G50),0)</f>
        <v>37</v>
      </c>
      <c r="H51" s="14">
        <f>VLOOKUP("*Марий*",'[1]в рублях'!$1:$1048576,COLUMN(H50),0)</f>
        <v>111</v>
      </c>
      <c r="I51" s="14">
        <f>VLOOKUP("*Марий*",'[1]в рублях'!$1:$1048576,COLUMN(I50),0)</f>
        <v>147</v>
      </c>
      <c r="J51" s="14">
        <f>VLOOKUP("*Марий*",'[1]в рублях'!$1:$1048576,COLUMN(J50),0)</f>
        <v>213</v>
      </c>
      <c r="K51" s="14">
        <f>VLOOKUP("*Марий*",'[1]в рублях'!$1:$1048576,COLUMN(K50),0)</f>
        <v>284</v>
      </c>
      <c r="L51" s="14">
        <f>VLOOKUP("*Марий*",'[1]в рублях'!$1:$1048576,COLUMN(L50),0)</f>
        <v>327</v>
      </c>
      <c r="M51" s="14">
        <f>VLOOKUP("*Марий*",'[1]в рублях'!$1:$1048576,COLUMN(M50),0)</f>
        <v>443</v>
      </c>
      <c r="N51" s="14">
        <f>VLOOKUP("*Марий*",'[1]в рублях'!$1:$1048576,COLUMN(N50),0)</f>
        <v>560</v>
      </c>
      <c r="O51" s="14">
        <f>VLOOKUP("*Марий*",'[1]в рублях'!$1:$1048576,COLUMN(O50),0)</f>
        <v>660</v>
      </c>
      <c r="P51" s="14">
        <f>VLOOKUP("*Марий*",'[1]в рублях'!$1:$1048576,COLUMN(P50),0)</f>
        <v>859</v>
      </c>
      <c r="Q51" s="14">
        <f>VLOOKUP("*Марий*",'[1]в рублях'!$1:$1048576,COLUMN(Q50),0)</f>
        <v>1108</v>
      </c>
      <c r="R51" s="14">
        <f>VLOOKUP("*Марий*",'[1]в рублях'!$1:$1048576,COLUMN(R50),0)</f>
        <v>1581</v>
      </c>
      <c r="S51" s="14">
        <f>VLOOKUP("*Марий*",'[1]в рублях'!$1:$1048576,COLUMN(S50),0)</f>
        <v>1271</v>
      </c>
      <c r="T51" s="14">
        <f>VLOOKUP("*Марий*",'[1]в рублях'!$1:$1048576,COLUMN(T50),0)</f>
        <v>1654</v>
      </c>
      <c r="U51" s="14">
        <f>VLOOKUP("*Марий*",'[1]в рублях'!$1:$1048576,COLUMN(U50),0)</f>
        <v>1856</v>
      </c>
      <c r="V51" s="14">
        <f>VLOOKUP("*Марий*",'[1]в рублях'!$1:$1048576,COLUMN(V50),0)</f>
        <v>1741</v>
      </c>
      <c r="W51" s="14">
        <f>VLOOKUP("*Марий*",'[1]в рублях'!$1:$1048576,COLUMN(W50),0)</f>
        <v>2088</v>
      </c>
      <c r="X51" s="14">
        <f>VLOOKUP("*Марий*",'[1]в рублях'!$1:$1048576,COLUMN(X50),0)</f>
        <v>1934</v>
      </c>
      <c r="Y51" s="14">
        <f>VLOOKUP("*Марий*",'[1]в рублях'!$1:$1048576,COLUMN(Y50),0)</f>
        <v>2264</v>
      </c>
      <c r="Z51" s="14">
        <f>VLOOKUP("*Марий*",'[1]в рублях'!$1:$1048576,COLUMN(Z50),0)</f>
        <v>2442</v>
      </c>
      <c r="AA51" s="14">
        <f>VLOOKUP("*Марий*",'[1]в рублях'!$1:$1048576,COLUMN(AA50),0)</f>
        <v>2400</v>
      </c>
      <c r="AB51" s="14">
        <f>VLOOKUP("*Марий*",'[1]в рублях'!$1:$1048576,COLUMN(AB50),0)</f>
        <v>2658</v>
      </c>
      <c r="AC51" s="14">
        <f>VLOOKUP("*Марий*",'[1]в рублях'!$1:$1048576,COLUMN(AC50),0)</f>
        <v>2246</v>
      </c>
      <c r="AD51" s="14">
        <f>VLOOKUP("*Марий*",'[1]в рублях'!$1:$1048576,COLUMN(AD50),0)</f>
        <v>2683</v>
      </c>
      <c r="AE51" s="14">
        <f>VLOOKUP("*Марий*",'[1]в рублях'!$1:$1048576,COLUMN(AE50),0)</f>
        <v>3250</v>
      </c>
      <c r="AF51" s="14">
        <f>VLOOKUP("*Марий*",'[1]в рублях'!$1:$1048576,COLUMN(AF50),0)</f>
        <v>2968</v>
      </c>
      <c r="AG51" s="14">
        <f>VLOOKUP("*Марий*",'[1]в рублях'!$1:$1048576,COLUMN(AG50),0)</f>
        <v>2881</v>
      </c>
      <c r="AH51" s="14">
        <f>VLOOKUP("*Марий*",'[1]в рублях'!$1:$1048576,COLUMN(AH50),0)</f>
        <v>3557</v>
      </c>
      <c r="AI51" s="14">
        <f>VLOOKUP("*Марий*",'[1]в рублях'!$1:$1048576,COLUMN(AI50),0)</f>
        <v>4533</v>
      </c>
      <c r="AJ51" s="14">
        <f>VLOOKUP("*Марий*",'[1]в рублях'!$1:$1048576,COLUMN(AJ50),0)</f>
        <v>4923</v>
      </c>
      <c r="AK51" s="14">
        <f>VLOOKUP("*Марий*",'[1]в рублях'!$1:$1048576,COLUMN(AK50),0)</f>
        <v>4994</v>
      </c>
      <c r="AL51" s="14">
        <f>VLOOKUP("*Марий*",'[1]в рублях'!$1:$1048576,COLUMN(AL50),0)</f>
        <v>5303</v>
      </c>
      <c r="AM51" s="14">
        <f>VLOOKUP("*Марий*",'[1]в рублях'!$1:$1048576,COLUMN(AM50),0)</f>
        <v>5433</v>
      </c>
      <c r="AN51" s="14">
        <f>VLOOKUP("*Марий*",'[1]в рублях'!$1:$1048576,COLUMN(AN50),0)</f>
        <v>4752</v>
      </c>
      <c r="AO51" s="14">
        <f>VLOOKUP("*Марий*",'[1]в рублях'!$1:$1048576,COLUMN(AO50),0)</f>
        <v>4679</v>
      </c>
      <c r="AP51" s="14">
        <f>VLOOKUP("*Марий*",'[1]в рублях'!$1:$1048576,COLUMN(AP50),0)</f>
        <v>4681</v>
      </c>
      <c r="AQ51" s="14">
        <f>VLOOKUP("*Марий*",'[1]в рублях'!$1:$1048576,COLUMN(AQ50),0)</f>
        <v>5037</v>
      </c>
      <c r="AR51" s="14">
        <f>VLOOKUP("*Марий*",'[1]в рублях'!$1:$1048576,COLUMN(AR50),0)</f>
        <v>5185</v>
      </c>
      <c r="AS51" s="14">
        <f>VLOOKUP("*Марий*",'[1]в рублях'!$1:$1048576,COLUMN(AS50),0)</f>
        <v>4966</v>
      </c>
      <c r="AT51" s="14">
        <f>VLOOKUP("*Марий*",'[1]в рублях'!$1:$1048576,COLUMN(AT50),0)</f>
        <v>5442</v>
      </c>
      <c r="AU51" s="14">
        <f>VLOOKUP("*Марий*",'[1]в рублях'!$1:$1048576,COLUMN(AU50),0)</f>
        <v>5889</v>
      </c>
      <c r="AV51" s="14">
        <f>VLOOKUP("*Марий*",'[1]в рублях'!$1:$1048576,COLUMN(AV50),0)</f>
        <v>6460</v>
      </c>
      <c r="AW51" s="14">
        <f>VLOOKUP("*Марий*",'[1]в рублях'!$1:$1048576,COLUMN(AW50),0)</f>
        <v>7073</v>
      </c>
      <c r="AX51" s="14">
        <f>VLOOKUP("*Марий*",'[1]в рублях'!$1:$1048576,COLUMN(AX50),0)</f>
        <v>7429</v>
      </c>
      <c r="AY51" s="14">
        <f>VLOOKUP("*Марий*",'[1]в рублях'!$1:$1048576,COLUMN(AY50),0)</f>
        <v>8302</v>
      </c>
      <c r="AZ51" s="14">
        <f>VLOOKUP("*Марий*",'[1]в рублях'!$1:$1048576,COLUMN(AZ50),0)</f>
        <v>8184</v>
      </c>
      <c r="BA51" s="14">
        <f>VLOOKUP("*Марий*",'[1]в рублях'!$1:$1048576,COLUMN(BA50),0)</f>
        <v>9377</v>
      </c>
      <c r="BB51" s="14">
        <f>VLOOKUP("*Марий*",'[1]в рублях'!$1:$1048576,COLUMN(BB50),0)</f>
        <v>9827</v>
      </c>
      <c r="BC51" s="14">
        <f>VLOOKUP("*Марий*",'[1]в рублях'!$1:$1048576,COLUMN(BC50),0)</f>
        <v>9980</v>
      </c>
      <c r="BD51" s="14">
        <f>VLOOKUP("*Марий*",'[1]в рублях'!$1:$1048576,COLUMN(BD50),0)</f>
        <v>9449</v>
      </c>
      <c r="BE51" s="14">
        <f>VLOOKUP("*Марий*",'[1]в рублях'!$1:$1048576,COLUMN(BE50),0)</f>
        <v>9212</v>
      </c>
      <c r="BF51" s="14">
        <f>VLOOKUP("*Марий*",'[1]в рублях'!$1:$1048576,COLUMN(BF50),0)</f>
        <v>8709</v>
      </c>
      <c r="BG51" s="14">
        <f>VLOOKUP("*Марий*",'[1]в рублях'!$1:$1048576,COLUMN(BG50),0)</f>
        <v>9023</v>
      </c>
      <c r="BH51" s="14">
        <f>VLOOKUP("*Марий*",'[1]в рублях'!$1:$1048576,COLUMN(BH50),0)</f>
        <v>8900</v>
      </c>
      <c r="BI51" s="14">
        <f>VLOOKUP("*Марий*",'[1]в рублях'!$1:$1048576,COLUMN(BI50),0)</f>
        <v>9812</v>
      </c>
      <c r="BJ51" s="14">
        <f>VLOOKUP("*Марий*",'[1]в рублях'!$1:$1048576,COLUMN(BJ50),0)</f>
        <v>11306</v>
      </c>
      <c r="BK51" s="14">
        <f>VLOOKUP("*Марий*",'[1]в рублях'!$1:$1048576,COLUMN(BK50),0)</f>
        <v>10736</v>
      </c>
      <c r="BL51" s="14">
        <f>VLOOKUP("*Марий*",'[1]в рублях'!$1:$1048576,COLUMN(BL50),0)</f>
        <v>10177</v>
      </c>
      <c r="BM51" s="14">
        <f>VLOOKUP("*Марий*",'[1]в рублях'!$1:$1048576,COLUMN(BM50),0)</f>
        <v>10469</v>
      </c>
      <c r="BN51" s="14">
        <f>VLOOKUP("*Марий*",'[1]в рублях'!$1:$1048576,COLUMN(BN50),0)</f>
        <v>10249</v>
      </c>
      <c r="BO51" s="14">
        <f>VLOOKUP("*Марий*",'[1]в рублях'!$1:$1048576,COLUMN(BO50),0)</f>
        <v>10566</v>
      </c>
      <c r="BP51" s="14">
        <f>VLOOKUP("*Марий*",'[1]в рублях'!$1:$1048576,COLUMN(BP50),0)</f>
        <v>9385</v>
      </c>
      <c r="BQ51" s="14">
        <f>VLOOKUP("*Марий*",'[1]в рублях'!$1:$1048576,COLUMN(BQ50),0)</f>
        <v>9470</v>
      </c>
      <c r="BR51" s="14">
        <f>VLOOKUP("*Марий*",'[1]в рублях'!$1:$1048576,COLUMN(BR50),0)</f>
        <v>9990</v>
      </c>
      <c r="BS51" s="14">
        <f>VLOOKUP("*Марий*",'[1]в рублях'!$1:$1048576,COLUMN(BS50),0)</f>
        <v>9938</v>
      </c>
      <c r="BT51" s="14">
        <f>VLOOKUP("*Марий*",'[1]в рублях'!$1:$1048576,COLUMN(BT50),0)</f>
        <v>10507</v>
      </c>
      <c r="BU51" s="14">
        <f>VLOOKUP("*Марий*",'[1]в рублях'!$1:$1048576,COLUMN(BU50),0)</f>
        <v>11426</v>
      </c>
      <c r="BV51" s="14">
        <f>VLOOKUP("*Марий*",'[1]в рублях'!$1:$1048576,COLUMN(BV50),0)</f>
        <v>11576</v>
      </c>
      <c r="BW51" s="14">
        <f>VLOOKUP("*Марий*",'[1]в рублях'!$1:$1048576,COLUMN(BW50),0)</f>
        <v>12385</v>
      </c>
      <c r="BX51" s="14">
        <f>VLOOKUP("*Марий*",'[1]в рублях'!$1:$1048576,COLUMN(BX50),0)</f>
        <v>12041</v>
      </c>
      <c r="BY51" s="14">
        <f>VLOOKUP("*Марий*",'[1]в рублях'!$1:$1048576,COLUMN(BY50),0)</f>
        <v>11809</v>
      </c>
      <c r="BZ51" s="14">
        <f>VLOOKUP("*Марий*",'[1]в рублях'!$1:$1048576,COLUMN(BZ50),0)</f>
        <v>11524</v>
      </c>
      <c r="CA51" s="14">
        <f>VLOOKUP("*Марий*",'[1]в рублях'!$1:$1048576,COLUMN(CA50),0)</f>
        <v>12893</v>
      </c>
      <c r="CB51" s="14">
        <f>VLOOKUP("*Марий*",'[1]в рублях'!$1:$1048576,COLUMN(CB50),0)</f>
        <v>13038</v>
      </c>
    </row>
    <row r="52" spans="1:80" x14ac:dyDescent="0.2">
      <c r="A52" s="4" t="s">
        <v>49</v>
      </c>
      <c r="B52" s="14">
        <f>VLOOKUP("*Мордовия*",'[1]в рублях'!$1:$1048576,COLUMN(B51),0)</f>
        <v>47</v>
      </c>
      <c r="C52" s="14">
        <f>VLOOKUP("*Мордовия*",'[1]в рублях'!$1:$1048576,COLUMN(C51),0)</f>
        <v>43</v>
      </c>
      <c r="D52" s="14">
        <f>VLOOKUP("*Мордовия*",'[1]в рублях'!$1:$1048576,COLUMN(D51),0)</f>
        <v>49</v>
      </c>
      <c r="E52" s="14">
        <f>VLOOKUP("*Мордовия*",'[1]в рублях'!$1:$1048576,COLUMN(E51),0)</f>
        <v>54</v>
      </c>
      <c r="F52" s="14">
        <f>VLOOKUP("*Мордовия*",'[1]в рублях'!$1:$1048576,COLUMN(F51),0)</f>
        <v>100</v>
      </c>
      <c r="G52" s="14">
        <f>VLOOKUP("*Мордовия*",'[1]в рублях'!$1:$1048576,COLUMN(G51),0)</f>
        <v>104</v>
      </c>
      <c r="H52" s="14">
        <f>VLOOKUP("*Мордовия*",'[1]в рублях'!$1:$1048576,COLUMN(H51),0)</f>
        <v>137</v>
      </c>
      <c r="I52" s="14">
        <f>VLOOKUP("*Мордовия*",'[1]в рублях'!$1:$1048576,COLUMN(I51),0)</f>
        <v>152</v>
      </c>
      <c r="J52" s="14">
        <f>VLOOKUP("*Мордовия*",'[1]в рублях'!$1:$1048576,COLUMN(J51),0)</f>
        <v>167</v>
      </c>
      <c r="K52" s="14">
        <f>VLOOKUP("*Мордовия*",'[1]в рублях'!$1:$1048576,COLUMN(K51),0)</f>
        <v>195</v>
      </c>
      <c r="L52" s="14">
        <f>VLOOKUP("*Мордовия*",'[1]в рублях'!$1:$1048576,COLUMN(L51),0)</f>
        <v>256</v>
      </c>
      <c r="M52" s="14">
        <f>VLOOKUP("*Мордовия*",'[1]в рублях'!$1:$1048576,COLUMN(M51),0)</f>
        <v>289</v>
      </c>
      <c r="N52" s="14">
        <f>VLOOKUP("*Мордовия*",'[1]в рублях'!$1:$1048576,COLUMN(N51),0)</f>
        <v>347</v>
      </c>
      <c r="O52" s="14">
        <f>VLOOKUP("*Мордовия*",'[1]в рублях'!$1:$1048576,COLUMN(O51),0)</f>
        <v>445</v>
      </c>
      <c r="P52" s="14">
        <f>VLOOKUP("*Мордовия*",'[1]в рублях'!$1:$1048576,COLUMN(P51),0)</f>
        <v>546</v>
      </c>
      <c r="Q52" s="14">
        <f>VLOOKUP("*Мордовия*",'[1]в рублях'!$1:$1048576,COLUMN(Q51),0)</f>
        <v>427</v>
      </c>
      <c r="R52" s="14">
        <f>VLOOKUP("*Мордовия*",'[1]в рублях'!$1:$1048576,COLUMN(R51),0)</f>
        <v>679</v>
      </c>
      <c r="S52" s="14">
        <f>VLOOKUP("*Мордовия*",'[1]в рублях'!$1:$1048576,COLUMN(S51),0)</f>
        <v>953</v>
      </c>
      <c r="T52" s="14">
        <f>VLOOKUP("*Мордовия*",'[1]в рублях'!$1:$1048576,COLUMN(T51),0)</f>
        <v>1152</v>
      </c>
      <c r="U52" s="14">
        <f>VLOOKUP("*Мордовия*",'[1]в рублях'!$1:$1048576,COLUMN(U51),0)</f>
        <v>1305</v>
      </c>
      <c r="V52" s="14">
        <f>VLOOKUP("*Мордовия*",'[1]в рублях'!$1:$1048576,COLUMN(V51),0)</f>
        <v>1559</v>
      </c>
      <c r="W52" s="14">
        <f>VLOOKUP("*Мордовия*",'[1]в рублях'!$1:$1048576,COLUMN(W51),0)</f>
        <v>1981</v>
      </c>
      <c r="X52" s="14">
        <f>VLOOKUP("*Мордовия*",'[1]в рублях'!$1:$1048576,COLUMN(X51),0)</f>
        <v>2380</v>
      </c>
      <c r="Y52" s="14">
        <f>VLOOKUP("*Мордовия*",'[1]в рублях'!$1:$1048576,COLUMN(Y51),0)</f>
        <v>2739</v>
      </c>
      <c r="Z52" s="14">
        <f>VLOOKUP("*Мордовия*",'[1]в рублях'!$1:$1048576,COLUMN(Z51),0)</f>
        <v>3266</v>
      </c>
      <c r="AA52" s="14">
        <f>VLOOKUP("*Мордовия*",'[1]в рублях'!$1:$1048576,COLUMN(AA51),0)</f>
        <v>3793</v>
      </c>
      <c r="AB52" s="14">
        <f>VLOOKUP("*Мордовия*",'[1]в рублях'!$1:$1048576,COLUMN(AB51),0)</f>
        <v>3763</v>
      </c>
      <c r="AC52" s="14">
        <f>VLOOKUP("*Мордовия*",'[1]в рублях'!$1:$1048576,COLUMN(AC51),0)</f>
        <v>4004</v>
      </c>
      <c r="AD52" s="14">
        <f>VLOOKUP("*Мордовия*",'[1]в рублях'!$1:$1048576,COLUMN(AD51),0)</f>
        <v>4303</v>
      </c>
      <c r="AE52" s="14">
        <f>VLOOKUP("*Мордовия*",'[1]в рублях'!$1:$1048576,COLUMN(AE51),0)</f>
        <v>4833</v>
      </c>
      <c r="AF52" s="14">
        <f>VLOOKUP("*Мордовия*",'[1]в рублях'!$1:$1048576,COLUMN(AF51),0)</f>
        <v>4832</v>
      </c>
      <c r="AG52" s="14">
        <f>VLOOKUP("*Мордовия*",'[1]в рублях'!$1:$1048576,COLUMN(AG51),0)</f>
        <v>4995</v>
      </c>
      <c r="AH52" s="14">
        <f>VLOOKUP("*Мордовия*",'[1]в рублях'!$1:$1048576,COLUMN(AH51),0)</f>
        <v>5321</v>
      </c>
      <c r="AI52" s="14">
        <f>VLOOKUP("*Мордовия*",'[1]в рублях'!$1:$1048576,COLUMN(AI51),0)</f>
        <v>5838</v>
      </c>
      <c r="AJ52" s="14">
        <f>VLOOKUP("*Мордовия*",'[1]в рублях'!$1:$1048576,COLUMN(AJ51),0)</f>
        <v>5750</v>
      </c>
      <c r="AK52" s="14">
        <f>VLOOKUP("*Мордовия*",'[1]в рублях'!$1:$1048576,COLUMN(AK51),0)</f>
        <v>5920</v>
      </c>
      <c r="AL52" s="14">
        <f>VLOOKUP("*Мордовия*",'[1]в рублях'!$1:$1048576,COLUMN(AL51),0)</f>
        <v>6047</v>
      </c>
      <c r="AM52" s="14">
        <f>VLOOKUP("*Мордовия*",'[1]в рублях'!$1:$1048576,COLUMN(AM51),0)</f>
        <v>6191</v>
      </c>
      <c r="AN52" s="14">
        <f>VLOOKUP("*Мордовия*",'[1]в рублях'!$1:$1048576,COLUMN(AN51),0)</f>
        <v>6105</v>
      </c>
      <c r="AO52" s="14">
        <f>VLOOKUP("*Мордовия*",'[1]в рублях'!$1:$1048576,COLUMN(AO51),0)</f>
        <v>6434</v>
      </c>
      <c r="AP52" s="14">
        <f>VLOOKUP("*Мордовия*",'[1]в рублях'!$1:$1048576,COLUMN(AP51),0)</f>
        <v>6263</v>
      </c>
      <c r="AQ52" s="14">
        <f>VLOOKUP("*Мордовия*",'[1]в рублях'!$1:$1048576,COLUMN(AQ51),0)</f>
        <v>6681</v>
      </c>
      <c r="AR52" s="14">
        <f>VLOOKUP("*Мордовия*",'[1]в рублях'!$1:$1048576,COLUMN(AR51),0)</f>
        <v>6722</v>
      </c>
      <c r="AS52" s="14">
        <f>VLOOKUP("*Мордовия*",'[1]в рублях'!$1:$1048576,COLUMN(AS51),0)</f>
        <v>5696</v>
      </c>
      <c r="AT52" s="14">
        <f>VLOOKUP("*Мордовия*",'[1]в рублях'!$1:$1048576,COLUMN(AT51),0)</f>
        <v>5330</v>
      </c>
      <c r="AU52" s="14">
        <f>VLOOKUP("*Мордовия*",'[1]в рублях'!$1:$1048576,COLUMN(AU51),0)</f>
        <v>5738</v>
      </c>
      <c r="AV52" s="14">
        <f>VLOOKUP("*Мордовия*",'[1]в рублях'!$1:$1048576,COLUMN(AV51),0)</f>
        <v>5896</v>
      </c>
      <c r="AW52" s="14">
        <f>VLOOKUP("*Мордовия*",'[1]в рублях'!$1:$1048576,COLUMN(AW51),0)</f>
        <v>6363</v>
      </c>
      <c r="AX52" s="14">
        <f>VLOOKUP("*Мордовия*",'[1]в рублях'!$1:$1048576,COLUMN(AX51),0)</f>
        <v>7005</v>
      </c>
      <c r="AY52" s="14">
        <f>VLOOKUP("*Мордовия*",'[1]в рублях'!$1:$1048576,COLUMN(AY51),0)</f>
        <v>7698</v>
      </c>
      <c r="AZ52" s="14">
        <f>VLOOKUP("*Мордовия*",'[1]в рублях'!$1:$1048576,COLUMN(AZ51),0)</f>
        <v>8644</v>
      </c>
      <c r="BA52" s="14">
        <f>VLOOKUP("*Мордовия*",'[1]в рублях'!$1:$1048576,COLUMN(BA51),0)</f>
        <v>10059</v>
      </c>
      <c r="BB52" s="14">
        <f>VLOOKUP("*Мордовия*",'[1]в рублях'!$1:$1048576,COLUMN(BB51),0)</f>
        <v>10285</v>
      </c>
      <c r="BC52" s="14">
        <f>VLOOKUP("*Мордовия*",'[1]в рублях'!$1:$1048576,COLUMN(BC51),0)</f>
        <v>9886</v>
      </c>
      <c r="BD52" s="14">
        <f>VLOOKUP("*Мордовия*",'[1]в рублях'!$1:$1048576,COLUMN(BD51),0)</f>
        <v>8792</v>
      </c>
      <c r="BE52" s="14">
        <f>VLOOKUP("*Мордовия*",'[1]в рублях'!$1:$1048576,COLUMN(BE51),0)</f>
        <v>8734</v>
      </c>
      <c r="BF52" s="14">
        <f>VLOOKUP("*Мордовия*",'[1]в рублях'!$1:$1048576,COLUMN(BF51),0)</f>
        <v>8849</v>
      </c>
      <c r="BG52" s="14">
        <f>VLOOKUP("*Мордовия*",'[1]в рублях'!$1:$1048576,COLUMN(BG51),0)</f>
        <v>9197</v>
      </c>
      <c r="BH52" s="14">
        <f>VLOOKUP("*Мордовия*",'[1]в рублях'!$1:$1048576,COLUMN(BH51),0)</f>
        <v>9397</v>
      </c>
      <c r="BI52" s="14">
        <f>VLOOKUP("*Мордовия*",'[1]в рублях'!$1:$1048576,COLUMN(BI51),0)</f>
        <v>10097</v>
      </c>
      <c r="BJ52" s="14">
        <f>VLOOKUP("*Мордовия*",'[1]в рублях'!$1:$1048576,COLUMN(BJ51),0)</f>
        <v>11147</v>
      </c>
      <c r="BK52" s="14">
        <f>VLOOKUP("*Мордовия*",'[1]в рублях'!$1:$1048576,COLUMN(BK51),0)</f>
        <v>10894</v>
      </c>
      <c r="BL52" s="14">
        <f>VLOOKUP("*Мордовия*",'[1]в рублях'!$1:$1048576,COLUMN(BL51),0)</f>
        <v>11251</v>
      </c>
      <c r="BM52" s="14">
        <f>VLOOKUP("*Мордовия*",'[1]в рублях'!$1:$1048576,COLUMN(BM51),0)</f>
        <v>11019</v>
      </c>
      <c r="BN52" s="14">
        <f>VLOOKUP("*Мордовия*",'[1]в рублях'!$1:$1048576,COLUMN(BN51),0)</f>
        <v>10917</v>
      </c>
      <c r="BO52" s="14">
        <f>VLOOKUP("*Мордовия*",'[1]в рублях'!$1:$1048576,COLUMN(BO51),0)</f>
        <v>10837</v>
      </c>
      <c r="BP52" s="14">
        <f>VLOOKUP("*Мордовия*",'[1]в рублях'!$1:$1048576,COLUMN(BP51),0)</f>
        <v>8623</v>
      </c>
      <c r="BQ52" s="14">
        <f>VLOOKUP("*Мордовия*",'[1]в рублях'!$1:$1048576,COLUMN(BQ51),0)</f>
        <v>8617</v>
      </c>
      <c r="BR52" s="14">
        <f>VLOOKUP("*Мордовия*",'[1]в рублях'!$1:$1048576,COLUMN(BR51),0)</f>
        <v>9178</v>
      </c>
      <c r="BS52" s="14">
        <f>VLOOKUP("*Мордовия*",'[1]в рублях'!$1:$1048576,COLUMN(BS51),0)</f>
        <v>9739</v>
      </c>
      <c r="BT52" s="14">
        <f>VLOOKUP("*Мордовия*",'[1]в рублях'!$1:$1048576,COLUMN(BT51),0)</f>
        <v>10091</v>
      </c>
      <c r="BU52" s="14">
        <f>VLOOKUP("*Мордовия*",'[1]в рублях'!$1:$1048576,COLUMN(BU51),0)</f>
        <v>10640</v>
      </c>
      <c r="BV52" s="14">
        <f>VLOOKUP("*Мордовия*",'[1]в рублях'!$1:$1048576,COLUMN(BV51),0)</f>
        <v>10949</v>
      </c>
      <c r="BW52" s="14">
        <f>VLOOKUP("*Мордовия*",'[1]в рублях'!$1:$1048576,COLUMN(BW51),0)</f>
        <v>11251</v>
      </c>
      <c r="BX52" s="14">
        <f>VLOOKUP("*Мордовия*",'[1]в рублях'!$1:$1048576,COLUMN(BX51),0)</f>
        <v>11343</v>
      </c>
      <c r="BY52" s="14">
        <f>VLOOKUP("*Мордовия*",'[1]в рублях'!$1:$1048576,COLUMN(BY51),0)</f>
        <v>10847</v>
      </c>
      <c r="BZ52" s="14">
        <f>VLOOKUP("*Мордовия*",'[1]в рублях'!$1:$1048576,COLUMN(BZ51),0)</f>
        <v>11690</v>
      </c>
      <c r="CA52" s="14">
        <f>VLOOKUP("*Мордовия*",'[1]в рублях'!$1:$1048576,COLUMN(CA51),0)</f>
        <v>12827</v>
      </c>
      <c r="CB52" s="14">
        <f>VLOOKUP("*Мордовия*",'[1]в рублях'!$1:$1048576,COLUMN(CB51),0)</f>
        <v>10978</v>
      </c>
    </row>
    <row r="53" spans="1:80" x14ac:dyDescent="0.2">
      <c r="A53" s="4" t="s">
        <v>50</v>
      </c>
      <c r="B53" s="14">
        <f>VLOOKUP("*Татарстан*",'[1]в рублях'!$1:$1048576,COLUMN(B52),0)</f>
        <v>341</v>
      </c>
      <c r="C53" s="14">
        <f>VLOOKUP("*Татарстан*",'[1]в рублях'!$1:$1048576,COLUMN(C52),0)</f>
        <v>514</v>
      </c>
      <c r="D53" s="14">
        <f>VLOOKUP("*Татарстан*",'[1]в рублях'!$1:$1048576,COLUMN(D52),0)</f>
        <v>877</v>
      </c>
      <c r="E53" s="14">
        <f>VLOOKUP("*Татарстан*",'[1]в рублях'!$1:$1048576,COLUMN(E52),0)</f>
        <v>1639</v>
      </c>
      <c r="F53" s="14">
        <f>VLOOKUP("*Татарстан*",'[1]в рублях'!$1:$1048576,COLUMN(F52),0)</f>
        <v>2627</v>
      </c>
      <c r="G53" s="14">
        <f>VLOOKUP("*Татарстан*",'[1]в рублях'!$1:$1048576,COLUMN(G52),0)</f>
        <v>3535</v>
      </c>
      <c r="H53" s="14">
        <f>VLOOKUP("*Татарстан*",'[1]в рублях'!$1:$1048576,COLUMN(H52),0)</f>
        <v>4591</v>
      </c>
      <c r="I53" s="14">
        <f>VLOOKUP("*Татарстан*",'[1]в рублях'!$1:$1048576,COLUMN(I52),0)</f>
        <v>5225</v>
      </c>
      <c r="J53" s="14">
        <f>VLOOKUP("*Татарстан*",'[1]в рублях'!$1:$1048576,COLUMN(J52),0)</f>
        <v>5743</v>
      </c>
      <c r="K53" s="14">
        <f>VLOOKUP("*Татарстан*",'[1]в рублях'!$1:$1048576,COLUMN(K52),0)</f>
        <v>7657</v>
      </c>
      <c r="L53" s="14">
        <f>VLOOKUP("*Татарстан*",'[1]в рублях'!$1:$1048576,COLUMN(L52),0)</f>
        <v>9227</v>
      </c>
      <c r="M53" s="14">
        <f>VLOOKUP("*Татарстан*",'[1]в рублях'!$1:$1048576,COLUMN(M52),0)</f>
        <v>10490</v>
      </c>
      <c r="N53" s="14">
        <f>VLOOKUP("*Татарстан*",'[1]в рублях'!$1:$1048576,COLUMN(N52),0)</f>
        <v>12598</v>
      </c>
      <c r="O53" s="14">
        <f>VLOOKUP("*Татарстан*",'[1]в рублях'!$1:$1048576,COLUMN(O52),0)</f>
        <v>15497</v>
      </c>
      <c r="P53" s="14">
        <f>VLOOKUP("*Татарстан*",'[1]в рублях'!$1:$1048576,COLUMN(P52),0)</f>
        <v>18674</v>
      </c>
      <c r="Q53" s="14">
        <f>VLOOKUP("*Татарстан*",'[1]в рублях'!$1:$1048576,COLUMN(Q52),0)</f>
        <v>22029</v>
      </c>
      <c r="R53" s="14">
        <f>VLOOKUP("*Татарстан*",'[1]в рублях'!$1:$1048576,COLUMN(R52),0)</f>
        <v>26918</v>
      </c>
      <c r="S53" s="14">
        <f>VLOOKUP("*Татарстан*",'[1]в рублях'!$1:$1048576,COLUMN(S52),0)</f>
        <v>29502</v>
      </c>
      <c r="T53" s="14">
        <f>VLOOKUP("*Татарстан*",'[1]в рублях'!$1:$1048576,COLUMN(T52),0)</f>
        <v>30669</v>
      </c>
      <c r="U53" s="14">
        <f>VLOOKUP("*Татарстан*",'[1]в рублях'!$1:$1048576,COLUMN(U52),0)</f>
        <v>32860</v>
      </c>
      <c r="V53" s="14">
        <f>VLOOKUP("*Татарстан*",'[1]в рублях'!$1:$1048576,COLUMN(V52),0)</f>
        <v>36067</v>
      </c>
      <c r="W53" s="14">
        <f>VLOOKUP("*Татарстан*",'[1]в рублях'!$1:$1048576,COLUMN(W52),0)</f>
        <v>38063</v>
      </c>
      <c r="X53" s="14">
        <f>VLOOKUP("*Татарстан*",'[1]в рублях'!$1:$1048576,COLUMN(X52),0)</f>
        <v>43367</v>
      </c>
      <c r="Y53" s="14">
        <f>VLOOKUP("*Татарстан*",'[1]в рублях'!$1:$1048576,COLUMN(Y52),0)</f>
        <v>46916</v>
      </c>
      <c r="Z53" s="14">
        <f>VLOOKUP("*Татарстан*",'[1]в рублях'!$1:$1048576,COLUMN(Z52),0)</f>
        <v>48628</v>
      </c>
      <c r="AA53" s="14">
        <f>VLOOKUP("*Татарстан*",'[1]в рублях'!$1:$1048576,COLUMN(AA52),0)</f>
        <v>47575</v>
      </c>
      <c r="AB53" s="14">
        <f>VLOOKUP("*Татарстан*",'[1]в рублях'!$1:$1048576,COLUMN(AB52),0)</f>
        <v>47314</v>
      </c>
      <c r="AC53" s="14">
        <f>VLOOKUP("*Татарстан*",'[1]в рублях'!$1:$1048576,COLUMN(AC52),0)</f>
        <v>47835</v>
      </c>
      <c r="AD53" s="14">
        <f>VLOOKUP("*Татарстан*",'[1]в рублях'!$1:$1048576,COLUMN(AD52),0)</f>
        <v>46427</v>
      </c>
      <c r="AE53" s="14">
        <f>VLOOKUP("*Татарстан*",'[1]в рублях'!$1:$1048576,COLUMN(AE52),0)</f>
        <v>52045</v>
      </c>
      <c r="AF53" s="14">
        <f>VLOOKUP("*Татарстан*",'[1]в рублях'!$1:$1048576,COLUMN(AF52),0)</f>
        <v>54250</v>
      </c>
      <c r="AG53" s="14">
        <f>VLOOKUP("*Татарстан*",'[1]в рублях'!$1:$1048576,COLUMN(AG52),0)</f>
        <v>54304</v>
      </c>
      <c r="AH53" s="14">
        <f>VLOOKUP("*Татарстан*",'[1]в рублях'!$1:$1048576,COLUMN(AH52),0)</f>
        <v>68809</v>
      </c>
      <c r="AI53" s="14">
        <f>VLOOKUP("*Татарстан*",'[1]в рублях'!$1:$1048576,COLUMN(AI52),0)</f>
        <v>76888</v>
      </c>
      <c r="AJ53" s="14">
        <f>VLOOKUP("*Татарстан*",'[1]в рублях'!$1:$1048576,COLUMN(AJ52),0)</f>
        <v>81856</v>
      </c>
      <c r="AK53" s="14">
        <f>VLOOKUP("*Татарстан*",'[1]в рублях'!$1:$1048576,COLUMN(AK52),0)</f>
        <v>80562</v>
      </c>
      <c r="AL53" s="14">
        <f>VLOOKUP("*Татарстан*",'[1]в рублях'!$1:$1048576,COLUMN(AL52),0)</f>
        <v>78539</v>
      </c>
      <c r="AM53" s="14">
        <f>VLOOKUP("*Татарстан*",'[1]в рублях'!$1:$1048576,COLUMN(AM52),0)</f>
        <v>78542</v>
      </c>
      <c r="AN53" s="14">
        <f>VLOOKUP("*Татарстан*",'[1]в рублях'!$1:$1048576,COLUMN(AN52),0)</f>
        <v>76892</v>
      </c>
      <c r="AO53" s="14">
        <f>VLOOKUP("*Татарстан*",'[1]в рублях'!$1:$1048576,COLUMN(AO52),0)</f>
        <v>79511</v>
      </c>
      <c r="AP53" s="14">
        <f>VLOOKUP("*Татарстан*",'[1]в рублях'!$1:$1048576,COLUMN(AP52),0)</f>
        <v>79406</v>
      </c>
      <c r="AQ53" s="14">
        <f>VLOOKUP("*Татарстан*",'[1]в рублях'!$1:$1048576,COLUMN(AQ52),0)</f>
        <v>80216</v>
      </c>
      <c r="AR53" s="14">
        <f>VLOOKUP("*Татарстан*",'[1]в рублях'!$1:$1048576,COLUMN(AR52),0)</f>
        <v>71115</v>
      </c>
      <c r="AS53" s="14">
        <f>VLOOKUP("*Татарстан*",'[1]в рублях'!$1:$1048576,COLUMN(AS52),0)</f>
        <v>70926</v>
      </c>
      <c r="AT53" s="14">
        <f>VLOOKUP("*Татарстан*",'[1]в рублях'!$1:$1048576,COLUMN(AT52),0)</f>
        <v>69447</v>
      </c>
      <c r="AU53" s="14">
        <f>VLOOKUP("*Татарстан*",'[1]в рублях'!$1:$1048576,COLUMN(AU52),0)</f>
        <v>67425</v>
      </c>
      <c r="AV53" s="14">
        <f>VLOOKUP("*Татарстан*",'[1]в рублях'!$1:$1048576,COLUMN(AV52),0)</f>
        <v>71414</v>
      </c>
      <c r="AW53" s="14">
        <f>VLOOKUP("*Татарстан*",'[1]в рублях'!$1:$1048576,COLUMN(AW52),0)</f>
        <v>76772</v>
      </c>
      <c r="AX53" s="14">
        <f>VLOOKUP("*Татарстан*",'[1]в рублях'!$1:$1048576,COLUMN(AX52),0)</f>
        <v>76489</v>
      </c>
      <c r="AY53" s="14">
        <f>VLOOKUP("*Татарстан*",'[1]в рублях'!$1:$1048576,COLUMN(AY52),0)</f>
        <v>80665</v>
      </c>
      <c r="AZ53" s="14">
        <f>VLOOKUP("*Татарстан*",'[1]в рублях'!$1:$1048576,COLUMN(AZ52),0)</f>
        <v>84569</v>
      </c>
      <c r="BA53" s="14">
        <f>VLOOKUP("*Татарстан*",'[1]в рублях'!$1:$1048576,COLUMN(BA52),0)</f>
        <v>97616</v>
      </c>
      <c r="BB53" s="14">
        <f>VLOOKUP("*Татарстан*",'[1]в рублях'!$1:$1048576,COLUMN(BB52),0)</f>
        <v>105923</v>
      </c>
      <c r="BC53" s="14">
        <f>VLOOKUP("*Татарстан*",'[1]в рублях'!$1:$1048576,COLUMN(BC52),0)</f>
        <v>116153</v>
      </c>
      <c r="BD53" s="14">
        <f>VLOOKUP("*Татарстан*",'[1]в рублях'!$1:$1048576,COLUMN(BD52),0)</f>
        <v>116674</v>
      </c>
      <c r="BE53" s="14">
        <f>VLOOKUP("*Татарстан*",'[1]в рублях'!$1:$1048576,COLUMN(BE52),0)</f>
        <v>121960</v>
      </c>
      <c r="BF53" s="14">
        <f>VLOOKUP("*Татарстан*",'[1]в рублях'!$1:$1048576,COLUMN(BF52),0)</f>
        <v>121723</v>
      </c>
      <c r="BG53" s="14">
        <f>VLOOKUP("*Татарстан*",'[1]в рублях'!$1:$1048576,COLUMN(BG52),0)</f>
        <v>127845</v>
      </c>
      <c r="BH53" s="14">
        <f>VLOOKUP("*Татарстан*",'[1]в рублях'!$1:$1048576,COLUMN(BH52),0)</f>
        <v>133307</v>
      </c>
      <c r="BI53" s="14">
        <f>VLOOKUP("*Татарстан*",'[1]в рублях'!$1:$1048576,COLUMN(BI52),0)</f>
        <v>143927</v>
      </c>
      <c r="BJ53" s="14">
        <f>VLOOKUP("*Татарстан*",'[1]в рублях'!$1:$1048576,COLUMN(BJ52),0)</f>
        <v>160429</v>
      </c>
      <c r="BK53" s="14">
        <f>VLOOKUP("*Татарстан*",'[1]в рублях'!$1:$1048576,COLUMN(BK52),0)</f>
        <v>165867</v>
      </c>
      <c r="BL53" s="14">
        <f>VLOOKUP("*Татарстан*",'[1]в рублях'!$1:$1048576,COLUMN(BL52),0)</f>
        <v>166866</v>
      </c>
      <c r="BM53" s="14">
        <f>VLOOKUP("*Татарстан*",'[1]в рублях'!$1:$1048576,COLUMN(BM52),0)</f>
        <v>170605</v>
      </c>
      <c r="BN53" s="14">
        <f>VLOOKUP("*Татарстан*",'[1]в рублях'!$1:$1048576,COLUMN(BN52),0)</f>
        <v>171753</v>
      </c>
      <c r="BO53" s="14">
        <f>VLOOKUP("*Татарстан*",'[1]в рублях'!$1:$1048576,COLUMN(BO52),0)</f>
        <v>176806</v>
      </c>
      <c r="BP53" s="14">
        <f>VLOOKUP("*Татарстан*",'[1]в рублях'!$1:$1048576,COLUMN(BP52),0)</f>
        <v>163969</v>
      </c>
      <c r="BQ53" s="14">
        <f>VLOOKUP("*Татарстан*",'[1]в рублях'!$1:$1048576,COLUMN(BQ52),0)</f>
        <v>168791</v>
      </c>
      <c r="BR53" s="14">
        <f>VLOOKUP("*Татарстан*",'[1]в рублях'!$1:$1048576,COLUMN(BR52),0)</f>
        <v>166996</v>
      </c>
      <c r="BS53" s="14">
        <f>VLOOKUP("*Татарстан*",'[1]в рублях'!$1:$1048576,COLUMN(BS52),0)</f>
        <v>170586</v>
      </c>
      <c r="BT53" s="14">
        <f>VLOOKUP("*Татарстан*",'[1]в рублях'!$1:$1048576,COLUMN(BT52),0)</f>
        <v>167954</v>
      </c>
      <c r="BU53" s="14">
        <f>VLOOKUP("*Татарстан*",'[1]в рублях'!$1:$1048576,COLUMN(BU52),0)</f>
        <v>172764</v>
      </c>
      <c r="BV53" s="14">
        <f>VLOOKUP("*Татарстан*",'[1]в рублях'!$1:$1048576,COLUMN(BV52),0)</f>
        <v>173734</v>
      </c>
      <c r="BW53" s="14">
        <f>VLOOKUP("*Татарстан*",'[1]в рублях'!$1:$1048576,COLUMN(BW52),0)</f>
        <v>164017</v>
      </c>
      <c r="BX53" s="14">
        <f>VLOOKUP("*Татарстан*",'[1]в рублях'!$1:$1048576,COLUMN(BX52),0)</f>
        <v>165043</v>
      </c>
      <c r="BY53" s="14">
        <f>VLOOKUP("*Татарстан*",'[1]в рублях'!$1:$1048576,COLUMN(BY52),0)</f>
        <v>170191</v>
      </c>
      <c r="BZ53" s="14">
        <f>VLOOKUP("*Татарстан*",'[1]в рублях'!$1:$1048576,COLUMN(BZ52),0)</f>
        <v>177428</v>
      </c>
      <c r="CA53" s="14">
        <f>VLOOKUP("*Татарстан*",'[1]в рублях'!$1:$1048576,COLUMN(CA52),0)</f>
        <v>185656</v>
      </c>
      <c r="CB53" s="14">
        <f>VLOOKUP("*Татарстан*",'[1]в рублях'!$1:$1048576,COLUMN(CB52),0)</f>
        <v>186436</v>
      </c>
    </row>
    <row r="54" spans="1:80" x14ac:dyDescent="0.2">
      <c r="A54" s="4" t="s">
        <v>51</v>
      </c>
      <c r="B54" s="14">
        <f>VLOOKUP("*Удмуртская*",'[1]в рублях'!$1:$1048576,COLUMN(B53),0)</f>
        <v>678</v>
      </c>
      <c r="C54" s="14">
        <f>VLOOKUP("*Удмуртская*",'[1]в рублях'!$1:$1048576,COLUMN(C53),0)</f>
        <v>741</v>
      </c>
      <c r="D54" s="14">
        <f>VLOOKUP("*Удмуртская*",'[1]в рублях'!$1:$1048576,COLUMN(D53),0)</f>
        <v>942</v>
      </c>
      <c r="E54" s="14">
        <f>VLOOKUP("*Удмуртская*",'[1]в рублях'!$1:$1048576,COLUMN(E53),0)</f>
        <v>1232</v>
      </c>
      <c r="F54" s="14">
        <f>VLOOKUP("*Удмуртская*",'[1]в рублях'!$1:$1048576,COLUMN(F53),0)</f>
        <v>1548</v>
      </c>
      <c r="G54" s="14">
        <f>VLOOKUP("*Удмуртская*",'[1]в рублях'!$1:$1048576,COLUMN(G53),0)</f>
        <v>1904</v>
      </c>
      <c r="H54" s="14">
        <f>VLOOKUP("*Удмуртская*",'[1]в рублях'!$1:$1048576,COLUMN(H53),0)</f>
        <v>2519</v>
      </c>
      <c r="I54" s="14">
        <f>VLOOKUP("*Удмуртская*",'[1]в рублях'!$1:$1048576,COLUMN(I53),0)</f>
        <v>2843</v>
      </c>
      <c r="J54" s="14">
        <f>VLOOKUP("*Удмуртская*",'[1]в рублях'!$1:$1048576,COLUMN(J53),0)</f>
        <v>3240</v>
      </c>
      <c r="K54" s="14">
        <f>VLOOKUP("*Удмуртская*",'[1]в рублях'!$1:$1048576,COLUMN(K53),0)</f>
        <v>3776</v>
      </c>
      <c r="L54" s="14">
        <f>VLOOKUP("*Удмуртская*",'[1]в рублях'!$1:$1048576,COLUMN(L53),0)</f>
        <v>4485</v>
      </c>
      <c r="M54" s="14">
        <f>VLOOKUP("*Удмуртская*",'[1]в рублях'!$1:$1048576,COLUMN(M53),0)</f>
        <v>5138</v>
      </c>
      <c r="N54" s="14">
        <f>VLOOKUP("*Удмуртская*",'[1]в рублях'!$1:$1048576,COLUMN(N53),0)</f>
        <v>6183</v>
      </c>
      <c r="O54" s="14">
        <f>VLOOKUP("*Удмуртская*",'[1]в рублях'!$1:$1048576,COLUMN(O53),0)</f>
        <v>7109</v>
      </c>
      <c r="P54" s="14">
        <f>VLOOKUP("*Удмуртская*",'[1]в рублях'!$1:$1048576,COLUMN(P53),0)</f>
        <v>8096</v>
      </c>
      <c r="Q54" s="14">
        <f>VLOOKUP("*Удмуртская*",'[1]в рублях'!$1:$1048576,COLUMN(Q53),0)</f>
        <v>9748</v>
      </c>
      <c r="R54" s="14">
        <f>VLOOKUP("*Удмуртская*",'[1]в рублях'!$1:$1048576,COLUMN(R53),0)</f>
        <v>10680</v>
      </c>
      <c r="S54" s="14">
        <f>VLOOKUP("*Удмуртская*",'[1]в рублях'!$1:$1048576,COLUMN(S53),0)</f>
        <v>12504</v>
      </c>
      <c r="T54" s="14">
        <f>VLOOKUP("*Удмуртская*",'[1]в рублях'!$1:$1048576,COLUMN(T53),0)</f>
        <v>14521</v>
      </c>
      <c r="U54" s="14">
        <f>VLOOKUP("*Удмуртская*",'[1]в рублях'!$1:$1048576,COLUMN(U53),0)</f>
        <v>14162</v>
      </c>
      <c r="V54" s="14">
        <f>VLOOKUP("*Удмуртская*",'[1]в рублях'!$1:$1048576,COLUMN(V53),0)</f>
        <v>15699</v>
      </c>
      <c r="W54" s="14">
        <f>VLOOKUP("*Удмуртская*",'[1]в рублях'!$1:$1048576,COLUMN(W53),0)</f>
        <v>16836</v>
      </c>
      <c r="X54" s="14">
        <f>VLOOKUP("*Удмуртская*",'[1]в рублях'!$1:$1048576,COLUMN(X53),0)</f>
        <v>18553</v>
      </c>
      <c r="Y54" s="14">
        <f>VLOOKUP("*Удмуртская*",'[1]в рублях'!$1:$1048576,COLUMN(Y53),0)</f>
        <v>20301</v>
      </c>
      <c r="Z54" s="14">
        <f>VLOOKUP("*Удмуртская*",'[1]в рублях'!$1:$1048576,COLUMN(Z53),0)</f>
        <v>20459</v>
      </c>
      <c r="AA54" s="14">
        <f>VLOOKUP("*Удмуртская*",'[1]в рублях'!$1:$1048576,COLUMN(AA53),0)</f>
        <v>21431</v>
      </c>
      <c r="AB54" s="14">
        <f>VLOOKUP("*Удмуртская*",'[1]в рублях'!$1:$1048576,COLUMN(AB53),0)</f>
        <v>21792</v>
      </c>
      <c r="AC54" s="14">
        <f>VLOOKUP("*Удмуртская*",'[1]в рублях'!$1:$1048576,COLUMN(AC53),0)</f>
        <v>22048</v>
      </c>
      <c r="AD54" s="14">
        <f>VLOOKUP("*Удмуртская*",'[1]в рублях'!$1:$1048576,COLUMN(AD53),0)</f>
        <v>23623</v>
      </c>
      <c r="AE54" s="14">
        <f>VLOOKUP("*Удмуртская*",'[1]в рублях'!$1:$1048576,COLUMN(AE53),0)</f>
        <v>25608</v>
      </c>
      <c r="AF54" s="14">
        <f>VLOOKUP("*Удмуртская*",'[1]в рублях'!$1:$1048576,COLUMN(AF53),0)</f>
        <v>22639</v>
      </c>
      <c r="AG54" s="14">
        <f>VLOOKUP("*Удмуртская*",'[1]в рублях'!$1:$1048576,COLUMN(AG53),0)</f>
        <v>20110</v>
      </c>
      <c r="AH54" s="14">
        <f>VLOOKUP("*Удмуртская*",'[1]в рублях'!$1:$1048576,COLUMN(AH53),0)</f>
        <v>21718</v>
      </c>
      <c r="AI54" s="14">
        <f>VLOOKUP("*Удмуртская*",'[1]в рублях'!$1:$1048576,COLUMN(AI53),0)</f>
        <v>25013</v>
      </c>
      <c r="AJ54" s="14">
        <f>VLOOKUP("*Удмуртская*",'[1]в рублях'!$1:$1048576,COLUMN(AJ53),0)</f>
        <v>26409</v>
      </c>
      <c r="AK54" s="14">
        <f>VLOOKUP("*Удмуртская*",'[1]в рублях'!$1:$1048576,COLUMN(AK53),0)</f>
        <v>24975</v>
      </c>
      <c r="AL54" s="14">
        <f>VLOOKUP("*Удмуртская*",'[1]в рублях'!$1:$1048576,COLUMN(AL53),0)</f>
        <v>24994</v>
      </c>
      <c r="AM54" s="14">
        <f>VLOOKUP("*Удмуртская*",'[1]в рублях'!$1:$1048576,COLUMN(AM53),0)</f>
        <v>25113</v>
      </c>
      <c r="AN54" s="14">
        <f>VLOOKUP("*Удмуртская*",'[1]в рублях'!$1:$1048576,COLUMN(AN53),0)</f>
        <v>25604</v>
      </c>
      <c r="AO54" s="14">
        <f>VLOOKUP("*Удмуртская*",'[1]в рублях'!$1:$1048576,COLUMN(AO53),0)</f>
        <v>26894</v>
      </c>
      <c r="AP54" s="14">
        <f>VLOOKUP("*Удмуртская*",'[1]в рублях'!$1:$1048576,COLUMN(AP53),0)</f>
        <v>28660</v>
      </c>
      <c r="AQ54" s="14">
        <f>VLOOKUP("*Удмуртская*",'[1]в рублях'!$1:$1048576,COLUMN(AQ53),0)</f>
        <v>28771</v>
      </c>
      <c r="AR54" s="14">
        <f>VLOOKUP("*Удмуртская*",'[1]в рублях'!$1:$1048576,COLUMN(AR53),0)</f>
        <v>26363</v>
      </c>
      <c r="AS54" s="14">
        <f>VLOOKUP("*Удмуртская*",'[1]в рублях'!$1:$1048576,COLUMN(AS53),0)</f>
        <v>24082</v>
      </c>
      <c r="AT54" s="14">
        <f>VLOOKUP("*Удмуртская*",'[1]в рублях'!$1:$1048576,COLUMN(AT53),0)</f>
        <v>25528</v>
      </c>
      <c r="AU54" s="14">
        <f>VLOOKUP("*Удмуртская*",'[1]в рублях'!$1:$1048576,COLUMN(AU53),0)</f>
        <v>27989</v>
      </c>
      <c r="AV54" s="14">
        <f>VLOOKUP("*Удмуртская*",'[1]в рублях'!$1:$1048576,COLUMN(AV53),0)</f>
        <v>28031</v>
      </c>
      <c r="AW54" s="14">
        <f>VLOOKUP("*Удмуртская*",'[1]в рублях'!$1:$1048576,COLUMN(AW53),0)</f>
        <v>30490</v>
      </c>
      <c r="AX54" s="14">
        <f>VLOOKUP("*Удмуртская*",'[1]в рублях'!$1:$1048576,COLUMN(AX53),0)</f>
        <v>31378</v>
      </c>
      <c r="AY54" s="14">
        <f>VLOOKUP("*Удмуртская*",'[1]в рублях'!$1:$1048576,COLUMN(AY53),0)</f>
        <v>33280</v>
      </c>
      <c r="AZ54" s="14">
        <f>VLOOKUP("*Удмуртская*",'[1]в рублях'!$1:$1048576,COLUMN(AZ53),0)</f>
        <v>33705</v>
      </c>
      <c r="BA54" s="14">
        <f>VLOOKUP("*Удмуртская*",'[1]в рублях'!$1:$1048576,COLUMN(BA53),0)</f>
        <v>38622</v>
      </c>
      <c r="BB54" s="14">
        <f>VLOOKUP("*Удмуртская*",'[1]в рублях'!$1:$1048576,COLUMN(BB53),0)</f>
        <v>38723</v>
      </c>
      <c r="BC54" s="14">
        <f>VLOOKUP("*Удмуртская*",'[1]в рублях'!$1:$1048576,COLUMN(BC53),0)</f>
        <v>42533</v>
      </c>
      <c r="BD54" s="14">
        <f>VLOOKUP("*Удмуртская*",'[1]в рублях'!$1:$1048576,COLUMN(BD53),0)</f>
        <v>40756</v>
      </c>
      <c r="BE54" s="14">
        <f>VLOOKUP("*Удмуртская*",'[1]в рублях'!$1:$1048576,COLUMN(BE53),0)</f>
        <v>37557</v>
      </c>
      <c r="BF54" s="14">
        <f>VLOOKUP("*Удмуртская*",'[1]в рублях'!$1:$1048576,COLUMN(BF53),0)</f>
        <v>38698</v>
      </c>
      <c r="BG54" s="14">
        <f>VLOOKUP("*Удмуртская*",'[1]в рублях'!$1:$1048576,COLUMN(BG53),0)</f>
        <v>37569</v>
      </c>
      <c r="BH54" s="14">
        <f>VLOOKUP("*Удмуртская*",'[1]в рублях'!$1:$1048576,COLUMN(BH53),0)</f>
        <v>36763</v>
      </c>
      <c r="BI54" s="14">
        <f>VLOOKUP("*Удмуртская*",'[1]в рублях'!$1:$1048576,COLUMN(BI53),0)</f>
        <v>39323</v>
      </c>
      <c r="BJ54" s="14">
        <f>VLOOKUP("*Удмуртская*",'[1]в рублях'!$1:$1048576,COLUMN(BJ53),0)</f>
        <v>44760</v>
      </c>
      <c r="BK54" s="14">
        <f>VLOOKUP("*Удмуртская*",'[1]в рублях'!$1:$1048576,COLUMN(BK53),0)</f>
        <v>45901</v>
      </c>
      <c r="BL54" s="14">
        <f>VLOOKUP("*Удмуртская*",'[1]в рублях'!$1:$1048576,COLUMN(BL53),0)</f>
        <v>45812</v>
      </c>
      <c r="BM54" s="14">
        <f>VLOOKUP("*Удмуртская*",'[1]в рублях'!$1:$1048576,COLUMN(BM53),0)</f>
        <v>47320</v>
      </c>
      <c r="BN54" s="14">
        <f>VLOOKUP("*Удмуртская*",'[1]в рублях'!$1:$1048576,COLUMN(BN53),0)</f>
        <v>43817</v>
      </c>
      <c r="BO54" s="14">
        <f>VLOOKUP("*Удмуртская*",'[1]в рублях'!$1:$1048576,COLUMN(BO53),0)</f>
        <v>41323</v>
      </c>
      <c r="BP54" s="14">
        <f>VLOOKUP("*Удмуртская*",'[1]в рублях'!$1:$1048576,COLUMN(BP53),0)</f>
        <v>35933</v>
      </c>
      <c r="BQ54" s="14">
        <f>VLOOKUP("*Удмуртская*",'[1]в рублях'!$1:$1048576,COLUMN(BQ53),0)</f>
        <v>36113</v>
      </c>
      <c r="BR54" s="14">
        <f>VLOOKUP("*Удмуртская*",'[1]в рублях'!$1:$1048576,COLUMN(BR53),0)</f>
        <v>37189</v>
      </c>
      <c r="BS54" s="14">
        <f>VLOOKUP("*Удмуртская*",'[1]в рублях'!$1:$1048576,COLUMN(BS53),0)</f>
        <v>36457</v>
      </c>
      <c r="BT54" s="14">
        <f>VLOOKUP("*Удмуртская*",'[1]в рублях'!$1:$1048576,COLUMN(BT53),0)</f>
        <v>34439</v>
      </c>
      <c r="BU54" s="14">
        <f>VLOOKUP("*Удмуртская*",'[1]в рублях'!$1:$1048576,COLUMN(BU53),0)</f>
        <v>35344</v>
      </c>
      <c r="BV54" s="14">
        <f>VLOOKUP("*Удмуртская*",'[1]в рублях'!$1:$1048576,COLUMN(BV53),0)</f>
        <v>37537</v>
      </c>
      <c r="BW54" s="14">
        <f>VLOOKUP("*Удмуртская*",'[1]в рублях'!$1:$1048576,COLUMN(BW53),0)</f>
        <v>37613</v>
      </c>
      <c r="BX54" s="14">
        <f>VLOOKUP("*Удмуртская*",'[1]в рублях'!$1:$1048576,COLUMN(BX53),0)</f>
        <v>38346</v>
      </c>
      <c r="BY54" s="14">
        <f>VLOOKUP("*Удмуртская*",'[1]в рублях'!$1:$1048576,COLUMN(BY53),0)</f>
        <v>40143</v>
      </c>
      <c r="BZ54" s="14">
        <f>VLOOKUP("*Удмуртская*",'[1]в рублях'!$1:$1048576,COLUMN(BZ53),0)</f>
        <v>33763</v>
      </c>
      <c r="CA54" s="14">
        <f>VLOOKUP("*Удмуртская*",'[1]в рублях'!$1:$1048576,COLUMN(CA53),0)</f>
        <v>33963</v>
      </c>
      <c r="CB54" s="14">
        <f>VLOOKUP("*Удмуртская*",'[1]в рублях'!$1:$1048576,COLUMN(CB53),0)</f>
        <v>32168</v>
      </c>
    </row>
    <row r="55" spans="1:80" x14ac:dyDescent="0.2">
      <c r="A55" s="4" t="s">
        <v>52</v>
      </c>
      <c r="B55" s="14">
        <f>VLOOKUP("*Чувашская*",'[1]в рублях'!$1:$1048576,COLUMN(B54),0)</f>
        <v>297</v>
      </c>
      <c r="C55" s="14">
        <f>VLOOKUP("*Чувашская*",'[1]в рублях'!$1:$1048576,COLUMN(C54),0)</f>
        <v>423</v>
      </c>
      <c r="D55" s="14">
        <f>VLOOKUP("*Чувашская*",'[1]в рублях'!$1:$1048576,COLUMN(D54),0)</f>
        <v>588</v>
      </c>
      <c r="E55" s="14">
        <f>VLOOKUP("*Чувашская*",'[1]в рублях'!$1:$1048576,COLUMN(E54),0)</f>
        <v>922</v>
      </c>
      <c r="F55" s="14">
        <f>VLOOKUP("*Чувашская*",'[1]в рублях'!$1:$1048576,COLUMN(F54),0)</f>
        <v>1393</v>
      </c>
      <c r="G55" s="14">
        <f>VLOOKUP("*Чувашская*",'[1]в рублях'!$1:$1048576,COLUMN(G54),0)</f>
        <v>1820</v>
      </c>
      <c r="H55" s="14">
        <f>VLOOKUP("*Чувашская*",'[1]в рублях'!$1:$1048576,COLUMN(H54),0)</f>
        <v>2091</v>
      </c>
      <c r="I55" s="14">
        <f>VLOOKUP("*Чувашская*",'[1]в рублях'!$1:$1048576,COLUMN(I54),0)</f>
        <v>2533</v>
      </c>
      <c r="J55" s="14">
        <f>VLOOKUP("*Чувашская*",'[1]в рублях'!$1:$1048576,COLUMN(J54),0)</f>
        <v>2578</v>
      </c>
      <c r="K55" s="14">
        <f>VLOOKUP("*Чувашская*",'[1]в рублях'!$1:$1048576,COLUMN(K54),0)</f>
        <v>3267</v>
      </c>
      <c r="L55" s="14">
        <f>VLOOKUP("*Чувашская*",'[1]в рублях'!$1:$1048576,COLUMN(L54),0)</f>
        <v>3604</v>
      </c>
      <c r="M55" s="14">
        <f>VLOOKUP("*Чувашская*",'[1]в рублях'!$1:$1048576,COLUMN(M54),0)</f>
        <v>4285</v>
      </c>
      <c r="N55" s="14">
        <f>VLOOKUP("*Чувашская*",'[1]в рублях'!$1:$1048576,COLUMN(N54),0)</f>
        <v>5379</v>
      </c>
      <c r="O55" s="14">
        <f>VLOOKUP("*Чувашская*",'[1]в рублях'!$1:$1048576,COLUMN(O54),0)</f>
        <v>6545</v>
      </c>
      <c r="P55" s="14">
        <f>VLOOKUP("*Чувашская*",'[1]в рублях'!$1:$1048576,COLUMN(P54),0)</f>
        <v>6607</v>
      </c>
      <c r="Q55" s="14">
        <f>VLOOKUP("*Чувашская*",'[1]в рублях'!$1:$1048576,COLUMN(Q54),0)</f>
        <v>8197</v>
      </c>
      <c r="R55" s="14">
        <f>VLOOKUP("*Чувашская*",'[1]в рублях'!$1:$1048576,COLUMN(R54),0)</f>
        <v>10259</v>
      </c>
      <c r="S55" s="14">
        <f>VLOOKUP("*Чувашская*",'[1]в рублях'!$1:$1048576,COLUMN(S54),0)</f>
        <v>11786</v>
      </c>
      <c r="T55" s="14">
        <f>VLOOKUP("*Чувашская*",'[1]в рублях'!$1:$1048576,COLUMN(T54),0)</f>
        <v>13395</v>
      </c>
      <c r="U55" s="14">
        <f>VLOOKUP("*Чувашская*",'[1]в рублях'!$1:$1048576,COLUMN(U54),0)</f>
        <v>12197</v>
      </c>
      <c r="V55" s="14">
        <f>VLOOKUP("*Чувашская*",'[1]в рублях'!$1:$1048576,COLUMN(V54),0)</f>
        <v>12204</v>
      </c>
      <c r="W55" s="14">
        <f>VLOOKUP("*Чувашская*",'[1]в рублях'!$1:$1048576,COLUMN(W54),0)</f>
        <v>11920</v>
      </c>
      <c r="X55" s="14">
        <f>VLOOKUP("*Чувашская*",'[1]в рублях'!$1:$1048576,COLUMN(X54),0)</f>
        <v>12941</v>
      </c>
      <c r="Y55" s="14">
        <f>VLOOKUP("*Чувашская*",'[1]в рублях'!$1:$1048576,COLUMN(Y54),0)</f>
        <v>14313</v>
      </c>
      <c r="Z55" s="14">
        <f>VLOOKUP("*Чувашская*",'[1]в рублях'!$1:$1048576,COLUMN(Z54),0)</f>
        <v>15676</v>
      </c>
      <c r="AA55" s="14">
        <f>VLOOKUP("*Чувашская*",'[1]в рублях'!$1:$1048576,COLUMN(AA54),0)</f>
        <v>16761</v>
      </c>
      <c r="AB55" s="14">
        <f>VLOOKUP("*Чувашская*",'[1]в рублях'!$1:$1048576,COLUMN(AB54),0)</f>
        <v>17674</v>
      </c>
      <c r="AC55" s="14">
        <f>VLOOKUP("*Чувашская*",'[1]в рублях'!$1:$1048576,COLUMN(AC54),0)</f>
        <v>19030</v>
      </c>
      <c r="AD55" s="14">
        <f>VLOOKUP("*Чувашская*",'[1]в рублях'!$1:$1048576,COLUMN(AD54),0)</f>
        <v>18784</v>
      </c>
      <c r="AE55" s="14">
        <f>VLOOKUP("*Чувашская*",'[1]в рублях'!$1:$1048576,COLUMN(AE54),0)</f>
        <v>20488</v>
      </c>
      <c r="AF55" s="14">
        <f>VLOOKUP("*Чувашская*",'[1]в рублях'!$1:$1048576,COLUMN(AF54),0)</f>
        <v>21145</v>
      </c>
      <c r="AG55" s="14">
        <f>VLOOKUP("*Чувашская*",'[1]в рублях'!$1:$1048576,COLUMN(AG54),0)</f>
        <v>20356</v>
      </c>
      <c r="AH55" s="14">
        <f>VLOOKUP("*Чувашская*",'[1]в рублях'!$1:$1048576,COLUMN(AH54),0)</f>
        <v>19978</v>
      </c>
      <c r="AI55" s="14">
        <f>VLOOKUP("*Чувашская*",'[1]в рублях'!$1:$1048576,COLUMN(AI54),0)</f>
        <v>22816</v>
      </c>
      <c r="AJ55" s="14">
        <f>VLOOKUP("*Чувашская*",'[1]в рублях'!$1:$1048576,COLUMN(AJ54),0)</f>
        <v>22343</v>
      </c>
      <c r="AK55" s="14">
        <f>VLOOKUP("*Чувашская*",'[1]в рублях'!$1:$1048576,COLUMN(AK54),0)</f>
        <v>22462</v>
      </c>
      <c r="AL55" s="14">
        <f>VLOOKUP("*Чувашская*",'[1]в рублях'!$1:$1048576,COLUMN(AL54),0)</f>
        <v>22452</v>
      </c>
      <c r="AM55" s="14">
        <f>VLOOKUP("*Чувашская*",'[1]в рублях'!$1:$1048576,COLUMN(AM54),0)</f>
        <v>22890</v>
      </c>
      <c r="AN55" s="14">
        <f>VLOOKUP("*Чувашская*",'[1]в рублях'!$1:$1048576,COLUMN(AN54),0)</f>
        <v>22079</v>
      </c>
      <c r="AO55" s="14">
        <f>VLOOKUP("*Чувашская*",'[1]в рублях'!$1:$1048576,COLUMN(AO54),0)</f>
        <v>23414</v>
      </c>
      <c r="AP55" s="14">
        <f>VLOOKUP("*Чувашская*",'[1]в рублях'!$1:$1048576,COLUMN(AP54),0)</f>
        <v>24346</v>
      </c>
      <c r="AQ55" s="14">
        <f>VLOOKUP("*Чувашская*",'[1]в рублях'!$1:$1048576,COLUMN(AQ54),0)</f>
        <v>24591</v>
      </c>
      <c r="AR55" s="14">
        <f>VLOOKUP("*Чувашская*",'[1]в рублях'!$1:$1048576,COLUMN(AR54),0)</f>
        <v>23401</v>
      </c>
      <c r="AS55" s="14">
        <f>VLOOKUP("*Чувашская*",'[1]в рублях'!$1:$1048576,COLUMN(AS54),0)</f>
        <v>22481</v>
      </c>
      <c r="AT55" s="14">
        <f>VLOOKUP("*Чувашская*",'[1]в рублях'!$1:$1048576,COLUMN(AT54),0)</f>
        <v>22526</v>
      </c>
      <c r="AU55" s="14">
        <f>VLOOKUP("*Чувашская*",'[1]в рублях'!$1:$1048576,COLUMN(AU54),0)</f>
        <v>24743</v>
      </c>
      <c r="AV55" s="14">
        <f>VLOOKUP("*Чувашская*",'[1]в рублях'!$1:$1048576,COLUMN(AV54),0)</f>
        <v>25572</v>
      </c>
      <c r="AW55" s="14">
        <f>VLOOKUP("*Чувашская*",'[1]в рублях'!$1:$1048576,COLUMN(AW54),0)</f>
        <v>27800</v>
      </c>
      <c r="AX55" s="14">
        <f>VLOOKUP("*Чувашская*",'[1]в рублях'!$1:$1048576,COLUMN(AX54),0)</f>
        <v>28639</v>
      </c>
      <c r="AY55" s="14">
        <f>VLOOKUP("*Чувашская*",'[1]в рублях'!$1:$1048576,COLUMN(AY54),0)</f>
        <v>31236</v>
      </c>
      <c r="AZ55" s="14">
        <f>VLOOKUP("*Чувашская*",'[1]в рублях'!$1:$1048576,COLUMN(AZ54),0)</f>
        <v>33674</v>
      </c>
      <c r="BA55" s="14">
        <f>VLOOKUP("*Чувашская*",'[1]в рублях'!$1:$1048576,COLUMN(BA54),0)</f>
        <v>38703</v>
      </c>
      <c r="BB55" s="14">
        <f>VLOOKUP("*Чувашская*",'[1]в рублях'!$1:$1048576,COLUMN(BB54),0)</f>
        <v>40953</v>
      </c>
      <c r="BC55" s="14">
        <f>VLOOKUP("*Чувашская*",'[1]в рублях'!$1:$1048576,COLUMN(BC54),0)</f>
        <v>44410</v>
      </c>
      <c r="BD55" s="14">
        <f>VLOOKUP("*Чувашская*",'[1]в рублях'!$1:$1048576,COLUMN(BD54),0)</f>
        <v>43565</v>
      </c>
      <c r="BE55" s="14">
        <f>VLOOKUP("*Чувашская*",'[1]в рублях'!$1:$1048576,COLUMN(BE54),0)</f>
        <v>43985</v>
      </c>
      <c r="BF55" s="14">
        <f>VLOOKUP("*Чувашская*",'[1]в рублях'!$1:$1048576,COLUMN(BF54),0)</f>
        <v>38625</v>
      </c>
      <c r="BG55" s="14">
        <f>VLOOKUP("*Чувашская*",'[1]в рублях'!$1:$1048576,COLUMN(BG54),0)</f>
        <v>38868</v>
      </c>
      <c r="BH55" s="14">
        <f>VLOOKUP("*Чувашская*",'[1]в рублях'!$1:$1048576,COLUMN(BH54),0)</f>
        <v>40205</v>
      </c>
      <c r="BI55" s="14">
        <f>VLOOKUP("*Чувашская*",'[1]в рублях'!$1:$1048576,COLUMN(BI54),0)</f>
        <v>43117</v>
      </c>
      <c r="BJ55" s="14">
        <f>VLOOKUP("*Чувашская*",'[1]в рублях'!$1:$1048576,COLUMN(BJ54),0)</f>
        <v>47699</v>
      </c>
      <c r="BK55" s="14">
        <f>VLOOKUP("*Чувашская*",'[1]в рублях'!$1:$1048576,COLUMN(BK54),0)</f>
        <v>50275</v>
      </c>
      <c r="BL55" s="14">
        <f>VLOOKUP("*Чувашская*",'[1]в рублях'!$1:$1048576,COLUMN(BL54),0)</f>
        <v>50268</v>
      </c>
      <c r="BM55" s="14">
        <f>VLOOKUP("*Чувашская*",'[1]в рублях'!$1:$1048576,COLUMN(BM54),0)</f>
        <v>48836</v>
      </c>
      <c r="BN55" s="14">
        <f>VLOOKUP("*Чувашская*",'[1]в рублях'!$1:$1048576,COLUMN(BN54),0)</f>
        <v>47954</v>
      </c>
      <c r="BO55" s="14">
        <f>VLOOKUP("*Чувашская*",'[1]в рублях'!$1:$1048576,COLUMN(BO54),0)</f>
        <v>45760</v>
      </c>
      <c r="BP55" s="14">
        <f>VLOOKUP("*Чувашская*",'[1]в рублях'!$1:$1048576,COLUMN(BP54),0)</f>
        <v>40280</v>
      </c>
      <c r="BQ55" s="14">
        <f>VLOOKUP("*Чувашская*",'[1]в рублях'!$1:$1048576,COLUMN(BQ54),0)</f>
        <v>41244</v>
      </c>
      <c r="BR55" s="14">
        <f>VLOOKUP("*Чувашская*",'[1]в рублях'!$1:$1048576,COLUMN(BR54),0)</f>
        <v>43038</v>
      </c>
      <c r="BS55" s="14">
        <f>VLOOKUP("*Чувашская*",'[1]в рублях'!$1:$1048576,COLUMN(BS54),0)</f>
        <v>42252</v>
      </c>
      <c r="BT55" s="14">
        <f>VLOOKUP("*Чувашская*",'[1]в рублях'!$1:$1048576,COLUMN(BT54),0)</f>
        <v>41368</v>
      </c>
      <c r="BU55" s="14">
        <f>VLOOKUP("*Чувашская*",'[1]в рублях'!$1:$1048576,COLUMN(BU54),0)</f>
        <v>39706</v>
      </c>
      <c r="BV55" s="14">
        <f>VLOOKUP("*Чувашская*",'[1]в рублях'!$1:$1048576,COLUMN(BV54),0)</f>
        <v>39825</v>
      </c>
      <c r="BW55" s="14">
        <f>VLOOKUP("*Чувашская*",'[1]в рублях'!$1:$1048576,COLUMN(BW54),0)</f>
        <v>39976</v>
      </c>
      <c r="BX55" s="14">
        <f>VLOOKUP("*Чувашская*",'[1]в рублях'!$1:$1048576,COLUMN(BX54),0)</f>
        <v>39339</v>
      </c>
      <c r="BY55" s="14">
        <f>VLOOKUP("*Чувашская*",'[1]в рублях'!$1:$1048576,COLUMN(BY54),0)</f>
        <v>39301</v>
      </c>
      <c r="BZ55" s="14">
        <f>VLOOKUP("*Чувашская*",'[1]в рублях'!$1:$1048576,COLUMN(BZ54),0)</f>
        <v>40319</v>
      </c>
      <c r="CA55" s="14">
        <f>VLOOKUP("*Чувашская*",'[1]в рублях'!$1:$1048576,COLUMN(CA54),0)</f>
        <v>43776</v>
      </c>
      <c r="CB55" s="14">
        <f>VLOOKUP("*Чувашская*",'[1]в рублях'!$1:$1048576,COLUMN(CB54),0)</f>
        <v>43100</v>
      </c>
    </row>
    <row r="56" spans="1:80" x14ac:dyDescent="0.2">
      <c r="A56" s="4" t="s">
        <v>53</v>
      </c>
      <c r="B56" s="14">
        <f>VLOOKUP("*Пермский*",'[1]в рублях'!$1:$1048576,COLUMN(B55),0)</f>
        <v>343</v>
      </c>
      <c r="C56" s="14">
        <f>VLOOKUP("*Пермский*",'[1]в рублях'!$1:$1048576,COLUMN(C55),0)</f>
        <v>481</v>
      </c>
      <c r="D56" s="14">
        <f>VLOOKUP("*Пермский*",'[1]в рублях'!$1:$1048576,COLUMN(D55),0)</f>
        <v>800</v>
      </c>
      <c r="E56" s="14">
        <f>VLOOKUP("*Пермский*",'[1]в рублях'!$1:$1048576,COLUMN(E55),0)</f>
        <v>1186</v>
      </c>
      <c r="F56" s="14">
        <f>VLOOKUP("*Пермский*",'[1]в рублях'!$1:$1048576,COLUMN(F55),0)</f>
        <v>1596</v>
      </c>
      <c r="G56" s="14">
        <f>VLOOKUP("*Пермский*",'[1]в рублях'!$1:$1048576,COLUMN(G55),0)</f>
        <v>2204</v>
      </c>
      <c r="H56" s="14">
        <f>VLOOKUP("*Пермский*",'[1]в рублях'!$1:$1048576,COLUMN(H55),0)</f>
        <v>2955</v>
      </c>
      <c r="I56" s="14">
        <f>VLOOKUP("*Пермский*",'[1]в рублях'!$1:$1048576,COLUMN(I55),0)</f>
        <v>3188</v>
      </c>
      <c r="J56" s="14">
        <f>VLOOKUP("*Пермский*",'[1]в рублях'!$1:$1048576,COLUMN(J55),0)</f>
        <v>3899</v>
      </c>
      <c r="K56" s="14">
        <f>VLOOKUP("*Пермский*",'[1]в рублях'!$1:$1048576,COLUMN(K55),0)</f>
        <v>4602</v>
      </c>
      <c r="L56" s="14">
        <f>VLOOKUP("*Пермский*",'[1]в рублях'!$1:$1048576,COLUMN(L55),0)</f>
        <v>5357</v>
      </c>
      <c r="M56" s="14">
        <f>VLOOKUP("*Пермский*",'[1]в рублях'!$1:$1048576,COLUMN(M55),0)</f>
        <v>5815</v>
      </c>
      <c r="N56" s="14">
        <f>VLOOKUP("*Пермский*",'[1]в рублях'!$1:$1048576,COLUMN(N55),0)</f>
        <v>7365</v>
      </c>
      <c r="O56" s="14">
        <f>VLOOKUP("*Пермский*",'[1]в рублях'!$1:$1048576,COLUMN(O55),0)</f>
        <v>9514</v>
      </c>
      <c r="P56" s="14">
        <f>VLOOKUP("*Пермский*",'[1]в рублях'!$1:$1048576,COLUMN(P55),0)</f>
        <v>12096</v>
      </c>
      <c r="Q56" s="14">
        <f>VLOOKUP("*Пермский*",'[1]в рублях'!$1:$1048576,COLUMN(Q55),0)</f>
        <v>15255</v>
      </c>
      <c r="R56" s="14">
        <f>VLOOKUP("*Пермский*",'[1]в рублях'!$1:$1048576,COLUMN(R55),0)</f>
        <v>18624</v>
      </c>
      <c r="S56" s="14">
        <f>VLOOKUP("*Пермский*",'[1]в рублях'!$1:$1048576,COLUMN(S55),0)</f>
        <v>21900</v>
      </c>
      <c r="T56" s="14">
        <f>VLOOKUP("*Пермский*",'[1]в рублях'!$1:$1048576,COLUMN(T55),0)</f>
        <v>23706</v>
      </c>
      <c r="U56" s="14">
        <f>VLOOKUP("*Пермский*",'[1]в рублях'!$1:$1048576,COLUMN(U55),0)</f>
        <v>24234</v>
      </c>
      <c r="V56" s="14">
        <f>VLOOKUP("*Пермский*",'[1]в рублях'!$1:$1048576,COLUMN(V55),0)</f>
        <v>26372</v>
      </c>
      <c r="W56" s="14">
        <f>VLOOKUP("*Пермский*",'[1]в рублях'!$1:$1048576,COLUMN(W55),0)</f>
        <v>28506</v>
      </c>
      <c r="X56" s="14">
        <f>VLOOKUP("*Пермский*",'[1]в рублях'!$1:$1048576,COLUMN(X55),0)</f>
        <v>31780</v>
      </c>
      <c r="Y56" s="14">
        <f>VLOOKUP("*Пермский*",'[1]в рублях'!$1:$1048576,COLUMN(Y55),0)</f>
        <v>33653</v>
      </c>
      <c r="Z56" s="14">
        <f>VLOOKUP("*Пермский*",'[1]в рублях'!$1:$1048576,COLUMN(Z55),0)</f>
        <v>36917</v>
      </c>
      <c r="AA56" s="14">
        <f>VLOOKUP("*Пермский*",'[1]в рублях'!$1:$1048576,COLUMN(AA55),0)</f>
        <v>38129</v>
      </c>
      <c r="AB56" s="14">
        <f>VLOOKUP("*Пермский*",'[1]в рублях'!$1:$1048576,COLUMN(AB55),0)</f>
        <v>39037</v>
      </c>
      <c r="AC56" s="14">
        <f>VLOOKUP("*Пермский*",'[1]в рублях'!$1:$1048576,COLUMN(AC55),0)</f>
        <v>37915</v>
      </c>
      <c r="AD56" s="14">
        <f>VLOOKUP("*Пермский*",'[1]в рублях'!$1:$1048576,COLUMN(AD55),0)</f>
        <v>38524</v>
      </c>
      <c r="AE56" s="14">
        <f>VLOOKUP("*Пермский*",'[1]в рублях'!$1:$1048576,COLUMN(AE55),0)</f>
        <v>38959</v>
      </c>
      <c r="AF56" s="14">
        <f>VLOOKUP("*Пермский*",'[1]в рублях'!$1:$1048576,COLUMN(AF55),0)</f>
        <v>35422</v>
      </c>
      <c r="AG56" s="14">
        <f>VLOOKUP("*Пермский*",'[1]в рублях'!$1:$1048576,COLUMN(AG55),0)</f>
        <v>37573</v>
      </c>
      <c r="AH56" s="14">
        <f>VLOOKUP("*Пермский*",'[1]в рублях'!$1:$1048576,COLUMN(AH55),0)</f>
        <v>40383</v>
      </c>
      <c r="AI56" s="14">
        <f>VLOOKUP("*Пермский*",'[1]в рублях'!$1:$1048576,COLUMN(AI55),0)</f>
        <v>42779</v>
      </c>
      <c r="AJ56" s="14">
        <f>VLOOKUP("*Пермский*",'[1]в рублях'!$1:$1048576,COLUMN(AJ55),0)</f>
        <v>41207</v>
      </c>
      <c r="AK56" s="14">
        <f>VLOOKUP("*Пермский*",'[1]в рублях'!$1:$1048576,COLUMN(AK55),0)</f>
        <v>37508</v>
      </c>
      <c r="AL56" s="14">
        <f>VLOOKUP("*Пермский*",'[1]в рублях'!$1:$1048576,COLUMN(AL55),0)</f>
        <v>37318</v>
      </c>
      <c r="AM56" s="14">
        <f>VLOOKUP("*Пермский*",'[1]в рублях'!$1:$1048576,COLUMN(AM55),0)</f>
        <v>37946</v>
      </c>
      <c r="AN56" s="14">
        <f>VLOOKUP("*Пермский*",'[1]в рублях'!$1:$1048576,COLUMN(AN55),0)</f>
        <v>38399</v>
      </c>
      <c r="AO56" s="14">
        <f>VLOOKUP("*Пермский*",'[1]в рублях'!$1:$1048576,COLUMN(AO55),0)</f>
        <v>38630</v>
      </c>
      <c r="AP56" s="14">
        <f>VLOOKUP("*Пермский*",'[1]в рублях'!$1:$1048576,COLUMN(AP55),0)</f>
        <v>38349</v>
      </c>
      <c r="AQ56" s="14">
        <f>VLOOKUP("*Пермский*",'[1]в рублях'!$1:$1048576,COLUMN(AQ55),0)</f>
        <v>39450</v>
      </c>
      <c r="AR56" s="14">
        <f>VLOOKUP("*Пермский*",'[1]в рублях'!$1:$1048576,COLUMN(AR55),0)</f>
        <v>32882</v>
      </c>
      <c r="AS56" s="14">
        <f>VLOOKUP("*Пермский*",'[1]в рублях'!$1:$1048576,COLUMN(AS55),0)</f>
        <v>30539</v>
      </c>
      <c r="AT56" s="14">
        <f>VLOOKUP("*Пермский*",'[1]в рублях'!$1:$1048576,COLUMN(AT55),0)</f>
        <v>32854</v>
      </c>
      <c r="AU56" s="14">
        <f>VLOOKUP("*Пермский*",'[1]в рублях'!$1:$1048576,COLUMN(AU55),0)</f>
        <v>36016</v>
      </c>
      <c r="AV56" s="14">
        <f>VLOOKUP("*Пермский*",'[1]в рублях'!$1:$1048576,COLUMN(AV55),0)</f>
        <v>37466</v>
      </c>
      <c r="AW56" s="14">
        <f>VLOOKUP("*Пермский*",'[1]в рублях'!$1:$1048576,COLUMN(AW55),0)</f>
        <v>40938</v>
      </c>
      <c r="AX56" s="14">
        <f>VLOOKUP("*Пермский*",'[1]в рублях'!$1:$1048576,COLUMN(AX55),0)</f>
        <v>40369</v>
      </c>
      <c r="AY56" s="14">
        <f>VLOOKUP("*Пермский*",'[1]в рублях'!$1:$1048576,COLUMN(AY55),0)</f>
        <v>42529</v>
      </c>
      <c r="AZ56" s="14">
        <f>VLOOKUP("*Пермский*",'[1]в рублях'!$1:$1048576,COLUMN(AZ55),0)</f>
        <v>46775</v>
      </c>
      <c r="BA56" s="14">
        <f>VLOOKUP("*Пермский*",'[1]в рублях'!$1:$1048576,COLUMN(BA55),0)</f>
        <v>49834</v>
      </c>
      <c r="BB56" s="14">
        <f>VLOOKUP("*Пермский*",'[1]в рублях'!$1:$1048576,COLUMN(BB55),0)</f>
        <v>54144</v>
      </c>
      <c r="BC56" s="14">
        <f>VLOOKUP("*Пермский*",'[1]в рублях'!$1:$1048576,COLUMN(BC55),0)</f>
        <v>58258</v>
      </c>
      <c r="BD56" s="14">
        <f>VLOOKUP("*Пермский*",'[1]в рублях'!$1:$1048576,COLUMN(BD55),0)</f>
        <v>56818</v>
      </c>
      <c r="BE56" s="14">
        <f>VLOOKUP("*Пермский*",'[1]в рублях'!$1:$1048576,COLUMN(BE55),0)</f>
        <v>57348</v>
      </c>
      <c r="BF56" s="14">
        <f>VLOOKUP("*Пермский*",'[1]в рублях'!$1:$1048576,COLUMN(BF55),0)</f>
        <v>58468</v>
      </c>
      <c r="BG56" s="14">
        <f>VLOOKUP("*Пермский*",'[1]в рублях'!$1:$1048576,COLUMN(BG55),0)</f>
        <v>61527</v>
      </c>
      <c r="BH56" s="14">
        <f>VLOOKUP("*Пермский*",'[1]в рублях'!$1:$1048576,COLUMN(BH55),0)</f>
        <v>62007</v>
      </c>
      <c r="BI56" s="14">
        <f>VLOOKUP("*Пермский*",'[1]в рублях'!$1:$1048576,COLUMN(BI55),0)</f>
        <v>64836</v>
      </c>
      <c r="BJ56" s="14">
        <f>VLOOKUP("*Пермский*",'[1]в рублях'!$1:$1048576,COLUMN(BJ55),0)</f>
        <v>70018</v>
      </c>
      <c r="BK56" s="14">
        <f>VLOOKUP("*Пермский*",'[1]в рублях'!$1:$1048576,COLUMN(BK55),0)</f>
        <v>67101</v>
      </c>
      <c r="BL56" s="14">
        <f>VLOOKUP("*Пермский*",'[1]в рублях'!$1:$1048576,COLUMN(BL55),0)</f>
        <v>67474</v>
      </c>
      <c r="BM56" s="14">
        <f>VLOOKUP("*Пермский*",'[1]в рублях'!$1:$1048576,COLUMN(BM55),0)</f>
        <v>67681</v>
      </c>
      <c r="BN56" s="14">
        <f>VLOOKUP("*Пермский*",'[1]в рублях'!$1:$1048576,COLUMN(BN55),0)</f>
        <v>68592</v>
      </c>
      <c r="BO56" s="14">
        <f>VLOOKUP("*Пермский*",'[1]в рублях'!$1:$1048576,COLUMN(BO55),0)</f>
        <v>68917</v>
      </c>
      <c r="BP56" s="14">
        <f>VLOOKUP("*Пермский*",'[1]в рублях'!$1:$1048576,COLUMN(BP55),0)</f>
        <v>64943</v>
      </c>
      <c r="BQ56" s="14">
        <f>VLOOKUP("*Пермский*",'[1]в рублях'!$1:$1048576,COLUMN(BQ55),0)</f>
        <v>61931</v>
      </c>
      <c r="BR56" s="14">
        <f>VLOOKUP("*Пермский*",'[1]в рублях'!$1:$1048576,COLUMN(BR55),0)</f>
        <v>64130</v>
      </c>
      <c r="BS56" s="14">
        <f>VLOOKUP("*Пермский*",'[1]в рублях'!$1:$1048576,COLUMN(BS55),0)</f>
        <v>66855</v>
      </c>
      <c r="BT56" s="14">
        <f>VLOOKUP("*Пермский*",'[1]в рублях'!$1:$1048576,COLUMN(BT55),0)</f>
        <v>55732</v>
      </c>
      <c r="BU56" s="14">
        <f>VLOOKUP("*Пермский*",'[1]в рублях'!$1:$1048576,COLUMN(BU55),0)</f>
        <v>56960</v>
      </c>
      <c r="BV56" s="14">
        <f>VLOOKUP("*Пермский*",'[1]в рублях'!$1:$1048576,COLUMN(BV55),0)</f>
        <v>56359</v>
      </c>
      <c r="BW56" s="14">
        <f>VLOOKUP("*Пермский*",'[1]в рублях'!$1:$1048576,COLUMN(BW55),0)</f>
        <v>52895</v>
      </c>
      <c r="BX56" s="14">
        <f>VLOOKUP("*Пермский*",'[1]в рублях'!$1:$1048576,COLUMN(BX55),0)</f>
        <v>54134</v>
      </c>
      <c r="BY56" s="14">
        <f>VLOOKUP("*Пермский*",'[1]в рублях'!$1:$1048576,COLUMN(BY55),0)</f>
        <v>56058</v>
      </c>
      <c r="BZ56" s="14">
        <f>VLOOKUP("*Пермский*",'[1]в рублях'!$1:$1048576,COLUMN(BZ55),0)</f>
        <v>55466</v>
      </c>
      <c r="CA56" s="14">
        <f>VLOOKUP("*Пермский*",'[1]в рублях'!$1:$1048576,COLUMN(CA55),0)</f>
        <v>57082</v>
      </c>
      <c r="CB56" s="14">
        <f>VLOOKUP("*Пермский*",'[1]в рублях'!$1:$1048576,COLUMN(CB55),0)</f>
        <v>55600</v>
      </c>
    </row>
    <row r="57" spans="1:80" x14ac:dyDescent="0.2">
      <c r="A57" s="4" t="s">
        <v>54</v>
      </c>
      <c r="B57" s="14">
        <f>VLOOKUP("*Кировская*",'[1]в рублях'!$1:$1048576,COLUMN(B56),0)</f>
        <v>209</v>
      </c>
      <c r="C57" s="14">
        <f>VLOOKUP("*Кировская*",'[1]в рублях'!$1:$1048576,COLUMN(C56),0)</f>
        <v>397</v>
      </c>
      <c r="D57" s="14">
        <f>VLOOKUP("*Кировская*",'[1]в рублях'!$1:$1048576,COLUMN(D56),0)</f>
        <v>579</v>
      </c>
      <c r="E57" s="14">
        <f>VLOOKUP("*Кировская*",'[1]в рублях'!$1:$1048576,COLUMN(E56),0)</f>
        <v>712</v>
      </c>
      <c r="F57" s="14">
        <f>VLOOKUP("*Кировская*",'[1]в рублях'!$1:$1048576,COLUMN(F56),0)</f>
        <v>867</v>
      </c>
      <c r="G57" s="14">
        <f>VLOOKUP("*Кировская*",'[1]в рублях'!$1:$1048576,COLUMN(G56),0)</f>
        <v>966</v>
      </c>
      <c r="H57" s="14">
        <f>VLOOKUP("*Кировская*",'[1]в рублях'!$1:$1048576,COLUMN(H56),0)</f>
        <v>1159</v>
      </c>
      <c r="I57" s="14">
        <f>VLOOKUP("*Кировская*",'[1]в рублях'!$1:$1048576,COLUMN(I56),0)</f>
        <v>1146</v>
      </c>
      <c r="J57" s="14">
        <f>VLOOKUP("*Кировская*",'[1]в рублях'!$1:$1048576,COLUMN(J56),0)</f>
        <v>1130</v>
      </c>
      <c r="K57" s="14">
        <f>VLOOKUP("*Кировская*",'[1]в рублях'!$1:$1048576,COLUMN(K56),0)</f>
        <v>1265</v>
      </c>
      <c r="L57" s="14">
        <f>VLOOKUP("*Кировская*",'[1]в рублях'!$1:$1048576,COLUMN(L56),0)</f>
        <v>1436</v>
      </c>
      <c r="M57" s="14">
        <f>VLOOKUP("*Кировская*",'[1]в рублях'!$1:$1048576,COLUMN(M56),0)</f>
        <v>1672</v>
      </c>
      <c r="N57" s="14">
        <f>VLOOKUP("*Кировская*",'[1]в рублях'!$1:$1048576,COLUMN(N56),0)</f>
        <v>2099</v>
      </c>
      <c r="O57" s="14">
        <f>VLOOKUP("*Кировская*",'[1]в рублях'!$1:$1048576,COLUMN(O56),0)</f>
        <v>2271</v>
      </c>
      <c r="P57" s="14">
        <f>VLOOKUP("*Кировская*",'[1]в рублях'!$1:$1048576,COLUMN(P56),0)</f>
        <v>2239</v>
      </c>
      <c r="Q57" s="14">
        <f>VLOOKUP("*Кировская*",'[1]в рублях'!$1:$1048576,COLUMN(Q56),0)</f>
        <v>2884</v>
      </c>
      <c r="R57" s="14">
        <f>VLOOKUP("*Кировская*",'[1]в рублях'!$1:$1048576,COLUMN(R56),0)</f>
        <v>3202</v>
      </c>
      <c r="S57" s="14">
        <f>VLOOKUP("*Кировская*",'[1]в рублях'!$1:$1048576,COLUMN(S56),0)</f>
        <v>3955</v>
      </c>
      <c r="T57" s="14">
        <f>VLOOKUP("*Кировская*",'[1]в рублях'!$1:$1048576,COLUMN(T56),0)</f>
        <v>4084</v>
      </c>
      <c r="U57" s="14">
        <f>VLOOKUP("*Кировская*",'[1]в рублях'!$1:$1048576,COLUMN(U56),0)</f>
        <v>4125</v>
      </c>
      <c r="V57" s="14">
        <f>VLOOKUP("*Кировская*",'[1]в рублях'!$1:$1048576,COLUMN(V56),0)</f>
        <v>4512</v>
      </c>
      <c r="W57" s="14">
        <f>VLOOKUP("*Кировская*",'[1]в рублях'!$1:$1048576,COLUMN(W56),0)</f>
        <v>5365</v>
      </c>
      <c r="X57" s="14">
        <f>VLOOKUP("*Кировская*",'[1]в рублях'!$1:$1048576,COLUMN(X56),0)</f>
        <v>5727</v>
      </c>
      <c r="Y57" s="14">
        <f>VLOOKUP("*Кировская*",'[1]в рублях'!$1:$1048576,COLUMN(Y56),0)</f>
        <v>6381</v>
      </c>
      <c r="Z57" s="14">
        <f>VLOOKUP("*Кировская*",'[1]в рублях'!$1:$1048576,COLUMN(Z56),0)</f>
        <v>6483</v>
      </c>
      <c r="AA57" s="14">
        <f>VLOOKUP("*Кировская*",'[1]в рублях'!$1:$1048576,COLUMN(AA56),0)</f>
        <v>6549</v>
      </c>
      <c r="AB57" s="14">
        <f>VLOOKUP("*Кировская*",'[1]в рублях'!$1:$1048576,COLUMN(AB56),0)</f>
        <v>7135</v>
      </c>
      <c r="AC57" s="14">
        <f>VLOOKUP("*Кировская*",'[1]в рублях'!$1:$1048576,COLUMN(AC56),0)</f>
        <v>7684</v>
      </c>
      <c r="AD57" s="14">
        <f>VLOOKUP("*Кировская*",'[1]в рублях'!$1:$1048576,COLUMN(AD56),0)</f>
        <v>7295</v>
      </c>
      <c r="AE57" s="14">
        <f>VLOOKUP("*Кировская*",'[1]в рублях'!$1:$1048576,COLUMN(AE56),0)</f>
        <v>7062</v>
      </c>
      <c r="AF57" s="14">
        <f>VLOOKUP("*Кировская*",'[1]в рублях'!$1:$1048576,COLUMN(AF56),0)</f>
        <v>6478</v>
      </c>
      <c r="AG57" s="14">
        <f>VLOOKUP("*Кировская*",'[1]в рублях'!$1:$1048576,COLUMN(AG56),0)</f>
        <v>6697</v>
      </c>
      <c r="AH57" s="14">
        <f>VLOOKUP("*Кировская*",'[1]в рублях'!$1:$1048576,COLUMN(AH56),0)</f>
        <v>7335</v>
      </c>
      <c r="AI57" s="14">
        <f>VLOOKUP("*Кировская*",'[1]в рублях'!$1:$1048576,COLUMN(AI56),0)</f>
        <v>8762</v>
      </c>
      <c r="AJ57" s="14">
        <f>VLOOKUP("*Кировская*",'[1]в рублях'!$1:$1048576,COLUMN(AJ56),0)</f>
        <v>8780</v>
      </c>
      <c r="AK57" s="14">
        <f>VLOOKUP("*Кировская*",'[1]в рублях'!$1:$1048576,COLUMN(AK56),0)</f>
        <v>8334</v>
      </c>
      <c r="AL57" s="14">
        <f>VLOOKUP("*Кировская*",'[1]в рублях'!$1:$1048576,COLUMN(AL56),0)</f>
        <v>8243</v>
      </c>
      <c r="AM57" s="14">
        <f>VLOOKUP("*Кировская*",'[1]в рублях'!$1:$1048576,COLUMN(AM56),0)</f>
        <v>7953</v>
      </c>
      <c r="AN57" s="14">
        <f>VLOOKUP("*Кировская*",'[1]в рублях'!$1:$1048576,COLUMN(AN56),0)</f>
        <v>8572</v>
      </c>
      <c r="AO57" s="14">
        <f>VLOOKUP("*Кировская*",'[1]в рублях'!$1:$1048576,COLUMN(AO56),0)</f>
        <v>9105</v>
      </c>
      <c r="AP57" s="14">
        <f>VLOOKUP("*Кировская*",'[1]в рублях'!$1:$1048576,COLUMN(AP56),0)</f>
        <v>9055</v>
      </c>
      <c r="AQ57" s="14">
        <f>VLOOKUP("*Кировская*",'[1]в рублях'!$1:$1048576,COLUMN(AQ56),0)</f>
        <v>8718</v>
      </c>
      <c r="AR57" s="14">
        <f>VLOOKUP("*Кировская*",'[1]в рублях'!$1:$1048576,COLUMN(AR56),0)</f>
        <v>8699</v>
      </c>
      <c r="AS57" s="14">
        <f>VLOOKUP("*Кировская*",'[1]в рублях'!$1:$1048576,COLUMN(AS56),0)</f>
        <v>8616</v>
      </c>
      <c r="AT57" s="14">
        <f>VLOOKUP("*Кировская*",'[1]в рублях'!$1:$1048576,COLUMN(AT56),0)</f>
        <v>9442</v>
      </c>
      <c r="AU57" s="14">
        <f>VLOOKUP("*Кировская*",'[1]в рублях'!$1:$1048576,COLUMN(AU56),0)</f>
        <v>10206</v>
      </c>
      <c r="AV57" s="14">
        <f>VLOOKUP("*Кировская*",'[1]в рублях'!$1:$1048576,COLUMN(AV56),0)</f>
        <v>10540</v>
      </c>
      <c r="AW57" s="14">
        <f>VLOOKUP("*Кировская*",'[1]в рублях'!$1:$1048576,COLUMN(AW56),0)</f>
        <v>11668</v>
      </c>
      <c r="AX57" s="14">
        <f>VLOOKUP("*Кировская*",'[1]в рублях'!$1:$1048576,COLUMN(AX56),0)</f>
        <v>12032</v>
      </c>
      <c r="AY57" s="14">
        <f>VLOOKUP("*Кировская*",'[1]в рублях'!$1:$1048576,COLUMN(AY56),0)</f>
        <v>13062</v>
      </c>
      <c r="AZ57" s="14">
        <f>VLOOKUP("*Кировская*",'[1]в рублях'!$1:$1048576,COLUMN(AZ56),0)</f>
        <v>14520</v>
      </c>
      <c r="BA57" s="14">
        <f>VLOOKUP("*Кировская*",'[1]в рублях'!$1:$1048576,COLUMN(BA56),0)</f>
        <v>17033</v>
      </c>
      <c r="BB57" s="14">
        <f>VLOOKUP("*Кировская*",'[1]в рублях'!$1:$1048576,COLUMN(BB56),0)</f>
        <v>16824</v>
      </c>
      <c r="BC57" s="14">
        <f>VLOOKUP("*Кировская*",'[1]в рублях'!$1:$1048576,COLUMN(BC56),0)</f>
        <v>18585</v>
      </c>
      <c r="BD57" s="14">
        <f>VLOOKUP("*Кировская*",'[1]в рублях'!$1:$1048576,COLUMN(BD56),0)</f>
        <v>16667</v>
      </c>
      <c r="BE57" s="14">
        <f>VLOOKUP("*Кировская*",'[1]в рублях'!$1:$1048576,COLUMN(BE56),0)</f>
        <v>16048</v>
      </c>
      <c r="BF57" s="14">
        <f>VLOOKUP("*Кировская*",'[1]в рублях'!$1:$1048576,COLUMN(BF56),0)</f>
        <v>16510</v>
      </c>
      <c r="BG57" s="14">
        <f>VLOOKUP("*Кировская*",'[1]в рублях'!$1:$1048576,COLUMN(BG56),0)</f>
        <v>16412</v>
      </c>
      <c r="BH57" s="14">
        <f>VLOOKUP("*Кировская*",'[1]в рублях'!$1:$1048576,COLUMN(BH56),0)</f>
        <v>16790</v>
      </c>
      <c r="BI57" s="14">
        <f>VLOOKUP("*Кировская*",'[1]в рублях'!$1:$1048576,COLUMN(BI56),0)</f>
        <v>18354</v>
      </c>
      <c r="BJ57" s="14">
        <f>VLOOKUP("*Кировская*",'[1]в рублях'!$1:$1048576,COLUMN(BJ56),0)</f>
        <v>20676</v>
      </c>
      <c r="BK57" s="14">
        <f>VLOOKUP("*Кировская*",'[1]в рублях'!$1:$1048576,COLUMN(BK56),0)</f>
        <v>21241</v>
      </c>
      <c r="BL57" s="14">
        <f>VLOOKUP("*Кировская*",'[1]в рублях'!$1:$1048576,COLUMN(BL56),0)</f>
        <v>21726</v>
      </c>
      <c r="BM57" s="14">
        <f>VLOOKUP("*Кировская*",'[1]в рублях'!$1:$1048576,COLUMN(BM56),0)</f>
        <v>23301</v>
      </c>
      <c r="BN57" s="14">
        <f>VLOOKUP("*Кировская*",'[1]в рублях'!$1:$1048576,COLUMN(BN56),0)</f>
        <v>22128</v>
      </c>
      <c r="BO57" s="14">
        <f>VLOOKUP("*Кировская*",'[1]в рублях'!$1:$1048576,COLUMN(BO56),0)</f>
        <v>23396</v>
      </c>
      <c r="BP57" s="14">
        <f>VLOOKUP("*Кировская*",'[1]в рублях'!$1:$1048576,COLUMN(BP56),0)</f>
        <v>18312</v>
      </c>
      <c r="BQ57" s="14">
        <f>VLOOKUP("*Кировская*",'[1]в рублях'!$1:$1048576,COLUMN(BQ56),0)</f>
        <v>19061</v>
      </c>
      <c r="BR57" s="14">
        <f>VLOOKUP("*Кировская*",'[1]в рублях'!$1:$1048576,COLUMN(BR56),0)</f>
        <v>19740</v>
      </c>
      <c r="BS57" s="14">
        <f>VLOOKUP("*Кировская*",'[1]в рублях'!$1:$1048576,COLUMN(BS56),0)</f>
        <v>19790</v>
      </c>
      <c r="BT57" s="14">
        <f>VLOOKUP("*Кировская*",'[1]в рублях'!$1:$1048576,COLUMN(BT56),0)</f>
        <v>20419</v>
      </c>
      <c r="BU57" s="14">
        <f>VLOOKUP("*Кировская*",'[1]в рублях'!$1:$1048576,COLUMN(BU56),0)</f>
        <v>21892</v>
      </c>
      <c r="BV57" s="14">
        <f>VLOOKUP("*Кировская*",'[1]в рублях'!$1:$1048576,COLUMN(BV56),0)</f>
        <v>20462</v>
      </c>
      <c r="BW57" s="14">
        <f>VLOOKUP("*Кировская*",'[1]в рублях'!$1:$1048576,COLUMN(BW56),0)</f>
        <v>21496</v>
      </c>
      <c r="BX57" s="14">
        <f>VLOOKUP("*Кировская*",'[1]в рублях'!$1:$1048576,COLUMN(BX56),0)</f>
        <v>22288</v>
      </c>
      <c r="BY57" s="14">
        <f>VLOOKUP("*Кировская*",'[1]в рублях'!$1:$1048576,COLUMN(BY56),0)</f>
        <v>22260</v>
      </c>
      <c r="BZ57" s="14">
        <f>VLOOKUP("*Кировская*",'[1]в рублях'!$1:$1048576,COLUMN(BZ56),0)</f>
        <v>21354</v>
      </c>
      <c r="CA57" s="14">
        <f>VLOOKUP("*Кировская*",'[1]в рублях'!$1:$1048576,COLUMN(CA56),0)</f>
        <v>22302</v>
      </c>
      <c r="CB57" s="14">
        <f>VLOOKUP("*Кировская*",'[1]в рублях'!$1:$1048576,COLUMN(CB56),0)</f>
        <v>20990</v>
      </c>
    </row>
    <row r="58" spans="1:80" x14ac:dyDescent="0.2">
      <c r="A58" s="4" t="s">
        <v>55</v>
      </c>
      <c r="B58" s="14">
        <f>VLOOKUP("*Нижегородская*",'[1]в рублях'!$1:$1048576,COLUMN(B57),0)</f>
        <v>148</v>
      </c>
      <c r="C58" s="14">
        <f>VLOOKUP("*Нижегородская*",'[1]в рублях'!$1:$1048576,COLUMN(C57),0)</f>
        <v>299</v>
      </c>
      <c r="D58" s="14">
        <f>VLOOKUP("*Нижегородская*",'[1]в рублях'!$1:$1048576,COLUMN(D57),0)</f>
        <v>646</v>
      </c>
      <c r="E58" s="14">
        <f>VLOOKUP("*Нижегородская*",'[1]в рублях'!$1:$1048576,COLUMN(E57),0)</f>
        <v>1434</v>
      </c>
      <c r="F58" s="14">
        <f>VLOOKUP("*Нижегородская*",'[1]в рублях'!$1:$1048576,COLUMN(F57),0)</f>
        <v>2272</v>
      </c>
      <c r="G58" s="14">
        <f>VLOOKUP("*Нижегородская*",'[1]в рублях'!$1:$1048576,COLUMN(G57),0)</f>
        <v>2945</v>
      </c>
      <c r="H58" s="14">
        <f>VLOOKUP("*Нижегородская*",'[1]в рублях'!$1:$1048576,COLUMN(H57),0)</f>
        <v>3860</v>
      </c>
      <c r="I58" s="14">
        <f>VLOOKUP("*Нижегородская*",'[1]в рублях'!$1:$1048576,COLUMN(I57),0)</f>
        <v>4585</v>
      </c>
      <c r="J58" s="14">
        <f>VLOOKUP("*Нижегородская*",'[1]в рублях'!$1:$1048576,COLUMN(J57),0)</f>
        <v>5551</v>
      </c>
      <c r="K58" s="14">
        <f>VLOOKUP("*Нижегородская*",'[1]в рублях'!$1:$1048576,COLUMN(K57),0)</f>
        <v>7072</v>
      </c>
      <c r="L58" s="14">
        <f>VLOOKUP("*Нижегородская*",'[1]в рублях'!$1:$1048576,COLUMN(L57),0)</f>
        <v>7876</v>
      </c>
      <c r="M58" s="14">
        <f>VLOOKUP("*Нижегородская*",'[1]в рублях'!$1:$1048576,COLUMN(M57),0)</f>
        <v>9064</v>
      </c>
      <c r="N58" s="14">
        <f>VLOOKUP("*Нижегородская*",'[1]в рублях'!$1:$1048576,COLUMN(N57),0)</f>
        <v>10848</v>
      </c>
      <c r="O58" s="14">
        <f>VLOOKUP("*Нижегородская*",'[1]в рублях'!$1:$1048576,COLUMN(O57),0)</f>
        <v>12845</v>
      </c>
      <c r="P58" s="14">
        <f>VLOOKUP("*Нижегородская*",'[1]в рублях'!$1:$1048576,COLUMN(P57),0)</f>
        <v>15779</v>
      </c>
      <c r="Q58" s="14">
        <f>VLOOKUP("*Нижегородская*",'[1]в рублях'!$1:$1048576,COLUMN(Q57),0)</f>
        <v>18986</v>
      </c>
      <c r="R58" s="14">
        <f>VLOOKUP("*Нижегородская*",'[1]в рублях'!$1:$1048576,COLUMN(R57),0)</f>
        <v>21927</v>
      </c>
      <c r="S58" s="14">
        <f>VLOOKUP("*Нижегородская*",'[1]в рублях'!$1:$1048576,COLUMN(S57),0)</f>
        <v>25731</v>
      </c>
      <c r="T58" s="14">
        <f>VLOOKUP("*Нижегородская*",'[1]в рублях'!$1:$1048576,COLUMN(T57),0)</f>
        <v>28338</v>
      </c>
      <c r="U58" s="14">
        <f>VLOOKUP("*Нижегородская*",'[1]в рублях'!$1:$1048576,COLUMN(U57),0)</f>
        <v>29802</v>
      </c>
      <c r="V58" s="14">
        <f>VLOOKUP("*Нижегородская*",'[1]в рублях'!$1:$1048576,COLUMN(V57),0)</f>
        <v>33514</v>
      </c>
      <c r="W58" s="14">
        <f>VLOOKUP("*Нижегородская*",'[1]в рублях'!$1:$1048576,COLUMN(W57),0)</f>
        <v>36450</v>
      </c>
      <c r="X58" s="14">
        <f>VLOOKUP("*Нижегородская*",'[1]в рублях'!$1:$1048576,COLUMN(X57),0)</f>
        <v>40828</v>
      </c>
      <c r="Y58" s="14">
        <f>VLOOKUP("*Нижегородская*",'[1]в рублях'!$1:$1048576,COLUMN(Y57),0)</f>
        <v>45379</v>
      </c>
      <c r="Z58" s="14">
        <f>VLOOKUP("*Нижегородская*",'[1]в рублях'!$1:$1048576,COLUMN(Z57),0)</f>
        <v>49004</v>
      </c>
      <c r="AA58" s="14">
        <f>VLOOKUP("*Нижегородская*",'[1]в рублях'!$1:$1048576,COLUMN(AA57),0)</f>
        <v>54757</v>
      </c>
      <c r="AB58" s="14">
        <f>VLOOKUP("*Нижегородская*",'[1]в рублях'!$1:$1048576,COLUMN(AB57),0)</f>
        <v>58474</v>
      </c>
      <c r="AC58" s="14">
        <f>VLOOKUP("*Нижегородская*",'[1]в рублях'!$1:$1048576,COLUMN(AC57),0)</f>
        <v>62664</v>
      </c>
      <c r="AD58" s="14">
        <f>VLOOKUP("*Нижегородская*",'[1]в рублях'!$1:$1048576,COLUMN(AD57),0)</f>
        <v>65004</v>
      </c>
      <c r="AE58" s="14">
        <f>VLOOKUP("*Нижегородская*",'[1]в рублях'!$1:$1048576,COLUMN(AE57),0)</f>
        <v>70380</v>
      </c>
      <c r="AF58" s="14">
        <f>VLOOKUP("*Нижегородская*",'[1]в рублях'!$1:$1048576,COLUMN(AF57),0)</f>
        <v>72428</v>
      </c>
      <c r="AG58" s="14">
        <f>VLOOKUP("*Нижегородская*",'[1]в рублях'!$1:$1048576,COLUMN(AG57),0)</f>
        <v>73123</v>
      </c>
      <c r="AH58" s="14">
        <f>VLOOKUP("*Нижегородская*",'[1]в рублях'!$1:$1048576,COLUMN(AH57),0)</f>
        <v>68771</v>
      </c>
      <c r="AI58" s="14">
        <f>VLOOKUP("*Нижегородская*",'[1]в рублях'!$1:$1048576,COLUMN(AI57),0)</f>
        <v>68852</v>
      </c>
      <c r="AJ58" s="14">
        <f>VLOOKUP("*Нижегородская*",'[1]в рублях'!$1:$1048576,COLUMN(AJ57),0)</f>
        <v>69140</v>
      </c>
      <c r="AK58" s="14">
        <f>VLOOKUP("*Нижегородская*",'[1]в рублях'!$1:$1048576,COLUMN(AK57),0)</f>
        <v>67469</v>
      </c>
      <c r="AL58" s="14">
        <f>VLOOKUP("*Нижегородская*",'[1]в рублях'!$1:$1048576,COLUMN(AL57),0)</f>
        <v>65890</v>
      </c>
      <c r="AM58" s="14">
        <f>VLOOKUP("*Нижегородская*",'[1]в рублях'!$1:$1048576,COLUMN(AM57),0)</f>
        <v>64637</v>
      </c>
      <c r="AN58" s="14">
        <f>VLOOKUP("*Нижегородская*",'[1]в рублях'!$1:$1048576,COLUMN(AN57),0)</f>
        <v>64731</v>
      </c>
      <c r="AO58" s="14">
        <f>VLOOKUP("*Нижегородская*",'[1]в рублях'!$1:$1048576,COLUMN(AO57),0)</f>
        <v>64591</v>
      </c>
      <c r="AP58" s="14">
        <f>VLOOKUP("*Нижегородская*",'[1]в рублях'!$1:$1048576,COLUMN(AP57),0)</f>
        <v>64132</v>
      </c>
      <c r="AQ58" s="14">
        <f>VLOOKUP("*Нижегородская*",'[1]в рублях'!$1:$1048576,COLUMN(AQ57),0)</f>
        <v>63431</v>
      </c>
      <c r="AR58" s="14">
        <f>VLOOKUP("*Нижегородская*",'[1]в рублях'!$1:$1048576,COLUMN(AR57),0)</f>
        <v>57202</v>
      </c>
      <c r="AS58" s="14">
        <f>VLOOKUP("*Нижегородская*",'[1]в рублях'!$1:$1048576,COLUMN(AS57),0)</f>
        <v>55736</v>
      </c>
      <c r="AT58" s="14">
        <f>VLOOKUP("*Нижегородская*",'[1]в рублях'!$1:$1048576,COLUMN(AT57),0)</f>
        <v>56340</v>
      </c>
      <c r="AU58" s="14">
        <f>VLOOKUP("*Нижегородская*",'[1]в рублях'!$1:$1048576,COLUMN(AU57),0)</f>
        <v>52135</v>
      </c>
      <c r="AV58" s="14">
        <f>VLOOKUP("*Нижегородская*",'[1]в рублях'!$1:$1048576,COLUMN(AV57),0)</f>
        <v>50446</v>
      </c>
      <c r="AW58" s="14">
        <f>VLOOKUP("*Нижегородская*",'[1]в рублях'!$1:$1048576,COLUMN(AW57),0)</f>
        <v>50666</v>
      </c>
      <c r="AX58" s="14">
        <f>VLOOKUP("*Нижегородская*",'[1]в рублях'!$1:$1048576,COLUMN(AX57),0)</f>
        <v>52807</v>
      </c>
      <c r="AY58" s="14">
        <f>VLOOKUP("*Нижегородская*",'[1]в рублях'!$1:$1048576,COLUMN(AY57),0)</f>
        <v>56074</v>
      </c>
      <c r="AZ58" s="14">
        <f>VLOOKUP("*Нижегородская*",'[1]в рублях'!$1:$1048576,COLUMN(AZ57),0)</f>
        <v>59820</v>
      </c>
      <c r="BA58" s="14">
        <f>VLOOKUP("*Нижегородская*",'[1]в рублях'!$1:$1048576,COLUMN(BA57),0)</f>
        <v>61538</v>
      </c>
      <c r="BB58" s="14">
        <f>VLOOKUP("*Нижегородская*",'[1]в рублях'!$1:$1048576,COLUMN(BB57),0)</f>
        <v>63919</v>
      </c>
      <c r="BC58" s="14">
        <f>VLOOKUP("*Нижегородская*",'[1]в рублях'!$1:$1048576,COLUMN(BC57),0)</f>
        <v>69815</v>
      </c>
      <c r="BD58" s="14">
        <f>VLOOKUP("*Нижегородская*",'[1]в рублях'!$1:$1048576,COLUMN(BD57),0)</f>
        <v>68580</v>
      </c>
      <c r="BE58" s="14">
        <f>VLOOKUP("*Нижегородская*",'[1]в рублях'!$1:$1048576,COLUMN(BE57),0)</f>
        <v>67591</v>
      </c>
      <c r="BF58" s="14">
        <f>VLOOKUP("*Нижегородская*",'[1]в рублях'!$1:$1048576,COLUMN(BF57),0)</f>
        <v>63584</v>
      </c>
      <c r="BG58" s="14">
        <f>VLOOKUP("*Нижегородская*",'[1]в рублях'!$1:$1048576,COLUMN(BG57),0)</f>
        <v>64746</v>
      </c>
      <c r="BH58" s="14">
        <f>VLOOKUP("*Нижегородская*",'[1]в рублях'!$1:$1048576,COLUMN(BH57),0)</f>
        <v>68483</v>
      </c>
      <c r="BI58" s="14">
        <f>VLOOKUP("*Нижегородская*",'[1]в рублях'!$1:$1048576,COLUMN(BI57),0)</f>
        <v>71100</v>
      </c>
      <c r="BJ58" s="14">
        <f>VLOOKUP("*Нижегородская*",'[1]в рублях'!$1:$1048576,COLUMN(BJ57),0)</f>
        <v>73400</v>
      </c>
      <c r="BK58" s="14">
        <f>VLOOKUP("*Нижегородская*",'[1]в рублях'!$1:$1048576,COLUMN(BK57),0)</f>
        <v>76441</v>
      </c>
      <c r="BL58" s="14">
        <f>VLOOKUP("*Нижегородская*",'[1]в рублях'!$1:$1048576,COLUMN(BL57),0)</f>
        <v>78250</v>
      </c>
      <c r="BM58" s="14">
        <f>VLOOKUP("*Нижегородская*",'[1]в рублях'!$1:$1048576,COLUMN(BM57),0)</f>
        <v>73023</v>
      </c>
      <c r="BN58" s="14">
        <f>VLOOKUP("*Нижегородская*",'[1]в рублях'!$1:$1048576,COLUMN(BN57),0)</f>
        <v>72890</v>
      </c>
      <c r="BO58" s="14">
        <f>VLOOKUP("*Нижегородская*",'[1]в рублях'!$1:$1048576,COLUMN(BO57),0)</f>
        <v>71397</v>
      </c>
      <c r="BP58" s="14">
        <f>VLOOKUP("*Нижегородская*",'[1]в рублях'!$1:$1048576,COLUMN(BP57),0)</f>
        <v>63564</v>
      </c>
      <c r="BQ58" s="14">
        <f>VLOOKUP("*Нижегородская*",'[1]в рублях'!$1:$1048576,COLUMN(BQ57),0)</f>
        <v>65620</v>
      </c>
      <c r="BR58" s="14">
        <f>VLOOKUP("*Нижегородская*",'[1]в рублях'!$1:$1048576,COLUMN(BR57),0)</f>
        <v>68317</v>
      </c>
      <c r="BS58" s="14">
        <f>VLOOKUP("*Нижегородская*",'[1]в рублях'!$1:$1048576,COLUMN(BS57),0)</f>
        <v>70484</v>
      </c>
      <c r="BT58" s="14">
        <f>VLOOKUP("*Нижегородская*",'[1]в рублях'!$1:$1048576,COLUMN(BT57),0)</f>
        <v>71235</v>
      </c>
      <c r="BU58" s="14">
        <f>VLOOKUP("*Нижегородская*",'[1]в рублях'!$1:$1048576,COLUMN(BU57),0)</f>
        <v>72872</v>
      </c>
      <c r="BV58" s="14">
        <f>VLOOKUP("*Нижегородская*",'[1]в рублях'!$1:$1048576,COLUMN(BV57),0)</f>
        <v>71028</v>
      </c>
      <c r="BW58" s="14">
        <f>VLOOKUP("*Нижегородская*",'[1]в рублях'!$1:$1048576,COLUMN(BW57),0)</f>
        <v>68931</v>
      </c>
      <c r="BX58" s="14">
        <f>VLOOKUP("*Нижегородская*",'[1]в рублях'!$1:$1048576,COLUMN(BX57),0)</f>
        <v>72665</v>
      </c>
      <c r="BY58" s="14">
        <f>VLOOKUP("*Нижегородская*",'[1]в рублях'!$1:$1048576,COLUMN(BY57),0)</f>
        <v>74955</v>
      </c>
      <c r="BZ58" s="14">
        <f>VLOOKUP("*Нижегородская*",'[1]в рублях'!$1:$1048576,COLUMN(BZ57),0)</f>
        <v>73370</v>
      </c>
      <c r="CA58" s="14">
        <f>VLOOKUP("*Нижегородская*",'[1]в рублях'!$1:$1048576,COLUMN(CA57),0)</f>
        <v>75817</v>
      </c>
      <c r="CB58" s="14">
        <f>VLOOKUP("*Нижегородская*",'[1]в рублях'!$1:$1048576,COLUMN(CB57),0)</f>
        <v>74972</v>
      </c>
    </row>
    <row r="59" spans="1:80" x14ac:dyDescent="0.2">
      <c r="A59" s="4" t="s">
        <v>56</v>
      </c>
      <c r="B59" s="14">
        <f>VLOOKUP("*Оренбургская*",'[1]в рублях'!$1:$1048576,COLUMN(B58),0)</f>
        <v>200</v>
      </c>
      <c r="C59" s="14">
        <f>VLOOKUP("*Оренбургская*",'[1]в рублях'!$1:$1048576,COLUMN(C58),0)</f>
        <v>256</v>
      </c>
      <c r="D59" s="14">
        <f>VLOOKUP("*Оренбургская*",'[1]в рублях'!$1:$1048576,COLUMN(D58),0)</f>
        <v>374</v>
      </c>
      <c r="E59" s="14">
        <f>VLOOKUP("*Оренбургская*",'[1]в рублях'!$1:$1048576,COLUMN(E58),0)</f>
        <v>335</v>
      </c>
      <c r="F59" s="14">
        <f>VLOOKUP("*Оренбургская*",'[1]в рублях'!$1:$1048576,COLUMN(F58),0)</f>
        <v>289</v>
      </c>
      <c r="G59" s="14">
        <f>VLOOKUP("*Оренбургская*",'[1]в рублях'!$1:$1048576,COLUMN(G58),0)</f>
        <v>479</v>
      </c>
      <c r="H59" s="14">
        <f>VLOOKUP("*Оренбургская*",'[1]в рублях'!$1:$1048576,COLUMN(H58),0)</f>
        <v>552</v>
      </c>
      <c r="I59" s="14">
        <f>VLOOKUP("*Оренбургская*",'[1]в рублях'!$1:$1048576,COLUMN(I58),0)</f>
        <v>742</v>
      </c>
      <c r="J59" s="14">
        <f>VLOOKUP("*Оренбургская*",'[1]в рублях'!$1:$1048576,COLUMN(J58),0)</f>
        <v>880</v>
      </c>
      <c r="K59" s="14">
        <f>VLOOKUP("*Оренбургская*",'[1]в рублях'!$1:$1048576,COLUMN(K58),0)</f>
        <v>669</v>
      </c>
      <c r="L59" s="14">
        <f>VLOOKUP("*Оренбургская*",'[1]в рублях'!$1:$1048576,COLUMN(L58),0)</f>
        <v>814</v>
      </c>
      <c r="M59" s="14">
        <f>VLOOKUP("*Оренбургская*",'[1]в рублях'!$1:$1048576,COLUMN(M58),0)</f>
        <v>999</v>
      </c>
      <c r="N59" s="14">
        <f>VLOOKUP("*Оренбургская*",'[1]в рублях'!$1:$1048576,COLUMN(N58),0)</f>
        <v>1366</v>
      </c>
      <c r="O59" s="14">
        <f>VLOOKUP("*Оренбургская*",'[1]в рублях'!$1:$1048576,COLUMN(O58),0)</f>
        <v>1545</v>
      </c>
      <c r="P59" s="14">
        <f>VLOOKUP("*Оренбургская*",'[1]в рублях'!$1:$1048576,COLUMN(P58),0)</f>
        <v>2204</v>
      </c>
      <c r="Q59" s="14">
        <f>VLOOKUP("*Оренбургская*",'[1]в рублях'!$1:$1048576,COLUMN(Q58),0)</f>
        <v>1928</v>
      </c>
      <c r="R59" s="14">
        <f>VLOOKUP("*Оренбургская*",'[1]в рублях'!$1:$1048576,COLUMN(R58),0)</f>
        <v>2878</v>
      </c>
      <c r="S59" s="14">
        <f>VLOOKUP("*Оренбургская*",'[1]в рублях'!$1:$1048576,COLUMN(S58),0)</f>
        <v>3360</v>
      </c>
      <c r="T59" s="14">
        <f>VLOOKUP("*Оренбургская*",'[1]в рублях'!$1:$1048576,COLUMN(T58),0)</f>
        <v>4277</v>
      </c>
      <c r="U59" s="14">
        <f>VLOOKUP("*Оренбургская*",'[1]в рублях'!$1:$1048576,COLUMN(U58),0)</f>
        <v>3831</v>
      </c>
      <c r="V59" s="14">
        <f>VLOOKUP("*Оренбургская*",'[1]в рублях'!$1:$1048576,COLUMN(V58),0)</f>
        <v>4839</v>
      </c>
      <c r="W59" s="14">
        <f>VLOOKUP("*Оренбургская*",'[1]в рублях'!$1:$1048576,COLUMN(W58),0)</f>
        <v>5870</v>
      </c>
      <c r="X59" s="14">
        <f>VLOOKUP("*Оренбургская*",'[1]в рублях'!$1:$1048576,COLUMN(X58),0)</f>
        <v>7582</v>
      </c>
      <c r="Y59" s="14">
        <f>VLOOKUP("*Оренбургская*",'[1]в рублях'!$1:$1048576,COLUMN(Y58),0)</f>
        <v>8945</v>
      </c>
      <c r="Z59" s="14">
        <f>VLOOKUP("*Оренбургская*",'[1]в рублях'!$1:$1048576,COLUMN(Z58),0)</f>
        <v>10240</v>
      </c>
      <c r="AA59" s="14">
        <f>VLOOKUP("*Оренбургская*",'[1]в рублях'!$1:$1048576,COLUMN(AA58),0)</f>
        <v>11004</v>
      </c>
      <c r="AB59" s="14">
        <f>VLOOKUP("*Оренбургская*",'[1]в рублях'!$1:$1048576,COLUMN(AB58),0)</f>
        <v>11663</v>
      </c>
      <c r="AC59" s="14">
        <f>VLOOKUP("*Оренбургская*",'[1]в рублях'!$1:$1048576,COLUMN(AC58),0)</f>
        <v>11528</v>
      </c>
      <c r="AD59" s="14">
        <f>VLOOKUP("*Оренбургская*",'[1]в рублях'!$1:$1048576,COLUMN(AD58),0)</f>
        <v>11066</v>
      </c>
      <c r="AE59" s="14">
        <f>VLOOKUP("*Оренбургская*",'[1]в рублях'!$1:$1048576,COLUMN(AE58),0)</f>
        <v>11541</v>
      </c>
      <c r="AF59" s="14">
        <f>VLOOKUP("*Оренбургская*",'[1]в рублях'!$1:$1048576,COLUMN(AF58),0)</f>
        <v>9477</v>
      </c>
      <c r="AG59" s="14">
        <f>VLOOKUP("*Оренбургская*",'[1]в рублях'!$1:$1048576,COLUMN(AG58),0)</f>
        <v>9774</v>
      </c>
      <c r="AH59" s="14">
        <f>VLOOKUP("*Оренбургская*",'[1]в рублях'!$1:$1048576,COLUMN(AH58),0)</f>
        <v>10875</v>
      </c>
      <c r="AI59" s="14">
        <f>VLOOKUP("*Оренбургская*",'[1]в рублях'!$1:$1048576,COLUMN(AI58),0)</f>
        <v>13378</v>
      </c>
      <c r="AJ59" s="14">
        <f>VLOOKUP("*Оренбургская*",'[1]в рублях'!$1:$1048576,COLUMN(AJ58),0)</f>
        <v>15128</v>
      </c>
      <c r="AK59" s="14">
        <f>VLOOKUP("*Оренбургская*",'[1]в рублях'!$1:$1048576,COLUMN(AK58),0)</f>
        <v>15620</v>
      </c>
      <c r="AL59" s="14">
        <f>VLOOKUP("*Оренбургская*",'[1]в рублях'!$1:$1048576,COLUMN(AL58),0)</f>
        <v>14678</v>
      </c>
      <c r="AM59" s="14">
        <f>VLOOKUP("*Оренбургская*",'[1]в рублях'!$1:$1048576,COLUMN(AM58),0)</f>
        <v>14573</v>
      </c>
      <c r="AN59" s="14">
        <f>VLOOKUP("*Оренбургская*",'[1]в рублях'!$1:$1048576,COLUMN(AN58),0)</f>
        <v>14341</v>
      </c>
      <c r="AO59" s="14">
        <f>VLOOKUP("*Оренбургская*",'[1]в рублях'!$1:$1048576,COLUMN(AO58),0)</f>
        <v>14049</v>
      </c>
      <c r="AP59" s="14">
        <f>VLOOKUP("*Оренбургская*",'[1]в рублях'!$1:$1048576,COLUMN(AP58),0)</f>
        <v>14623</v>
      </c>
      <c r="AQ59" s="14">
        <f>VLOOKUP("*Оренбургская*",'[1]в рублях'!$1:$1048576,COLUMN(AQ58),0)</f>
        <v>13644</v>
      </c>
      <c r="AR59" s="14">
        <f>VLOOKUP("*Оренбургская*",'[1]в рублях'!$1:$1048576,COLUMN(AR58),0)</f>
        <v>12401</v>
      </c>
      <c r="AS59" s="14">
        <f>VLOOKUP("*Оренбургская*",'[1]в рублях'!$1:$1048576,COLUMN(AS58),0)</f>
        <v>12221</v>
      </c>
      <c r="AT59" s="14">
        <f>VLOOKUP("*Оренбургская*",'[1]в рублях'!$1:$1048576,COLUMN(AT58),0)</f>
        <v>12224</v>
      </c>
      <c r="AU59" s="14">
        <f>VLOOKUP("*Оренбургская*",'[1]в рублях'!$1:$1048576,COLUMN(AU58),0)</f>
        <v>13701</v>
      </c>
      <c r="AV59" s="14">
        <f>VLOOKUP("*Оренбургская*",'[1]в рублях'!$1:$1048576,COLUMN(AV58),0)</f>
        <v>14834</v>
      </c>
      <c r="AW59" s="14">
        <f>VLOOKUP("*Оренбургская*",'[1]в рублях'!$1:$1048576,COLUMN(AW58),0)</f>
        <v>14936</v>
      </c>
      <c r="AX59" s="14">
        <f>VLOOKUP("*Оренбургская*",'[1]в рублях'!$1:$1048576,COLUMN(AX58),0)</f>
        <v>16091</v>
      </c>
      <c r="AY59" s="14">
        <f>VLOOKUP("*Оренбургская*",'[1]в рублях'!$1:$1048576,COLUMN(AY58),0)</f>
        <v>17223</v>
      </c>
      <c r="AZ59" s="14">
        <f>VLOOKUP("*Оренбургская*",'[1]в рублях'!$1:$1048576,COLUMN(AZ58),0)</f>
        <v>18808</v>
      </c>
      <c r="BA59" s="14">
        <f>VLOOKUP("*Оренбургская*",'[1]в рублях'!$1:$1048576,COLUMN(BA58),0)</f>
        <v>21056</v>
      </c>
      <c r="BB59" s="14">
        <f>VLOOKUP("*Оренбургская*",'[1]в рублях'!$1:$1048576,COLUMN(BB58),0)</f>
        <v>21366</v>
      </c>
      <c r="BC59" s="14">
        <f>VLOOKUP("*Оренбургская*",'[1]в рублях'!$1:$1048576,COLUMN(BC58),0)</f>
        <v>22976</v>
      </c>
      <c r="BD59" s="14">
        <f>VLOOKUP("*Оренбургская*",'[1]в рублях'!$1:$1048576,COLUMN(BD58),0)</f>
        <v>22361</v>
      </c>
      <c r="BE59" s="14">
        <f>VLOOKUP("*Оренбургская*",'[1]в рублях'!$1:$1048576,COLUMN(BE58),0)</f>
        <v>21531</v>
      </c>
      <c r="BF59" s="14">
        <f>VLOOKUP("*Оренбургская*",'[1]в рублях'!$1:$1048576,COLUMN(BF58),0)</f>
        <v>21521</v>
      </c>
      <c r="BG59" s="14">
        <f>VLOOKUP("*Оренбургская*",'[1]в рублях'!$1:$1048576,COLUMN(BG58),0)</f>
        <v>22774</v>
      </c>
      <c r="BH59" s="14">
        <f>VLOOKUP("*Оренбургская*",'[1]в рублях'!$1:$1048576,COLUMN(BH58),0)</f>
        <v>22904</v>
      </c>
      <c r="BI59" s="14">
        <f>VLOOKUP("*Оренбургская*",'[1]в рублях'!$1:$1048576,COLUMN(BI58),0)</f>
        <v>24610</v>
      </c>
      <c r="BJ59" s="14">
        <f>VLOOKUP("*Оренбургская*",'[1]в рублях'!$1:$1048576,COLUMN(BJ58),0)</f>
        <v>27611</v>
      </c>
      <c r="BK59" s="14">
        <f>VLOOKUP("*Оренбургская*",'[1]в рублях'!$1:$1048576,COLUMN(BK58),0)</f>
        <v>27059</v>
      </c>
      <c r="BL59" s="14">
        <f>VLOOKUP("*Оренбургская*",'[1]в рублях'!$1:$1048576,COLUMN(BL58),0)</f>
        <v>27886</v>
      </c>
      <c r="BM59" s="14">
        <f>VLOOKUP("*Оренбургская*",'[1]в рублях'!$1:$1048576,COLUMN(BM58),0)</f>
        <v>27722</v>
      </c>
      <c r="BN59" s="14">
        <f>VLOOKUP("*Оренбургская*",'[1]в рублях'!$1:$1048576,COLUMN(BN58),0)</f>
        <v>27730</v>
      </c>
      <c r="BO59" s="14">
        <f>VLOOKUP("*Оренбургская*",'[1]в рублях'!$1:$1048576,COLUMN(BO58),0)</f>
        <v>26448</v>
      </c>
      <c r="BP59" s="14">
        <f>VLOOKUP("*Оренбургская*",'[1]в рублях'!$1:$1048576,COLUMN(BP58),0)</f>
        <v>22883</v>
      </c>
      <c r="BQ59" s="14">
        <f>VLOOKUP("*Оренбургская*",'[1]в рублях'!$1:$1048576,COLUMN(BQ58),0)</f>
        <v>21925</v>
      </c>
      <c r="BR59" s="14">
        <f>VLOOKUP("*Оренбургская*",'[1]в рублях'!$1:$1048576,COLUMN(BR58),0)</f>
        <v>22887</v>
      </c>
      <c r="BS59" s="14">
        <f>VLOOKUP("*Оренбургская*",'[1]в рублях'!$1:$1048576,COLUMN(BS58),0)</f>
        <v>24192</v>
      </c>
      <c r="BT59" s="14">
        <f>VLOOKUP("*Оренбургская*",'[1]в рублях'!$1:$1048576,COLUMN(BT58),0)</f>
        <v>24110</v>
      </c>
      <c r="BU59" s="14">
        <f>VLOOKUP("*Оренбургская*",'[1]в рублях'!$1:$1048576,COLUMN(BU58),0)</f>
        <v>25729</v>
      </c>
      <c r="BV59" s="14">
        <f>VLOOKUP("*Оренбургская*",'[1]в рублях'!$1:$1048576,COLUMN(BV58),0)</f>
        <v>26903</v>
      </c>
      <c r="BW59" s="14">
        <f>VLOOKUP("*Оренбургская*",'[1]в рублях'!$1:$1048576,COLUMN(BW58),0)</f>
        <v>26953</v>
      </c>
      <c r="BX59" s="14">
        <f>VLOOKUP("*Оренбургская*",'[1]в рублях'!$1:$1048576,COLUMN(BX58),0)</f>
        <v>27019</v>
      </c>
      <c r="BY59" s="14">
        <f>VLOOKUP("*Оренбургская*",'[1]в рублях'!$1:$1048576,COLUMN(BY58),0)</f>
        <v>28115</v>
      </c>
      <c r="BZ59" s="14">
        <f>VLOOKUP("*Оренбургская*",'[1]в рублях'!$1:$1048576,COLUMN(BZ58),0)</f>
        <v>29414</v>
      </c>
      <c r="CA59" s="14">
        <f>VLOOKUP("*Оренбургская*",'[1]в рублях'!$1:$1048576,COLUMN(CA58),0)</f>
        <v>30490</v>
      </c>
      <c r="CB59" s="14">
        <f>VLOOKUP("*Оренбургская*",'[1]в рублях'!$1:$1048576,COLUMN(CB58),0)</f>
        <v>30009</v>
      </c>
    </row>
    <row r="60" spans="1:80" x14ac:dyDescent="0.2">
      <c r="A60" s="4" t="s">
        <v>57</v>
      </c>
      <c r="B60" s="14">
        <f>VLOOKUP("*Пензенская*",'[1]в рублях'!$1:$1048576,COLUMN(B59),0)</f>
        <v>154</v>
      </c>
      <c r="C60" s="14">
        <f>VLOOKUP("*Пензенская*",'[1]в рублях'!$1:$1048576,COLUMN(C59),0)</f>
        <v>186</v>
      </c>
      <c r="D60" s="14">
        <f>VLOOKUP("*Пензенская*",'[1]в рублях'!$1:$1048576,COLUMN(D59),0)</f>
        <v>239</v>
      </c>
      <c r="E60" s="14">
        <f>VLOOKUP("*Пензенская*",'[1]в рублях'!$1:$1048576,COLUMN(E59),0)</f>
        <v>302</v>
      </c>
      <c r="F60" s="14">
        <f>VLOOKUP("*Пензенская*",'[1]в рублях'!$1:$1048576,COLUMN(F59),0)</f>
        <v>407</v>
      </c>
      <c r="G60" s="14">
        <f>VLOOKUP("*Пензенская*",'[1]в рублях'!$1:$1048576,COLUMN(G59),0)</f>
        <v>501</v>
      </c>
      <c r="H60" s="14">
        <f>VLOOKUP("*Пензенская*",'[1]в рублях'!$1:$1048576,COLUMN(H59),0)</f>
        <v>488</v>
      </c>
      <c r="I60" s="14">
        <f>VLOOKUP("*Пензенская*",'[1]в рублях'!$1:$1048576,COLUMN(I59),0)</f>
        <v>621</v>
      </c>
      <c r="J60" s="14">
        <f>VLOOKUP("*Пензенская*",'[1]в рублях'!$1:$1048576,COLUMN(J59),0)</f>
        <v>789</v>
      </c>
      <c r="K60" s="14">
        <f>VLOOKUP("*Пензенская*",'[1]в рублях'!$1:$1048576,COLUMN(K59),0)</f>
        <v>1042</v>
      </c>
      <c r="L60" s="14">
        <f>VLOOKUP("*Пензенская*",'[1]в рублях'!$1:$1048576,COLUMN(L59),0)</f>
        <v>1366</v>
      </c>
      <c r="M60" s="14">
        <f>VLOOKUP("*Пензенская*",'[1]в рублях'!$1:$1048576,COLUMN(M59),0)</f>
        <v>1635</v>
      </c>
      <c r="N60" s="14">
        <f>VLOOKUP("*Пензенская*",'[1]в рублях'!$1:$1048576,COLUMN(N59),0)</f>
        <v>2214</v>
      </c>
      <c r="O60" s="14">
        <f>VLOOKUP("*Пензенская*",'[1]в рублях'!$1:$1048576,COLUMN(O59),0)</f>
        <v>3086</v>
      </c>
      <c r="P60" s="14">
        <f>VLOOKUP("*Пензенская*",'[1]в рублях'!$1:$1048576,COLUMN(P59),0)</f>
        <v>3938</v>
      </c>
      <c r="Q60" s="14">
        <f>VLOOKUP("*Пензенская*",'[1]в рублях'!$1:$1048576,COLUMN(Q59),0)</f>
        <v>5284</v>
      </c>
      <c r="R60" s="14">
        <f>VLOOKUP("*Пензенская*",'[1]в рублях'!$1:$1048576,COLUMN(R59),0)</f>
        <v>7139</v>
      </c>
      <c r="S60" s="14">
        <f>VLOOKUP("*Пензенская*",'[1]в рублях'!$1:$1048576,COLUMN(S59),0)</f>
        <v>9126</v>
      </c>
      <c r="T60" s="14">
        <f>VLOOKUP("*Пензенская*",'[1]в рублях'!$1:$1048576,COLUMN(T59),0)</f>
        <v>10642</v>
      </c>
      <c r="U60" s="14">
        <f>VLOOKUP("*Пензенская*",'[1]в рублях'!$1:$1048576,COLUMN(U59),0)</f>
        <v>10371</v>
      </c>
      <c r="V60" s="14">
        <f>VLOOKUP("*Пензенская*",'[1]в рублях'!$1:$1048576,COLUMN(V59),0)</f>
        <v>11594</v>
      </c>
      <c r="W60" s="14">
        <f>VLOOKUP("*Пензенская*",'[1]в рублях'!$1:$1048576,COLUMN(W59),0)</f>
        <v>13577</v>
      </c>
      <c r="X60" s="14">
        <f>VLOOKUP("*Пензенская*",'[1]в рублях'!$1:$1048576,COLUMN(X59),0)</f>
        <v>15370</v>
      </c>
      <c r="Y60" s="14">
        <f>VLOOKUP("*Пензенская*",'[1]в рублях'!$1:$1048576,COLUMN(Y59),0)</f>
        <v>16479</v>
      </c>
      <c r="Z60" s="14">
        <f>VLOOKUP("*Пензенская*",'[1]в рублях'!$1:$1048576,COLUMN(Z59),0)</f>
        <v>18538</v>
      </c>
      <c r="AA60" s="14">
        <f>VLOOKUP("*Пензенская*",'[1]в рублях'!$1:$1048576,COLUMN(AA59),0)</f>
        <v>19383</v>
      </c>
      <c r="AB60" s="14">
        <f>VLOOKUP("*Пензенская*",'[1]в рублях'!$1:$1048576,COLUMN(AB59),0)</f>
        <v>20257</v>
      </c>
      <c r="AC60" s="14">
        <f>VLOOKUP("*Пензенская*",'[1]в рублях'!$1:$1048576,COLUMN(AC59),0)</f>
        <v>21602</v>
      </c>
      <c r="AD60" s="14">
        <f>VLOOKUP("*Пензенская*",'[1]в рублях'!$1:$1048576,COLUMN(AD59),0)</f>
        <v>23346</v>
      </c>
      <c r="AE60" s="14">
        <f>VLOOKUP("*Пензенская*",'[1]в рублях'!$1:$1048576,COLUMN(AE59),0)</f>
        <v>25290</v>
      </c>
      <c r="AF60" s="14">
        <f>VLOOKUP("*Пензенская*",'[1]в рублях'!$1:$1048576,COLUMN(AF59),0)</f>
        <v>26029</v>
      </c>
      <c r="AG60" s="14">
        <f>VLOOKUP("*Пензенская*",'[1]в рублях'!$1:$1048576,COLUMN(AG59),0)</f>
        <v>27956</v>
      </c>
      <c r="AH60" s="14">
        <f>VLOOKUP("*Пензенская*",'[1]в рублях'!$1:$1048576,COLUMN(AH59),0)</f>
        <v>30606</v>
      </c>
      <c r="AI60" s="14">
        <f>VLOOKUP("*Пензенская*",'[1]в рублях'!$1:$1048576,COLUMN(AI59),0)</f>
        <v>33671</v>
      </c>
      <c r="AJ60" s="14">
        <f>VLOOKUP("*Пензенская*",'[1]в рублях'!$1:$1048576,COLUMN(AJ59),0)</f>
        <v>34673</v>
      </c>
      <c r="AK60" s="14">
        <f>VLOOKUP("*Пензенская*",'[1]в рублях'!$1:$1048576,COLUMN(AK59),0)</f>
        <v>35222</v>
      </c>
      <c r="AL60" s="14">
        <f>VLOOKUP("*Пензенская*",'[1]в рублях'!$1:$1048576,COLUMN(AL59),0)</f>
        <v>35433</v>
      </c>
      <c r="AM60" s="14">
        <f>VLOOKUP("*Пензенская*",'[1]в рублях'!$1:$1048576,COLUMN(AM59),0)</f>
        <v>33854</v>
      </c>
      <c r="AN60" s="14">
        <f>VLOOKUP("*Пензенская*",'[1]в рублях'!$1:$1048576,COLUMN(AN59),0)</f>
        <v>32947</v>
      </c>
      <c r="AO60" s="14">
        <f>VLOOKUP("*Пензенская*",'[1]в рублях'!$1:$1048576,COLUMN(AO59),0)</f>
        <v>34165</v>
      </c>
      <c r="AP60" s="14">
        <f>VLOOKUP("*Пензенская*",'[1]в рублях'!$1:$1048576,COLUMN(AP59),0)</f>
        <v>34730</v>
      </c>
      <c r="AQ60" s="14">
        <f>VLOOKUP("*Пензенская*",'[1]в рублях'!$1:$1048576,COLUMN(AQ59),0)</f>
        <v>34596</v>
      </c>
      <c r="AR60" s="14">
        <f>VLOOKUP("*Пензенская*",'[1]в рублях'!$1:$1048576,COLUMN(AR59),0)</f>
        <v>33587</v>
      </c>
      <c r="AS60" s="14">
        <f>VLOOKUP("*Пензенская*",'[1]в рублях'!$1:$1048576,COLUMN(AS59),0)</f>
        <v>32000</v>
      </c>
      <c r="AT60" s="14">
        <f>VLOOKUP("*Пензенская*",'[1]в рублях'!$1:$1048576,COLUMN(AT59),0)</f>
        <v>31981</v>
      </c>
      <c r="AU60" s="14">
        <f>VLOOKUP("*Пензенская*",'[1]в рублях'!$1:$1048576,COLUMN(AU59),0)</f>
        <v>34075</v>
      </c>
      <c r="AV60" s="14">
        <f>VLOOKUP("*Пензенская*",'[1]в рублях'!$1:$1048576,COLUMN(AV59),0)</f>
        <v>35028</v>
      </c>
      <c r="AW60" s="14">
        <f>VLOOKUP("*Пензенская*",'[1]в рублях'!$1:$1048576,COLUMN(AW59),0)</f>
        <v>36740</v>
      </c>
      <c r="AX60" s="14">
        <f>VLOOKUP("*Пензенская*",'[1]в рублях'!$1:$1048576,COLUMN(AX59),0)</f>
        <v>36607</v>
      </c>
      <c r="AY60" s="14">
        <f>VLOOKUP("*Пензенская*",'[1]в рублях'!$1:$1048576,COLUMN(AY59),0)</f>
        <v>37316</v>
      </c>
      <c r="AZ60" s="14">
        <f>VLOOKUP("*Пензенская*",'[1]в рублях'!$1:$1048576,COLUMN(AZ59),0)</f>
        <v>40777</v>
      </c>
      <c r="BA60" s="14">
        <f>VLOOKUP("*Пензенская*",'[1]в рублях'!$1:$1048576,COLUMN(BA59),0)</f>
        <v>42597</v>
      </c>
      <c r="BB60" s="14">
        <f>VLOOKUP("*Пензенская*",'[1]в рублях'!$1:$1048576,COLUMN(BB59),0)</f>
        <v>44145</v>
      </c>
      <c r="BC60" s="14">
        <f>VLOOKUP("*Пензенская*",'[1]в рублях'!$1:$1048576,COLUMN(BC59),0)</f>
        <v>44056</v>
      </c>
      <c r="BD60" s="14">
        <f>VLOOKUP("*Пензенская*",'[1]в рублях'!$1:$1048576,COLUMN(BD59),0)</f>
        <v>37739</v>
      </c>
      <c r="BE60" s="14">
        <f>VLOOKUP("*Пензенская*",'[1]в рублях'!$1:$1048576,COLUMN(BE59),0)</f>
        <v>39682</v>
      </c>
      <c r="BF60" s="14">
        <f>VLOOKUP("*Пензенская*",'[1]в рублях'!$1:$1048576,COLUMN(BF59),0)</f>
        <v>39889</v>
      </c>
      <c r="BG60" s="14">
        <f>VLOOKUP("*Пензенская*",'[1]в рублях'!$1:$1048576,COLUMN(BG59),0)</f>
        <v>41505</v>
      </c>
      <c r="BH60" s="14">
        <f>VLOOKUP("*Пензенская*",'[1]в рублях'!$1:$1048576,COLUMN(BH59),0)</f>
        <v>42114</v>
      </c>
      <c r="BI60" s="14">
        <f>VLOOKUP("*Пензенская*",'[1]в рублях'!$1:$1048576,COLUMN(BI59),0)</f>
        <v>42273</v>
      </c>
      <c r="BJ60" s="14">
        <f>VLOOKUP("*Пензенская*",'[1]в рублях'!$1:$1048576,COLUMN(BJ59),0)</f>
        <v>42516</v>
      </c>
      <c r="BK60" s="14">
        <f>VLOOKUP("*Пензенская*",'[1]в рублях'!$1:$1048576,COLUMN(BK59),0)</f>
        <v>41864</v>
      </c>
      <c r="BL60" s="14">
        <f>VLOOKUP("*Пензенская*",'[1]в рублях'!$1:$1048576,COLUMN(BL59),0)</f>
        <v>43276</v>
      </c>
      <c r="BM60" s="14">
        <f>VLOOKUP("*Пензенская*",'[1]в рублях'!$1:$1048576,COLUMN(BM59),0)</f>
        <v>41813</v>
      </c>
      <c r="BN60" s="14">
        <f>VLOOKUP("*Пензенская*",'[1]в рублях'!$1:$1048576,COLUMN(BN59),0)</f>
        <v>41405</v>
      </c>
      <c r="BO60" s="14">
        <f>VLOOKUP("*Пензенская*",'[1]в рублях'!$1:$1048576,COLUMN(BO59),0)</f>
        <v>41977</v>
      </c>
      <c r="BP60" s="14">
        <f>VLOOKUP("*Пензенская*",'[1]в рублях'!$1:$1048576,COLUMN(BP59),0)</f>
        <v>35601</v>
      </c>
      <c r="BQ60" s="14">
        <f>VLOOKUP("*Пензенская*",'[1]в рублях'!$1:$1048576,COLUMN(BQ59),0)</f>
        <v>32036</v>
      </c>
      <c r="BR60" s="14">
        <f>VLOOKUP("*Пензенская*",'[1]в рублях'!$1:$1048576,COLUMN(BR59),0)</f>
        <v>33225</v>
      </c>
      <c r="BS60" s="14">
        <f>VLOOKUP("*Пензенская*",'[1]в рублях'!$1:$1048576,COLUMN(BS59),0)</f>
        <v>35060</v>
      </c>
      <c r="BT60" s="14">
        <f>VLOOKUP("*Пензенская*",'[1]в рублях'!$1:$1048576,COLUMN(BT59),0)</f>
        <v>35157</v>
      </c>
      <c r="BU60" s="14">
        <f>VLOOKUP("*Пензенская*",'[1]в рублях'!$1:$1048576,COLUMN(BU59),0)</f>
        <v>36260</v>
      </c>
      <c r="BV60" s="14">
        <f>VLOOKUP("*Пензенская*",'[1]в рублях'!$1:$1048576,COLUMN(BV59),0)</f>
        <v>36646</v>
      </c>
      <c r="BW60" s="14">
        <f>VLOOKUP("*Пензенская*",'[1]в рублях'!$1:$1048576,COLUMN(BW59),0)</f>
        <v>35481</v>
      </c>
      <c r="BX60" s="14">
        <f>VLOOKUP("*Пензенская*",'[1]в рублях'!$1:$1048576,COLUMN(BX59),0)</f>
        <v>37207</v>
      </c>
      <c r="BY60" s="14">
        <f>VLOOKUP("*Пензенская*",'[1]в рублях'!$1:$1048576,COLUMN(BY59),0)</f>
        <v>39408</v>
      </c>
      <c r="BZ60" s="14">
        <f>VLOOKUP("*Пензенская*",'[1]в рублях'!$1:$1048576,COLUMN(BZ59),0)</f>
        <v>39340</v>
      </c>
      <c r="CA60" s="14">
        <f>VLOOKUP("*Пензенская*",'[1]в рублях'!$1:$1048576,COLUMN(CA59),0)</f>
        <v>41644</v>
      </c>
      <c r="CB60" s="14">
        <f>VLOOKUP("*Пензенская*",'[1]в рублях'!$1:$1048576,COLUMN(CB59),0)</f>
        <v>39939</v>
      </c>
    </row>
    <row r="61" spans="1:80" x14ac:dyDescent="0.2">
      <c r="A61" s="4" t="s">
        <v>58</v>
      </c>
      <c r="B61" s="14">
        <f>VLOOKUP("*Самарская*",'[1]в рублях'!$1:$1048576,COLUMN(B60),0)</f>
        <v>243</v>
      </c>
      <c r="C61" s="14">
        <f>VLOOKUP("*Самарская*",'[1]в рублях'!$1:$1048576,COLUMN(C60),0)</f>
        <v>327</v>
      </c>
      <c r="D61" s="14">
        <f>VLOOKUP("*Самарская*",'[1]в рублях'!$1:$1048576,COLUMN(D60),0)</f>
        <v>539</v>
      </c>
      <c r="E61" s="14">
        <f>VLOOKUP("*Самарская*",'[1]в рублях'!$1:$1048576,COLUMN(E60),0)</f>
        <v>903</v>
      </c>
      <c r="F61" s="14">
        <f>VLOOKUP("*Самарская*",'[1]в рублях'!$1:$1048576,COLUMN(F60),0)</f>
        <v>1398</v>
      </c>
      <c r="G61" s="14">
        <f>VLOOKUP("*Самарская*",'[1]в рублях'!$1:$1048576,COLUMN(G60),0)</f>
        <v>1825</v>
      </c>
      <c r="H61" s="14">
        <f>VLOOKUP("*Самарская*",'[1]в рублях'!$1:$1048576,COLUMN(H60),0)</f>
        <v>2541</v>
      </c>
      <c r="I61" s="14">
        <f>VLOOKUP("*Самарская*",'[1]в рублях'!$1:$1048576,COLUMN(I60),0)</f>
        <v>2356</v>
      </c>
      <c r="J61" s="14">
        <f>VLOOKUP("*Самарская*",'[1]в рублях'!$1:$1048576,COLUMN(J60),0)</f>
        <v>2547</v>
      </c>
      <c r="K61" s="14">
        <f>VLOOKUP("*Самарская*",'[1]в рублях'!$1:$1048576,COLUMN(K60),0)</f>
        <v>3081</v>
      </c>
      <c r="L61" s="14">
        <f>VLOOKUP("*Самарская*",'[1]в рублях'!$1:$1048576,COLUMN(L60),0)</f>
        <v>3551</v>
      </c>
      <c r="M61" s="14">
        <f>VLOOKUP("*Самарская*",'[1]в рублях'!$1:$1048576,COLUMN(M60),0)</f>
        <v>4121</v>
      </c>
      <c r="N61" s="14">
        <f>VLOOKUP("*Самарская*",'[1]в рублях'!$1:$1048576,COLUMN(N60),0)</f>
        <v>4917</v>
      </c>
      <c r="O61" s="14">
        <f>VLOOKUP("*Самарская*",'[1]в рублях'!$1:$1048576,COLUMN(O60),0)</f>
        <v>6241</v>
      </c>
      <c r="P61" s="14">
        <f>VLOOKUP("*Самарская*",'[1]в рублях'!$1:$1048576,COLUMN(P60),0)</f>
        <v>7931</v>
      </c>
      <c r="Q61" s="14">
        <f>VLOOKUP("*Самарская*",'[1]в рублях'!$1:$1048576,COLUMN(Q60),0)</f>
        <v>9956</v>
      </c>
      <c r="R61" s="14">
        <f>VLOOKUP("*Самарская*",'[1]в рублях'!$1:$1048576,COLUMN(R60),0)</f>
        <v>11361</v>
      </c>
      <c r="S61" s="14">
        <f>VLOOKUP("*Самарская*",'[1]в рублях'!$1:$1048576,COLUMN(S60),0)</f>
        <v>14060</v>
      </c>
      <c r="T61" s="14">
        <f>VLOOKUP("*Самарская*",'[1]в рублях'!$1:$1048576,COLUMN(T60),0)</f>
        <v>16968</v>
      </c>
      <c r="U61" s="14">
        <f>VLOOKUP("*Самарская*",'[1]в рублях'!$1:$1048576,COLUMN(U60),0)</f>
        <v>17296</v>
      </c>
      <c r="V61" s="14">
        <f>VLOOKUP("*Самарская*",'[1]в рублях'!$1:$1048576,COLUMN(V60),0)</f>
        <v>19349</v>
      </c>
      <c r="W61" s="14">
        <f>VLOOKUP("*Самарская*",'[1]в рублях'!$1:$1048576,COLUMN(W60),0)</f>
        <v>19392</v>
      </c>
      <c r="X61" s="14">
        <f>VLOOKUP("*Самарская*",'[1]в рублях'!$1:$1048576,COLUMN(X60),0)</f>
        <v>20195</v>
      </c>
      <c r="Y61" s="14">
        <f>VLOOKUP("*Самарская*",'[1]в рублях'!$1:$1048576,COLUMN(Y60),0)</f>
        <v>22112</v>
      </c>
      <c r="Z61" s="14">
        <f>VLOOKUP("*Самарская*",'[1]в рублях'!$1:$1048576,COLUMN(Z60),0)</f>
        <v>24695</v>
      </c>
      <c r="AA61" s="14">
        <f>VLOOKUP("*Самарская*",'[1]в рублях'!$1:$1048576,COLUMN(AA60),0)</f>
        <v>26919</v>
      </c>
      <c r="AB61" s="14">
        <f>VLOOKUP("*Самарская*",'[1]в рублях'!$1:$1048576,COLUMN(AB60),0)</f>
        <v>28822</v>
      </c>
      <c r="AC61" s="14">
        <f>VLOOKUP("*Самарская*",'[1]в рублях'!$1:$1048576,COLUMN(AC60),0)</f>
        <v>27707</v>
      </c>
      <c r="AD61" s="14">
        <f>VLOOKUP("*Самарская*",'[1]в рублях'!$1:$1048576,COLUMN(AD60),0)</f>
        <v>29324</v>
      </c>
      <c r="AE61" s="14">
        <f>VLOOKUP("*Самарская*",'[1]в рублях'!$1:$1048576,COLUMN(AE60),0)</f>
        <v>31023</v>
      </c>
      <c r="AF61" s="14">
        <f>VLOOKUP("*Самарская*",'[1]в рублях'!$1:$1048576,COLUMN(AF60),0)</f>
        <v>33004</v>
      </c>
      <c r="AG61" s="14">
        <f>VLOOKUP("*Самарская*",'[1]в рублях'!$1:$1048576,COLUMN(AG60),0)</f>
        <v>34286</v>
      </c>
      <c r="AH61" s="14">
        <f>VLOOKUP("*Самарская*",'[1]в рублях'!$1:$1048576,COLUMN(AH60),0)</f>
        <v>36889</v>
      </c>
      <c r="AI61" s="14">
        <f>VLOOKUP("*Самарская*",'[1]в рублях'!$1:$1048576,COLUMN(AI60),0)</f>
        <v>40693</v>
      </c>
      <c r="AJ61" s="14">
        <f>VLOOKUP("*Самарская*",'[1]в рублях'!$1:$1048576,COLUMN(AJ60),0)</f>
        <v>42492</v>
      </c>
      <c r="AK61" s="14">
        <f>VLOOKUP("*Самарская*",'[1]в рублях'!$1:$1048576,COLUMN(AK60),0)</f>
        <v>43039</v>
      </c>
      <c r="AL61" s="14">
        <f>VLOOKUP("*Самарская*",'[1]в рублях'!$1:$1048576,COLUMN(AL60),0)</f>
        <v>43234</v>
      </c>
      <c r="AM61" s="14">
        <f>VLOOKUP("*Самарская*",'[1]в рублях'!$1:$1048576,COLUMN(AM60),0)</f>
        <v>42798</v>
      </c>
      <c r="AN61" s="14">
        <f>VLOOKUP("*Самарская*",'[1]в рублях'!$1:$1048576,COLUMN(AN60),0)</f>
        <v>41136</v>
      </c>
      <c r="AO61" s="14">
        <f>VLOOKUP("*Самарская*",'[1]в рублях'!$1:$1048576,COLUMN(AO60),0)</f>
        <v>41895</v>
      </c>
      <c r="AP61" s="14">
        <f>VLOOKUP("*Самарская*",'[1]в рублях'!$1:$1048576,COLUMN(AP60),0)</f>
        <v>39356</v>
      </c>
      <c r="AQ61" s="14">
        <f>VLOOKUP("*Самарская*",'[1]в рублях'!$1:$1048576,COLUMN(AQ60),0)</f>
        <v>40412</v>
      </c>
      <c r="AR61" s="14">
        <f>VLOOKUP("*Самарская*",'[1]в рублях'!$1:$1048576,COLUMN(AR60),0)</f>
        <v>41149</v>
      </c>
      <c r="AS61" s="14">
        <f>VLOOKUP("*Самарская*",'[1]в рублях'!$1:$1048576,COLUMN(AS60),0)</f>
        <v>36962</v>
      </c>
      <c r="AT61" s="14">
        <f>VLOOKUP("*Самарская*",'[1]в рублях'!$1:$1048576,COLUMN(AT60),0)</f>
        <v>36629</v>
      </c>
      <c r="AU61" s="14">
        <f>VLOOKUP("*Самарская*",'[1]в рублях'!$1:$1048576,COLUMN(AU60),0)</f>
        <v>39857</v>
      </c>
      <c r="AV61" s="14">
        <f>VLOOKUP("*Самарская*",'[1]в рублях'!$1:$1048576,COLUMN(AV60),0)</f>
        <v>39306</v>
      </c>
      <c r="AW61" s="14">
        <f>VLOOKUP("*Самарская*",'[1]в рублях'!$1:$1048576,COLUMN(AW60),0)</f>
        <v>39215</v>
      </c>
      <c r="AX61" s="14">
        <f>VLOOKUP("*Самарская*",'[1]в рублях'!$1:$1048576,COLUMN(AX60),0)</f>
        <v>42449</v>
      </c>
      <c r="AY61" s="14">
        <f>VLOOKUP("*Самарская*",'[1]в рублях'!$1:$1048576,COLUMN(AY60),0)</f>
        <v>46611</v>
      </c>
      <c r="AZ61" s="14">
        <f>VLOOKUP("*Самарская*",'[1]в рублях'!$1:$1048576,COLUMN(AZ60),0)</f>
        <v>48494</v>
      </c>
      <c r="BA61" s="14">
        <f>VLOOKUP("*Самарская*",'[1]в рублях'!$1:$1048576,COLUMN(BA60),0)</f>
        <v>56932</v>
      </c>
      <c r="BB61" s="14">
        <f>VLOOKUP("*Самарская*",'[1]в рублях'!$1:$1048576,COLUMN(BB60),0)</f>
        <v>63426</v>
      </c>
      <c r="BC61" s="14">
        <f>VLOOKUP("*Самарская*",'[1]в рублях'!$1:$1048576,COLUMN(BC60),0)</f>
        <v>67969</v>
      </c>
      <c r="BD61" s="14">
        <f>VLOOKUP("*Самарская*",'[1]в рублях'!$1:$1048576,COLUMN(BD60),0)</f>
        <v>67282</v>
      </c>
      <c r="BE61" s="14">
        <f>VLOOKUP("*Самарская*",'[1]в рублях'!$1:$1048576,COLUMN(BE60),0)</f>
        <v>66527</v>
      </c>
      <c r="BF61" s="14">
        <f>VLOOKUP("*Самарская*",'[1]в рублях'!$1:$1048576,COLUMN(BF60),0)</f>
        <v>60902</v>
      </c>
      <c r="BG61" s="14">
        <f>VLOOKUP("*Самарская*",'[1]в рублях'!$1:$1048576,COLUMN(BG60),0)</f>
        <v>60908</v>
      </c>
      <c r="BH61" s="14">
        <f>VLOOKUP("*Самарская*",'[1]в рублях'!$1:$1048576,COLUMN(BH60),0)</f>
        <v>63903</v>
      </c>
      <c r="BI61" s="14">
        <f>VLOOKUP("*Самарская*",'[1]в рублях'!$1:$1048576,COLUMN(BI60),0)</f>
        <v>65387</v>
      </c>
      <c r="BJ61" s="14">
        <f>VLOOKUP("*Самарская*",'[1]в рублях'!$1:$1048576,COLUMN(BJ60),0)</f>
        <v>72286</v>
      </c>
      <c r="BK61" s="14">
        <f>VLOOKUP("*Самарская*",'[1]в рублях'!$1:$1048576,COLUMN(BK60),0)</f>
        <v>75037</v>
      </c>
      <c r="BL61" s="14">
        <f>VLOOKUP("*Самарская*",'[1]в рублях'!$1:$1048576,COLUMN(BL60),0)</f>
        <v>76880</v>
      </c>
      <c r="BM61" s="14">
        <f>VLOOKUP("*Самарская*",'[1]в рублях'!$1:$1048576,COLUMN(BM60),0)</f>
        <v>78340</v>
      </c>
      <c r="BN61" s="14">
        <f>VLOOKUP("*Самарская*",'[1]в рублях'!$1:$1048576,COLUMN(BN60),0)</f>
        <v>78124</v>
      </c>
      <c r="BO61" s="14">
        <f>VLOOKUP("*Самарская*",'[1]в рублях'!$1:$1048576,COLUMN(BO60),0)</f>
        <v>74020</v>
      </c>
      <c r="BP61" s="14">
        <f>VLOOKUP("*Самарская*",'[1]в рублях'!$1:$1048576,COLUMN(BP60),0)</f>
        <v>70397</v>
      </c>
      <c r="BQ61" s="14">
        <f>VLOOKUP("*Самарская*",'[1]в рублях'!$1:$1048576,COLUMN(BQ60),0)</f>
        <v>69273</v>
      </c>
      <c r="BR61" s="14">
        <f>VLOOKUP("*Самарская*",'[1]в рублях'!$1:$1048576,COLUMN(BR60),0)</f>
        <v>71550</v>
      </c>
      <c r="BS61" s="14">
        <f>VLOOKUP("*Самарская*",'[1]в рублях'!$1:$1048576,COLUMN(BS60),0)</f>
        <v>74472</v>
      </c>
      <c r="BT61" s="14">
        <f>VLOOKUP("*Самарская*",'[1]в рублях'!$1:$1048576,COLUMN(BT60),0)</f>
        <v>76871</v>
      </c>
      <c r="BU61" s="14">
        <f>VLOOKUP("*Самарская*",'[1]в рублях'!$1:$1048576,COLUMN(BU60),0)</f>
        <v>79733</v>
      </c>
      <c r="BV61" s="14">
        <f>VLOOKUP("*Самарская*",'[1]в рублях'!$1:$1048576,COLUMN(BV60),0)</f>
        <v>81102</v>
      </c>
      <c r="BW61" s="14">
        <f>VLOOKUP("*Самарская*",'[1]в рублях'!$1:$1048576,COLUMN(BW60),0)</f>
        <v>80444</v>
      </c>
      <c r="BX61" s="14">
        <f>VLOOKUP("*Самарская*",'[1]в рублях'!$1:$1048576,COLUMN(BX60),0)</f>
        <v>84772</v>
      </c>
      <c r="BY61" s="14">
        <f>VLOOKUP("*Самарская*",'[1]в рублях'!$1:$1048576,COLUMN(BY60),0)</f>
        <v>84375</v>
      </c>
      <c r="BZ61" s="14">
        <f>VLOOKUP("*Самарская*",'[1]в рублях'!$1:$1048576,COLUMN(BZ60),0)</f>
        <v>85149</v>
      </c>
      <c r="CA61" s="14">
        <f>VLOOKUP("*Самарская*",'[1]в рублях'!$1:$1048576,COLUMN(CA60),0)</f>
        <v>88027</v>
      </c>
      <c r="CB61" s="14">
        <f>VLOOKUP("*Самарская*",'[1]в рублях'!$1:$1048576,COLUMN(CB60),0)</f>
        <v>82521</v>
      </c>
    </row>
    <row r="62" spans="1:80" x14ac:dyDescent="0.2">
      <c r="A62" s="4" t="s">
        <v>59</v>
      </c>
      <c r="B62" s="14">
        <f>VLOOKUP("*Саратовская*",'[1]в рублях'!$1:$1048576,COLUMN(B61),0)</f>
        <v>0</v>
      </c>
      <c r="C62" s="14">
        <f>VLOOKUP("*Саратовская*",'[1]в рублях'!$1:$1048576,COLUMN(C61),0)</f>
        <v>22</v>
      </c>
      <c r="D62" s="14">
        <f>VLOOKUP("*Саратовская*",'[1]в рублях'!$1:$1048576,COLUMN(D61),0)</f>
        <v>154</v>
      </c>
      <c r="E62" s="14">
        <f>VLOOKUP("*Саратовская*",'[1]в рублях'!$1:$1048576,COLUMN(E61),0)</f>
        <v>281</v>
      </c>
      <c r="F62" s="14">
        <f>VLOOKUP("*Саратовская*",'[1]в рублях'!$1:$1048576,COLUMN(F61),0)</f>
        <v>432</v>
      </c>
      <c r="G62" s="14">
        <f>VLOOKUP("*Саратовская*",'[1]в рублях'!$1:$1048576,COLUMN(G61),0)</f>
        <v>570</v>
      </c>
      <c r="H62" s="14">
        <f>VLOOKUP("*Саратовская*",'[1]в рублях'!$1:$1048576,COLUMN(H61),0)</f>
        <v>578</v>
      </c>
      <c r="I62" s="14">
        <f>VLOOKUP("*Саратовская*",'[1]в рублях'!$1:$1048576,COLUMN(I61),0)</f>
        <v>661</v>
      </c>
      <c r="J62" s="14">
        <f>VLOOKUP("*Саратовская*",'[1]в рублях'!$1:$1048576,COLUMN(J61),0)</f>
        <v>747</v>
      </c>
      <c r="K62" s="14">
        <f>VLOOKUP("*Саратовская*",'[1]в рублях'!$1:$1048576,COLUMN(K61),0)</f>
        <v>1018</v>
      </c>
      <c r="L62" s="14">
        <f>VLOOKUP("*Саратовская*",'[1]в рублях'!$1:$1048576,COLUMN(L61),0)</f>
        <v>1161</v>
      </c>
      <c r="M62" s="14">
        <f>VLOOKUP("*Саратовская*",'[1]в рублях'!$1:$1048576,COLUMN(M61),0)</f>
        <v>1429</v>
      </c>
      <c r="N62" s="14">
        <f>VLOOKUP("*Саратовская*",'[1]в рублях'!$1:$1048576,COLUMN(N61),0)</f>
        <v>1747</v>
      </c>
      <c r="O62" s="14">
        <f>VLOOKUP("*Саратовская*",'[1]в рублях'!$1:$1048576,COLUMN(O61),0)</f>
        <v>2078</v>
      </c>
      <c r="P62" s="14">
        <f>VLOOKUP("*Саратовская*",'[1]в рублях'!$1:$1048576,COLUMN(P61),0)</f>
        <v>2639</v>
      </c>
      <c r="Q62" s="14">
        <f>VLOOKUP("*Саратовская*",'[1]в рублях'!$1:$1048576,COLUMN(Q61),0)</f>
        <v>3150</v>
      </c>
      <c r="R62" s="14">
        <f>VLOOKUP("*Саратовская*",'[1]в рублях'!$1:$1048576,COLUMN(R61),0)</f>
        <v>4409</v>
      </c>
      <c r="S62" s="14">
        <f>VLOOKUP("*Саратовская*",'[1]в рублях'!$1:$1048576,COLUMN(S61),0)</f>
        <v>5656</v>
      </c>
      <c r="T62" s="14">
        <f>VLOOKUP("*Саратовская*",'[1]в рублях'!$1:$1048576,COLUMN(T61),0)</f>
        <v>5828</v>
      </c>
      <c r="U62" s="14">
        <f>VLOOKUP("*Саратовская*",'[1]в рублях'!$1:$1048576,COLUMN(U61),0)</f>
        <v>6254</v>
      </c>
      <c r="V62" s="14">
        <f>VLOOKUP("*Саратовская*",'[1]в рублях'!$1:$1048576,COLUMN(V61),0)</f>
        <v>7187</v>
      </c>
      <c r="W62" s="14">
        <f>VLOOKUP("*Саратовская*",'[1]в рублях'!$1:$1048576,COLUMN(W61),0)</f>
        <v>7889</v>
      </c>
      <c r="X62" s="14">
        <f>VLOOKUP("*Саратовская*",'[1]в рублях'!$1:$1048576,COLUMN(X61),0)</f>
        <v>9175</v>
      </c>
      <c r="Y62" s="14">
        <f>VLOOKUP("*Саратовская*",'[1]в рублях'!$1:$1048576,COLUMN(Y61),0)</f>
        <v>10124</v>
      </c>
      <c r="Z62" s="14">
        <f>VLOOKUP("*Саратовская*",'[1]в рублях'!$1:$1048576,COLUMN(Z61),0)</f>
        <v>11357</v>
      </c>
      <c r="AA62" s="14">
        <f>VLOOKUP("*Саратовская*",'[1]в рублях'!$1:$1048576,COLUMN(AA61),0)</f>
        <v>12345</v>
      </c>
      <c r="AB62" s="14">
        <f>VLOOKUP("*Саратовская*",'[1]в рублях'!$1:$1048576,COLUMN(AB61),0)</f>
        <v>13456</v>
      </c>
      <c r="AC62" s="14">
        <f>VLOOKUP("*Саратовская*",'[1]в рублях'!$1:$1048576,COLUMN(AC61),0)</f>
        <v>14920</v>
      </c>
      <c r="AD62" s="14">
        <f>VLOOKUP("*Саратовская*",'[1]в рублях'!$1:$1048576,COLUMN(AD61),0)</f>
        <v>15350</v>
      </c>
      <c r="AE62" s="14">
        <f>VLOOKUP("*Саратовская*",'[1]в рублях'!$1:$1048576,COLUMN(AE61),0)</f>
        <v>16037</v>
      </c>
      <c r="AF62" s="14">
        <f>VLOOKUP("*Саратовская*",'[1]в рублях'!$1:$1048576,COLUMN(AF61),0)</f>
        <v>15151</v>
      </c>
      <c r="AG62" s="14">
        <f>VLOOKUP("*Саратовская*",'[1]в рублях'!$1:$1048576,COLUMN(AG61),0)</f>
        <v>15030</v>
      </c>
      <c r="AH62" s="14">
        <f>VLOOKUP("*Саратовская*",'[1]в рублях'!$1:$1048576,COLUMN(AH61),0)</f>
        <v>16289</v>
      </c>
      <c r="AI62" s="14">
        <f>VLOOKUP("*Саратовская*",'[1]в рублях'!$1:$1048576,COLUMN(AI61),0)</f>
        <v>17616</v>
      </c>
      <c r="AJ62" s="14">
        <f>VLOOKUP("*Саратовская*",'[1]в рублях'!$1:$1048576,COLUMN(AJ61),0)</f>
        <v>18027</v>
      </c>
      <c r="AK62" s="14">
        <f>VLOOKUP("*Саратовская*",'[1]в рублях'!$1:$1048576,COLUMN(AK61),0)</f>
        <v>18107</v>
      </c>
      <c r="AL62" s="14">
        <f>VLOOKUP("*Саратовская*",'[1]в рублях'!$1:$1048576,COLUMN(AL61),0)</f>
        <v>18084</v>
      </c>
      <c r="AM62" s="14">
        <f>VLOOKUP("*Саратовская*",'[1]в рублях'!$1:$1048576,COLUMN(AM61),0)</f>
        <v>18430</v>
      </c>
      <c r="AN62" s="14">
        <f>VLOOKUP("*Саратовская*",'[1]в рублях'!$1:$1048576,COLUMN(AN61),0)</f>
        <v>19006</v>
      </c>
      <c r="AO62" s="14">
        <f>VLOOKUP("*Саратовская*",'[1]в рублях'!$1:$1048576,COLUMN(AO61),0)</f>
        <v>19086</v>
      </c>
      <c r="AP62" s="14">
        <f>VLOOKUP("*Саратовская*",'[1]в рублях'!$1:$1048576,COLUMN(AP61),0)</f>
        <v>18914</v>
      </c>
      <c r="AQ62" s="14">
        <f>VLOOKUP("*Саратовская*",'[1]в рублях'!$1:$1048576,COLUMN(AQ61),0)</f>
        <v>18231</v>
      </c>
      <c r="AR62" s="14">
        <f>VLOOKUP("*Саратовская*",'[1]в рублях'!$1:$1048576,COLUMN(AR61),0)</f>
        <v>16164</v>
      </c>
      <c r="AS62" s="14">
        <f>VLOOKUP("*Саратовская*",'[1]в рублях'!$1:$1048576,COLUMN(AS61),0)</f>
        <v>15247</v>
      </c>
      <c r="AT62" s="14">
        <f>VLOOKUP("*Саратовская*",'[1]в рублях'!$1:$1048576,COLUMN(AT61),0)</f>
        <v>15626</v>
      </c>
      <c r="AU62" s="14">
        <f>VLOOKUP("*Саратовская*",'[1]в рублях'!$1:$1048576,COLUMN(AU61),0)</f>
        <v>16492</v>
      </c>
      <c r="AV62" s="14">
        <f>VLOOKUP("*Саратовская*",'[1]в рублях'!$1:$1048576,COLUMN(AV61),0)</f>
        <v>17193</v>
      </c>
      <c r="AW62" s="14">
        <f>VLOOKUP("*Саратовская*",'[1]в рублях'!$1:$1048576,COLUMN(AW61),0)</f>
        <v>18263</v>
      </c>
      <c r="AX62" s="14">
        <f>VLOOKUP("*Саратовская*",'[1]в рублях'!$1:$1048576,COLUMN(AX61),0)</f>
        <v>19018</v>
      </c>
      <c r="AY62" s="14">
        <f>VLOOKUP("*Саратовская*",'[1]в рублях'!$1:$1048576,COLUMN(AY61),0)</f>
        <v>20135</v>
      </c>
      <c r="AZ62" s="14">
        <f>VLOOKUP("*Саратовская*",'[1]в рублях'!$1:$1048576,COLUMN(AZ61),0)</f>
        <v>20867</v>
      </c>
      <c r="BA62" s="14">
        <f>VLOOKUP("*Саратовская*",'[1]в рублях'!$1:$1048576,COLUMN(BA61),0)</f>
        <v>22525</v>
      </c>
      <c r="BB62" s="14">
        <f>VLOOKUP("*Саратовская*",'[1]в рублях'!$1:$1048576,COLUMN(BB61),0)</f>
        <v>22655</v>
      </c>
      <c r="BC62" s="14">
        <f>VLOOKUP("*Саратовская*",'[1]в рублях'!$1:$1048576,COLUMN(BC61),0)</f>
        <v>23735</v>
      </c>
      <c r="BD62" s="14">
        <f>VLOOKUP("*Саратовская*",'[1]в рублях'!$1:$1048576,COLUMN(BD61),0)</f>
        <v>21768</v>
      </c>
      <c r="BE62" s="14">
        <f>VLOOKUP("*Саратовская*",'[1]в рублях'!$1:$1048576,COLUMN(BE61),0)</f>
        <v>21599</v>
      </c>
      <c r="BF62" s="14">
        <f>VLOOKUP("*Саратовская*",'[1]в рублях'!$1:$1048576,COLUMN(BF61),0)</f>
        <v>21720</v>
      </c>
      <c r="BG62" s="14">
        <f>VLOOKUP("*Саратовская*",'[1]в рублях'!$1:$1048576,COLUMN(BG61),0)</f>
        <v>22756</v>
      </c>
      <c r="BH62" s="14">
        <f>VLOOKUP("*Саратовская*",'[1]в рублях'!$1:$1048576,COLUMN(BH61),0)</f>
        <v>24010</v>
      </c>
      <c r="BI62" s="14">
        <f>VLOOKUP("*Саратовская*",'[1]в рублях'!$1:$1048576,COLUMN(BI61),0)</f>
        <v>25268</v>
      </c>
      <c r="BJ62" s="14">
        <f>VLOOKUP("*Саратовская*",'[1]в рублях'!$1:$1048576,COLUMN(BJ61),0)</f>
        <v>27290</v>
      </c>
      <c r="BK62" s="14">
        <f>VLOOKUP("*Саратовская*",'[1]в рублях'!$1:$1048576,COLUMN(BK61),0)</f>
        <v>28368</v>
      </c>
      <c r="BL62" s="14">
        <f>VLOOKUP("*Саратовская*",'[1]в рублях'!$1:$1048576,COLUMN(BL61),0)</f>
        <v>29011</v>
      </c>
      <c r="BM62" s="14">
        <f>VLOOKUP("*Саратовская*",'[1]в рублях'!$1:$1048576,COLUMN(BM61),0)</f>
        <v>29927</v>
      </c>
      <c r="BN62" s="14">
        <f>VLOOKUP("*Саратовская*",'[1]в рублях'!$1:$1048576,COLUMN(BN61),0)</f>
        <v>30304</v>
      </c>
      <c r="BO62" s="14">
        <f>VLOOKUP("*Саратовская*",'[1]в рублях'!$1:$1048576,COLUMN(BO61),0)</f>
        <v>31327</v>
      </c>
      <c r="BP62" s="14">
        <f>VLOOKUP("*Саратовская*",'[1]в рублях'!$1:$1048576,COLUMN(BP61),0)</f>
        <v>24447</v>
      </c>
      <c r="BQ62" s="14">
        <f>VLOOKUP("*Саратовская*",'[1]в рублях'!$1:$1048576,COLUMN(BQ61),0)</f>
        <v>24552</v>
      </c>
      <c r="BR62" s="14">
        <f>VLOOKUP("*Саратовская*",'[1]в рублях'!$1:$1048576,COLUMN(BR61),0)</f>
        <v>25451</v>
      </c>
      <c r="BS62" s="14">
        <f>VLOOKUP("*Саратовская*",'[1]в рублях'!$1:$1048576,COLUMN(BS61),0)</f>
        <v>26063</v>
      </c>
      <c r="BT62" s="14">
        <f>VLOOKUP("*Саратовская*",'[1]в рублях'!$1:$1048576,COLUMN(BT61),0)</f>
        <v>26068</v>
      </c>
      <c r="BU62" s="14">
        <f>VLOOKUP("*Саратовская*",'[1]в рублях'!$1:$1048576,COLUMN(BU61),0)</f>
        <v>27543</v>
      </c>
      <c r="BV62" s="14">
        <f>VLOOKUP("*Саратовская*",'[1]в рублях'!$1:$1048576,COLUMN(BV61),0)</f>
        <v>27296</v>
      </c>
      <c r="BW62" s="14">
        <f>VLOOKUP("*Саратовская*",'[1]в рублях'!$1:$1048576,COLUMN(BW61),0)</f>
        <v>28370</v>
      </c>
      <c r="BX62" s="14">
        <f>VLOOKUP("*Саратовская*",'[1]в рублях'!$1:$1048576,COLUMN(BX61),0)</f>
        <v>29551</v>
      </c>
      <c r="BY62" s="14">
        <f>VLOOKUP("*Саратовская*",'[1]в рублях'!$1:$1048576,COLUMN(BY61),0)</f>
        <v>31965</v>
      </c>
      <c r="BZ62" s="14">
        <f>VLOOKUP("*Саратовская*",'[1]в рублях'!$1:$1048576,COLUMN(BZ61),0)</f>
        <v>33355</v>
      </c>
      <c r="CA62" s="14">
        <f>VLOOKUP("*Саратовская*",'[1]в рублях'!$1:$1048576,COLUMN(CA61),0)</f>
        <v>34902</v>
      </c>
      <c r="CB62" s="14">
        <f>VLOOKUP("*Саратовская*",'[1]в рублях'!$1:$1048576,COLUMN(CB61),0)</f>
        <v>32345</v>
      </c>
    </row>
    <row r="63" spans="1:80" x14ac:dyDescent="0.2">
      <c r="A63" s="4" t="s">
        <v>60</v>
      </c>
      <c r="B63" s="14">
        <f>VLOOKUP("*Ульяновская*",'[1]в рублях'!$1:$1048576,COLUMN(B62),0)</f>
        <v>37</v>
      </c>
      <c r="C63" s="14">
        <f>VLOOKUP("*Ульяновская*",'[1]в рублях'!$1:$1048576,COLUMN(C62),0)</f>
        <v>68</v>
      </c>
      <c r="D63" s="14">
        <f>VLOOKUP("*Ульяновская*",'[1]в рублях'!$1:$1048576,COLUMN(D62),0)</f>
        <v>111</v>
      </c>
      <c r="E63" s="14">
        <f>VLOOKUP("*Ульяновская*",'[1]в рублях'!$1:$1048576,COLUMN(E62),0)</f>
        <v>185</v>
      </c>
      <c r="F63" s="14">
        <f>VLOOKUP("*Ульяновская*",'[1]в рублях'!$1:$1048576,COLUMN(F62),0)</f>
        <v>267</v>
      </c>
      <c r="G63" s="14">
        <f>VLOOKUP("*Ульяновская*",'[1]в рублях'!$1:$1048576,COLUMN(G62),0)</f>
        <v>413</v>
      </c>
      <c r="H63" s="14">
        <f>VLOOKUP("*Ульяновская*",'[1]в рублях'!$1:$1048576,COLUMN(H62),0)</f>
        <v>613</v>
      </c>
      <c r="I63" s="14">
        <f>VLOOKUP("*Ульяновская*",'[1]в рублях'!$1:$1048576,COLUMN(I62),0)</f>
        <v>739</v>
      </c>
      <c r="J63" s="14">
        <f>VLOOKUP("*Ульяновская*",'[1]в рублях'!$1:$1048576,COLUMN(J62),0)</f>
        <v>948</v>
      </c>
      <c r="K63" s="14">
        <f>VLOOKUP("*Ульяновская*",'[1]в рублях'!$1:$1048576,COLUMN(K62),0)</f>
        <v>1081</v>
      </c>
      <c r="L63" s="14">
        <f>VLOOKUP("*Ульяновская*",'[1]в рублях'!$1:$1048576,COLUMN(L62),0)</f>
        <v>1318</v>
      </c>
      <c r="M63" s="14">
        <f>VLOOKUP("*Ульяновская*",'[1]в рублях'!$1:$1048576,COLUMN(M62),0)</f>
        <v>1507</v>
      </c>
      <c r="N63" s="14">
        <f>VLOOKUP("*Ульяновская*",'[1]в рублях'!$1:$1048576,COLUMN(N62),0)</f>
        <v>1862</v>
      </c>
      <c r="O63" s="14">
        <f>VLOOKUP("*Ульяновская*",'[1]в рублях'!$1:$1048576,COLUMN(O62),0)</f>
        <v>2410</v>
      </c>
      <c r="P63" s="14">
        <f>VLOOKUP("*Ульяновская*",'[1]в рублях'!$1:$1048576,COLUMN(P62),0)</f>
        <v>2991</v>
      </c>
      <c r="Q63" s="14">
        <f>VLOOKUP("*Ульяновская*",'[1]в рублях'!$1:$1048576,COLUMN(Q62),0)</f>
        <v>3098</v>
      </c>
      <c r="R63" s="14">
        <f>VLOOKUP("*Ульяновская*",'[1]в рублях'!$1:$1048576,COLUMN(R62),0)</f>
        <v>3253</v>
      </c>
      <c r="S63" s="14">
        <f>VLOOKUP("*Ульяновская*",'[1]в рублях'!$1:$1048576,COLUMN(S62),0)</f>
        <v>3939</v>
      </c>
      <c r="T63" s="14">
        <f>VLOOKUP("*Ульяновская*",'[1]в рублях'!$1:$1048576,COLUMN(T62),0)</f>
        <v>4449</v>
      </c>
      <c r="U63" s="14">
        <f>VLOOKUP("*Ульяновская*",'[1]в рублях'!$1:$1048576,COLUMN(U62),0)</f>
        <v>4673</v>
      </c>
      <c r="V63" s="14">
        <f>VLOOKUP("*Ульяновская*",'[1]в рублях'!$1:$1048576,COLUMN(V62),0)</f>
        <v>4978</v>
      </c>
      <c r="W63" s="14">
        <f>VLOOKUP("*Ульяновская*",'[1]в рублях'!$1:$1048576,COLUMN(W62),0)</f>
        <v>5573</v>
      </c>
      <c r="X63" s="14">
        <f>VLOOKUP("*Ульяновская*",'[1]в рублях'!$1:$1048576,COLUMN(X62),0)</f>
        <v>5874</v>
      </c>
      <c r="Y63" s="14">
        <f>VLOOKUP("*Ульяновская*",'[1]в рублях'!$1:$1048576,COLUMN(Y62),0)</f>
        <v>6540</v>
      </c>
      <c r="Z63" s="14">
        <f>VLOOKUP("*Ульяновская*",'[1]в рублях'!$1:$1048576,COLUMN(Z62),0)</f>
        <v>6937</v>
      </c>
      <c r="AA63" s="14">
        <f>VLOOKUP("*Ульяновская*",'[1]в рублях'!$1:$1048576,COLUMN(AA62),0)</f>
        <v>7603</v>
      </c>
      <c r="AB63" s="14">
        <f>VLOOKUP("*Ульяновская*",'[1]в рублях'!$1:$1048576,COLUMN(AB62),0)</f>
        <v>8539</v>
      </c>
      <c r="AC63" s="14">
        <f>VLOOKUP("*Ульяновская*",'[1]в рублях'!$1:$1048576,COLUMN(AC62),0)</f>
        <v>9357</v>
      </c>
      <c r="AD63" s="14">
        <f>VLOOKUP("*Ульяновская*",'[1]в рублях'!$1:$1048576,COLUMN(AD62),0)</f>
        <v>10062</v>
      </c>
      <c r="AE63" s="14">
        <f>VLOOKUP("*Ульяновская*",'[1]в рублях'!$1:$1048576,COLUMN(AE62),0)</f>
        <v>10794</v>
      </c>
      <c r="AF63" s="14">
        <f>VLOOKUP("*Ульяновская*",'[1]в рублях'!$1:$1048576,COLUMN(AF62),0)</f>
        <v>10828</v>
      </c>
      <c r="AG63" s="14">
        <f>VLOOKUP("*Ульяновская*",'[1]в рублях'!$1:$1048576,COLUMN(AG62),0)</f>
        <v>10448</v>
      </c>
      <c r="AH63" s="14">
        <f>VLOOKUP("*Ульяновская*",'[1]в рублях'!$1:$1048576,COLUMN(AH62),0)</f>
        <v>11544</v>
      </c>
      <c r="AI63" s="14">
        <f>VLOOKUP("*Ульяновская*",'[1]в рублях'!$1:$1048576,COLUMN(AI62),0)</f>
        <v>12551</v>
      </c>
      <c r="AJ63" s="14">
        <f>VLOOKUP("*Ульяновская*",'[1]в рублях'!$1:$1048576,COLUMN(AJ62),0)</f>
        <v>11896</v>
      </c>
      <c r="AK63" s="14">
        <f>VLOOKUP("*Ульяновская*",'[1]в рублях'!$1:$1048576,COLUMN(AK62),0)</f>
        <v>12249</v>
      </c>
      <c r="AL63" s="14">
        <f>VLOOKUP("*Ульяновская*",'[1]в рублях'!$1:$1048576,COLUMN(AL62),0)</f>
        <v>12009</v>
      </c>
      <c r="AM63" s="14">
        <f>VLOOKUP("*Ульяновская*",'[1]в рублях'!$1:$1048576,COLUMN(AM62),0)</f>
        <v>12557</v>
      </c>
      <c r="AN63" s="14">
        <f>VLOOKUP("*Ульяновская*",'[1]в рублях'!$1:$1048576,COLUMN(AN62),0)</f>
        <v>13331</v>
      </c>
      <c r="AO63" s="14">
        <f>VLOOKUP("*Ульяновская*",'[1]в рублях'!$1:$1048576,COLUMN(AO62),0)</f>
        <v>12920</v>
      </c>
      <c r="AP63" s="14">
        <f>VLOOKUP("*Ульяновская*",'[1]в рублях'!$1:$1048576,COLUMN(AP62),0)</f>
        <v>12638</v>
      </c>
      <c r="AQ63" s="14">
        <f>VLOOKUP("*Ульяновская*",'[1]в рублях'!$1:$1048576,COLUMN(AQ62),0)</f>
        <v>12596</v>
      </c>
      <c r="AR63" s="14">
        <f>VLOOKUP("*Ульяновская*",'[1]в рублях'!$1:$1048576,COLUMN(AR62),0)</f>
        <v>11389</v>
      </c>
      <c r="AS63" s="14">
        <f>VLOOKUP("*Ульяновская*",'[1]в рублях'!$1:$1048576,COLUMN(AS62),0)</f>
        <v>9819</v>
      </c>
      <c r="AT63" s="14">
        <f>VLOOKUP("*Ульяновская*",'[1]в рублях'!$1:$1048576,COLUMN(AT62),0)</f>
        <v>9573</v>
      </c>
      <c r="AU63" s="14">
        <f>VLOOKUP("*Ульяновская*",'[1]в рублях'!$1:$1048576,COLUMN(AU62),0)</f>
        <v>9671</v>
      </c>
      <c r="AV63" s="14">
        <f>VLOOKUP("*Ульяновская*",'[1]в рублях'!$1:$1048576,COLUMN(AV62),0)</f>
        <v>9855</v>
      </c>
      <c r="AW63" s="14">
        <f>VLOOKUP("*Ульяновская*",'[1]в рублях'!$1:$1048576,COLUMN(AW62),0)</f>
        <v>9954</v>
      </c>
      <c r="AX63" s="14">
        <f>VLOOKUP("*Ульяновская*",'[1]в рублях'!$1:$1048576,COLUMN(AX62),0)</f>
        <v>10683</v>
      </c>
      <c r="AY63" s="14">
        <f>VLOOKUP("*Ульяновская*",'[1]в рублях'!$1:$1048576,COLUMN(AY62),0)</f>
        <v>10735</v>
      </c>
      <c r="AZ63" s="14">
        <f>VLOOKUP("*Ульяновская*",'[1]в рублях'!$1:$1048576,COLUMN(AZ62),0)</f>
        <v>11203</v>
      </c>
      <c r="BA63" s="14">
        <f>VLOOKUP("*Ульяновская*",'[1]в рублях'!$1:$1048576,COLUMN(BA62),0)</f>
        <v>13154</v>
      </c>
      <c r="BB63" s="14">
        <f>VLOOKUP("*Ульяновская*",'[1]в рублях'!$1:$1048576,COLUMN(BB62),0)</f>
        <v>14154</v>
      </c>
      <c r="BC63" s="14">
        <f>VLOOKUP("*Ульяновская*",'[1]в рублях'!$1:$1048576,COLUMN(BC62),0)</f>
        <v>14331</v>
      </c>
      <c r="BD63" s="14">
        <f>VLOOKUP("*Ульяновская*",'[1]в рублях'!$1:$1048576,COLUMN(BD62),0)</f>
        <v>13885</v>
      </c>
      <c r="BE63" s="14">
        <f>VLOOKUP("*Ульяновская*",'[1]в рублях'!$1:$1048576,COLUMN(BE62),0)</f>
        <v>13114</v>
      </c>
      <c r="BF63" s="14">
        <f>VLOOKUP("*Ульяновская*",'[1]в рублях'!$1:$1048576,COLUMN(BF62),0)</f>
        <v>13038</v>
      </c>
      <c r="BG63" s="14">
        <f>VLOOKUP("*Ульяновская*",'[1]в рублях'!$1:$1048576,COLUMN(BG62),0)</f>
        <v>13990</v>
      </c>
      <c r="BH63" s="14">
        <f>VLOOKUP("*Ульяновская*",'[1]в рублях'!$1:$1048576,COLUMN(BH62),0)</f>
        <v>14993</v>
      </c>
      <c r="BI63" s="14">
        <f>VLOOKUP("*Ульяновская*",'[1]в рублях'!$1:$1048576,COLUMN(BI62),0)</f>
        <v>16462</v>
      </c>
      <c r="BJ63" s="14">
        <f>VLOOKUP("*Ульяновская*",'[1]в рублях'!$1:$1048576,COLUMN(BJ62),0)</f>
        <v>18512</v>
      </c>
      <c r="BK63" s="14">
        <f>VLOOKUP("*Ульяновская*",'[1]в рублях'!$1:$1048576,COLUMN(BK62),0)</f>
        <v>18601</v>
      </c>
      <c r="BL63" s="14">
        <f>VLOOKUP("*Ульяновская*",'[1]в рублях'!$1:$1048576,COLUMN(BL62),0)</f>
        <v>19292</v>
      </c>
      <c r="BM63" s="14">
        <f>VLOOKUP("*Ульяновская*",'[1]в рублях'!$1:$1048576,COLUMN(BM62),0)</f>
        <v>18776</v>
      </c>
      <c r="BN63" s="14">
        <f>VLOOKUP("*Ульяновская*",'[1]в рублях'!$1:$1048576,COLUMN(BN62),0)</f>
        <v>18888</v>
      </c>
      <c r="BO63" s="14">
        <f>VLOOKUP("*Ульяновская*",'[1]в рублях'!$1:$1048576,COLUMN(BO62),0)</f>
        <v>18681</v>
      </c>
      <c r="BP63" s="14">
        <f>VLOOKUP("*Ульяновская*",'[1]в рублях'!$1:$1048576,COLUMN(BP62),0)</f>
        <v>16810</v>
      </c>
      <c r="BQ63" s="14">
        <f>VLOOKUP("*Ульяновская*",'[1]в рублях'!$1:$1048576,COLUMN(BQ62),0)</f>
        <v>15166</v>
      </c>
      <c r="BR63" s="14">
        <f>VLOOKUP("*Ульяновская*",'[1]в рублях'!$1:$1048576,COLUMN(BR62),0)</f>
        <v>15629</v>
      </c>
      <c r="BS63" s="14">
        <f>VLOOKUP("*Ульяновская*",'[1]в рублях'!$1:$1048576,COLUMN(BS62),0)</f>
        <v>15263</v>
      </c>
      <c r="BT63" s="14">
        <f>VLOOKUP("*Ульяновская*",'[1]в рублях'!$1:$1048576,COLUMN(BT62),0)</f>
        <v>14437</v>
      </c>
      <c r="BU63" s="14">
        <f>VLOOKUP("*Ульяновская*",'[1]в рублях'!$1:$1048576,COLUMN(BU62),0)</f>
        <v>15390</v>
      </c>
      <c r="BV63" s="14">
        <f>VLOOKUP("*Ульяновская*",'[1]в рублях'!$1:$1048576,COLUMN(BV62),0)</f>
        <v>15622</v>
      </c>
      <c r="BW63" s="14">
        <f>VLOOKUP("*Ульяновская*",'[1]в рублях'!$1:$1048576,COLUMN(BW62),0)</f>
        <v>16501</v>
      </c>
      <c r="BX63" s="14">
        <f>VLOOKUP("*Ульяновская*",'[1]в рублях'!$1:$1048576,COLUMN(BX62),0)</f>
        <v>17337</v>
      </c>
      <c r="BY63" s="14">
        <f>VLOOKUP("*Ульяновская*",'[1]в рублях'!$1:$1048576,COLUMN(BY62),0)</f>
        <v>17548</v>
      </c>
      <c r="BZ63" s="14">
        <f>VLOOKUP("*Ульяновская*",'[1]в рублях'!$1:$1048576,COLUMN(BZ62),0)</f>
        <v>16951</v>
      </c>
      <c r="CA63" s="14">
        <f>VLOOKUP("*Ульяновская*",'[1]в рублях'!$1:$1048576,COLUMN(CA62),0)</f>
        <v>18095</v>
      </c>
      <c r="CB63" s="14">
        <f>VLOOKUP("*Ульяновская*",'[1]в рублях'!$1:$1048576,COLUMN(CB62),0)</f>
        <v>18705</v>
      </c>
    </row>
    <row r="64" spans="1:80" x14ac:dyDescent="0.2">
      <c r="A64" s="4" t="s">
        <v>61</v>
      </c>
      <c r="B64" s="14">
        <f>VLOOKUP("*Курганская*",'[1]в рублях'!$1:$1048576,COLUMN(B63),0)</f>
        <v>50</v>
      </c>
      <c r="C64" s="14">
        <f>VLOOKUP("*Курганская*",'[1]в рублях'!$1:$1048576,COLUMN(C63),0)</f>
        <v>73</v>
      </c>
      <c r="D64" s="14">
        <f>VLOOKUP("*Курганская*",'[1]в рублях'!$1:$1048576,COLUMN(D63),0)</f>
        <v>128</v>
      </c>
      <c r="E64" s="14">
        <f>VLOOKUP("*Курганская*",'[1]в рублях'!$1:$1048576,COLUMN(E63),0)</f>
        <v>189</v>
      </c>
      <c r="F64" s="14">
        <f>VLOOKUP("*Курганская*",'[1]в рублях'!$1:$1048576,COLUMN(F63),0)</f>
        <v>166</v>
      </c>
      <c r="G64" s="14">
        <f>VLOOKUP("*Курганская*",'[1]в рублях'!$1:$1048576,COLUMN(G63),0)</f>
        <v>267</v>
      </c>
      <c r="H64" s="14">
        <f>VLOOKUP("*Курганская*",'[1]в рублях'!$1:$1048576,COLUMN(H63),0)</f>
        <v>304</v>
      </c>
      <c r="I64" s="14">
        <f>VLOOKUP("*Курганская*",'[1]в рублях'!$1:$1048576,COLUMN(I63),0)</f>
        <v>252</v>
      </c>
      <c r="J64" s="14">
        <f>VLOOKUP("*Курганская*",'[1]в рублях'!$1:$1048576,COLUMN(J63),0)</f>
        <v>297</v>
      </c>
      <c r="K64" s="14">
        <f>VLOOKUP("*Курганская*",'[1]в рублях'!$1:$1048576,COLUMN(K63),0)</f>
        <v>385</v>
      </c>
      <c r="L64" s="14">
        <f>VLOOKUP("*Курганская*",'[1]в рублях'!$1:$1048576,COLUMN(L63),0)</f>
        <v>481</v>
      </c>
      <c r="M64" s="14">
        <f>VLOOKUP("*Курганская*",'[1]в рублях'!$1:$1048576,COLUMN(M63),0)</f>
        <v>628</v>
      </c>
      <c r="N64" s="14">
        <f>VLOOKUP("*Курганская*",'[1]в рублях'!$1:$1048576,COLUMN(N63),0)</f>
        <v>832</v>
      </c>
      <c r="O64" s="14">
        <f>VLOOKUP("*Курганская*",'[1]в рублях'!$1:$1048576,COLUMN(O63),0)</f>
        <v>1129</v>
      </c>
      <c r="P64" s="14">
        <f>VLOOKUP("*Курганская*",'[1]в рублях'!$1:$1048576,COLUMN(P63),0)</f>
        <v>846</v>
      </c>
      <c r="Q64" s="14">
        <f>VLOOKUP("*Курганская*",'[1]в рублях'!$1:$1048576,COLUMN(Q63),0)</f>
        <v>1112</v>
      </c>
      <c r="R64" s="14">
        <f>VLOOKUP("*Курганская*",'[1]в рублях'!$1:$1048576,COLUMN(R63),0)</f>
        <v>1094</v>
      </c>
      <c r="S64" s="14">
        <f>VLOOKUP("*Курганская*",'[1]в рублях'!$1:$1048576,COLUMN(S63),0)</f>
        <v>1375</v>
      </c>
      <c r="T64" s="14">
        <f>VLOOKUP("*Курганская*",'[1]в рублях'!$1:$1048576,COLUMN(T63),0)</f>
        <v>1524</v>
      </c>
      <c r="U64" s="14">
        <f>VLOOKUP("*Курганская*",'[1]в рублях'!$1:$1048576,COLUMN(U63),0)</f>
        <v>1616</v>
      </c>
      <c r="V64" s="14">
        <f>VLOOKUP("*Курганская*",'[1]в рублях'!$1:$1048576,COLUMN(V63),0)</f>
        <v>1799</v>
      </c>
      <c r="W64" s="14">
        <f>VLOOKUP("*Курганская*",'[1]в рублях'!$1:$1048576,COLUMN(W63),0)</f>
        <v>2532</v>
      </c>
      <c r="X64" s="14">
        <f>VLOOKUP("*Курганская*",'[1]в рублях'!$1:$1048576,COLUMN(X63),0)</f>
        <v>3217</v>
      </c>
      <c r="Y64" s="14">
        <f>VLOOKUP("*Курганская*",'[1]в рублях'!$1:$1048576,COLUMN(Y63),0)</f>
        <v>3724</v>
      </c>
      <c r="Z64" s="14">
        <f>VLOOKUP("*Курганская*",'[1]в рублях'!$1:$1048576,COLUMN(Z63),0)</f>
        <v>4375</v>
      </c>
      <c r="AA64" s="14">
        <f>VLOOKUP("*Курганская*",'[1]в рублях'!$1:$1048576,COLUMN(AA63),0)</f>
        <v>4894</v>
      </c>
      <c r="AB64" s="14">
        <f>VLOOKUP("*Курганская*",'[1]в рублях'!$1:$1048576,COLUMN(AB63),0)</f>
        <v>5264</v>
      </c>
      <c r="AC64" s="14">
        <f>VLOOKUP("*Курганская*",'[1]в рублях'!$1:$1048576,COLUMN(AC63),0)</f>
        <v>5834</v>
      </c>
      <c r="AD64" s="14">
        <f>VLOOKUP("*Курганская*",'[1]в рублях'!$1:$1048576,COLUMN(AD63),0)</f>
        <v>5784</v>
      </c>
      <c r="AE64" s="14">
        <f>VLOOKUP("*Курганская*",'[1]в рублях'!$1:$1048576,COLUMN(AE63),0)</f>
        <v>6221</v>
      </c>
      <c r="AF64" s="14">
        <f>VLOOKUP("*Курганская*",'[1]в рублях'!$1:$1048576,COLUMN(AF63),0)</f>
        <v>6229</v>
      </c>
      <c r="AG64" s="14">
        <f>VLOOKUP("*Курганская*",'[1]в рублях'!$1:$1048576,COLUMN(AG63),0)</f>
        <v>5619</v>
      </c>
      <c r="AH64" s="14">
        <f>VLOOKUP("*Курганская*",'[1]в рублях'!$1:$1048576,COLUMN(AH63),0)</f>
        <v>6295</v>
      </c>
      <c r="AI64" s="14">
        <f>VLOOKUP("*Курганская*",'[1]в рублях'!$1:$1048576,COLUMN(AI63),0)</f>
        <v>7439</v>
      </c>
      <c r="AJ64" s="14">
        <f>VLOOKUP("*Курганская*",'[1]в рублях'!$1:$1048576,COLUMN(AJ63),0)</f>
        <v>7233</v>
      </c>
      <c r="AK64" s="14">
        <f>VLOOKUP("*Курганская*",'[1]в рублях'!$1:$1048576,COLUMN(AK63),0)</f>
        <v>7402</v>
      </c>
      <c r="AL64" s="14">
        <f>VLOOKUP("*Курганская*",'[1]в рублях'!$1:$1048576,COLUMN(AL63),0)</f>
        <v>7563</v>
      </c>
      <c r="AM64" s="14">
        <f>VLOOKUP("*Курганская*",'[1]в рублях'!$1:$1048576,COLUMN(AM63),0)</f>
        <v>7649</v>
      </c>
      <c r="AN64" s="14">
        <f>VLOOKUP("*Курганская*",'[1]в рублях'!$1:$1048576,COLUMN(AN63),0)</f>
        <v>7586</v>
      </c>
      <c r="AO64" s="14">
        <f>VLOOKUP("*Курганская*",'[1]в рублях'!$1:$1048576,COLUMN(AO63),0)</f>
        <v>8216</v>
      </c>
      <c r="AP64" s="14">
        <f>VLOOKUP("*Курганская*",'[1]в рублях'!$1:$1048576,COLUMN(AP63),0)</f>
        <v>6588</v>
      </c>
      <c r="AQ64" s="14">
        <f>VLOOKUP("*Курганская*",'[1]в рублях'!$1:$1048576,COLUMN(AQ63),0)</f>
        <v>6351</v>
      </c>
      <c r="AR64" s="14">
        <f>VLOOKUP("*Курганская*",'[1]в рублях'!$1:$1048576,COLUMN(AR63),0)</f>
        <v>6707</v>
      </c>
      <c r="AS64" s="14">
        <f>VLOOKUP("*Курганская*",'[1]в рублях'!$1:$1048576,COLUMN(AS63),0)</f>
        <v>6446</v>
      </c>
      <c r="AT64" s="14">
        <f>VLOOKUP("*Курганская*",'[1]в рублях'!$1:$1048576,COLUMN(AT63),0)</f>
        <v>5670</v>
      </c>
      <c r="AU64" s="14">
        <f>VLOOKUP("*Курганская*",'[1]в рублях'!$1:$1048576,COLUMN(AU63),0)</f>
        <v>6452</v>
      </c>
      <c r="AV64" s="14">
        <f>VLOOKUP("*Курганская*",'[1]в рублях'!$1:$1048576,COLUMN(AV63),0)</f>
        <v>6839</v>
      </c>
      <c r="AW64" s="14">
        <f>VLOOKUP("*Курганская*",'[1]в рублях'!$1:$1048576,COLUMN(AW63),0)</f>
        <v>7583</v>
      </c>
      <c r="AX64" s="14">
        <f>VLOOKUP("*Курганская*",'[1]в рублях'!$1:$1048576,COLUMN(AX63),0)</f>
        <v>8291</v>
      </c>
      <c r="AY64" s="14">
        <f>VLOOKUP("*Курганская*",'[1]в рублях'!$1:$1048576,COLUMN(AY63),0)</f>
        <v>8152</v>
      </c>
      <c r="AZ64" s="14">
        <f>VLOOKUP("*Курганская*",'[1]в рублях'!$1:$1048576,COLUMN(AZ63),0)</f>
        <v>9526</v>
      </c>
      <c r="BA64" s="14">
        <f>VLOOKUP("*Курганская*",'[1]в рублях'!$1:$1048576,COLUMN(BA63),0)</f>
        <v>11501</v>
      </c>
      <c r="BB64" s="14">
        <f>VLOOKUP("*Курганская*",'[1]в рублях'!$1:$1048576,COLUMN(BB63),0)</f>
        <v>12420</v>
      </c>
      <c r="BC64" s="14">
        <f>VLOOKUP("*Курганская*",'[1]в рублях'!$1:$1048576,COLUMN(BC63),0)</f>
        <v>13286</v>
      </c>
      <c r="BD64" s="14">
        <f>VLOOKUP("*Курганская*",'[1]в рублях'!$1:$1048576,COLUMN(BD63),0)</f>
        <v>13222</v>
      </c>
      <c r="BE64" s="14">
        <f>VLOOKUP("*Курганская*",'[1]в рублях'!$1:$1048576,COLUMN(BE63),0)</f>
        <v>13395</v>
      </c>
      <c r="BF64" s="14">
        <f>VLOOKUP("*Курганская*",'[1]в рублях'!$1:$1048576,COLUMN(BF63),0)</f>
        <v>13680</v>
      </c>
      <c r="BG64" s="14">
        <f>VLOOKUP("*Курганская*",'[1]в рублях'!$1:$1048576,COLUMN(BG63),0)</f>
        <v>13645</v>
      </c>
      <c r="BH64" s="14">
        <f>VLOOKUP("*Курганская*",'[1]в рублях'!$1:$1048576,COLUMN(BH63),0)</f>
        <v>13571</v>
      </c>
      <c r="BI64" s="14">
        <f>VLOOKUP("*Курганская*",'[1]в рублях'!$1:$1048576,COLUMN(BI63),0)</f>
        <v>14751</v>
      </c>
      <c r="BJ64" s="14">
        <f>VLOOKUP("*Курганская*",'[1]в рублях'!$1:$1048576,COLUMN(BJ63),0)</f>
        <v>16341</v>
      </c>
      <c r="BK64" s="14">
        <f>VLOOKUP("*Курганская*",'[1]в рублях'!$1:$1048576,COLUMN(BK63),0)</f>
        <v>16265</v>
      </c>
      <c r="BL64" s="14">
        <f>VLOOKUP("*Курганская*",'[1]в рублях'!$1:$1048576,COLUMN(BL63),0)</f>
        <v>15815</v>
      </c>
      <c r="BM64" s="14">
        <f>VLOOKUP("*Курганская*",'[1]в рублях'!$1:$1048576,COLUMN(BM63),0)</f>
        <v>16062</v>
      </c>
      <c r="BN64" s="14">
        <f>VLOOKUP("*Курганская*",'[1]в рублях'!$1:$1048576,COLUMN(BN63),0)</f>
        <v>16450</v>
      </c>
      <c r="BO64" s="14">
        <f>VLOOKUP("*Курганская*",'[1]в рублях'!$1:$1048576,COLUMN(BO63),0)</f>
        <v>16462</v>
      </c>
      <c r="BP64" s="14">
        <f>VLOOKUP("*Курганская*",'[1]в рублях'!$1:$1048576,COLUMN(BP63),0)</f>
        <v>14166</v>
      </c>
      <c r="BQ64" s="14">
        <f>VLOOKUP("*Курганская*",'[1]в рублях'!$1:$1048576,COLUMN(BQ63),0)</f>
        <v>14555</v>
      </c>
      <c r="BR64" s="14">
        <f>VLOOKUP("*Курганская*",'[1]в рублях'!$1:$1048576,COLUMN(BR63),0)</f>
        <v>14441</v>
      </c>
      <c r="BS64" s="14">
        <f>VLOOKUP("*Курганская*",'[1]в рублях'!$1:$1048576,COLUMN(BS63),0)</f>
        <v>14750</v>
      </c>
      <c r="BT64" s="14">
        <f>VLOOKUP("*Курганская*",'[1]в рублях'!$1:$1048576,COLUMN(BT63),0)</f>
        <v>12748</v>
      </c>
      <c r="BU64" s="14">
        <f>VLOOKUP("*Курганская*",'[1]в рублях'!$1:$1048576,COLUMN(BU63),0)</f>
        <v>13136</v>
      </c>
      <c r="BV64" s="14">
        <f>VLOOKUP("*Курганская*",'[1]в рублях'!$1:$1048576,COLUMN(BV63),0)</f>
        <v>13688</v>
      </c>
      <c r="BW64" s="14">
        <f>VLOOKUP("*Курганская*",'[1]в рублях'!$1:$1048576,COLUMN(BW63),0)</f>
        <v>13580</v>
      </c>
      <c r="BX64" s="14">
        <f>VLOOKUP("*Курганская*",'[1]в рублях'!$1:$1048576,COLUMN(BX63),0)</f>
        <v>14218</v>
      </c>
      <c r="BY64" s="14">
        <f>VLOOKUP("*Курганская*",'[1]в рублях'!$1:$1048576,COLUMN(BY63),0)</f>
        <v>13875</v>
      </c>
      <c r="BZ64" s="14">
        <f>VLOOKUP("*Курганская*",'[1]в рублях'!$1:$1048576,COLUMN(BZ63),0)</f>
        <v>12413</v>
      </c>
      <c r="CA64" s="14">
        <f>VLOOKUP("*Курганская*",'[1]в рублях'!$1:$1048576,COLUMN(CA63),0)</f>
        <v>13131</v>
      </c>
      <c r="CB64" s="14">
        <f>VLOOKUP("*Курганская*",'[1]в рублях'!$1:$1048576,COLUMN(CB63),0)</f>
        <v>12515</v>
      </c>
    </row>
    <row r="65" spans="1:80" x14ac:dyDescent="0.2">
      <c r="A65" s="4" t="s">
        <v>62</v>
      </c>
      <c r="B65" s="14">
        <f>VLOOKUP("*Свердловская*",'[1]в рублях'!$1:$1048576,COLUMN(B64),0)</f>
        <v>184</v>
      </c>
      <c r="C65" s="14">
        <f>VLOOKUP("*Свердловская*",'[1]в рублях'!$1:$1048576,COLUMN(C64),0)</f>
        <v>382</v>
      </c>
      <c r="D65" s="14">
        <f>VLOOKUP("*Свердловская*",'[1]в рублях'!$1:$1048576,COLUMN(D64),0)</f>
        <v>839</v>
      </c>
      <c r="E65" s="14">
        <f>VLOOKUP("*Свердловская*",'[1]в рублях'!$1:$1048576,COLUMN(E64),0)</f>
        <v>1651</v>
      </c>
      <c r="F65" s="14">
        <f>VLOOKUP("*Свердловская*",'[1]в рублях'!$1:$1048576,COLUMN(F64),0)</f>
        <v>2436</v>
      </c>
      <c r="G65" s="14">
        <f>VLOOKUP("*Свердловская*",'[1]в рублях'!$1:$1048576,COLUMN(G64),0)</f>
        <v>3233</v>
      </c>
      <c r="H65" s="14">
        <f>VLOOKUP("*Свердловская*",'[1]в рублях'!$1:$1048576,COLUMN(H64),0)</f>
        <v>4332</v>
      </c>
      <c r="I65" s="14">
        <f>VLOOKUP("*Свердловская*",'[1]в рублях'!$1:$1048576,COLUMN(I64),0)</f>
        <v>4979</v>
      </c>
      <c r="J65" s="14">
        <f>VLOOKUP("*Свердловская*",'[1]в рублях'!$1:$1048576,COLUMN(J64),0)</f>
        <v>5606</v>
      </c>
      <c r="K65" s="14">
        <f>VLOOKUP("*Свердловская*",'[1]в рублях'!$1:$1048576,COLUMN(K64),0)</f>
        <v>6935</v>
      </c>
      <c r="L65" s="14">
        <f>VLOOKUP("*Свердловская*",'[1]в рублях'!$1:$1048576,COLUMN(L64),0)</f>
        <v>7980</v>
      </c>
      <c r="M65" s="14">
        <f>VLOOKUP("*Свердловская*",'[1]в рублях'!$1:$1048576,COLUMN(M64),0)</f>
        <v>9272</v>
      </c>
      <c r="N65" s="14">
        <f>VLOOKUP("*Свердловская*",'[1]в рублях'!$1:$1048576,COLUMN(N64),0)</f>
        <v>11514</v>
      </c>
      <c r="O65" s="14">
        <f>VLOOKUP("*Свердловская*",'[1]в рублях'!$1:$1048576,COLUMN(O64),0)</f>
        <v>14309</v>
      </c>
      <c r="P65" s="14">
        <f>VLOOKUP("*Свердловская*",'[1]в рублях'!$1:$1048576,COLUMN(P64),0)</f>
        <v>17000</v>
      </c>
      <c r="Q65" s="14">
        <f>VLOOKUP("*Свердловская*",'[1]в рублях'!$1:$1048576,COLUMN(Q64),0)</f>
        <v>21268</v>
      </c>
      <c r="R65" s="14">
        <f>VLOOKUP("*Свердловская*",'[1]в рублях'!$1:$1048576,COLUMN(R64),0)</f>
        <v>26504</v>
      </c>
      <c r="S65" s="14">
        <f>VLOOKUP("*Свердловская*",'[1]в рублях'!$1:$1048576,COLUMN(S64),0)</f>
        <v>30458</v>
      </c>
      <c r="T65" s="14">
        <f>VLOOKUP("*Свердловская*",'[1]в рублях'!$1:$1048576,COLUMN(T64),0)</f>
        <v>36114</v>
      </c>
      <c r="U65" s="14">
        <f>VLOOKUP("*Свердловская*",'[1]в рублях'!$1:$1048576,COLUMN(U64),0)</f>
        <v>34633</v>
      </c>
      <c r="V65" s="14">
        <f>VLOOKUP("*Свердловская*",'[1]в рублях'!$1:$1048576,COLUMN(V64),0)</f>
        <v>38846</v>
      </c>
      <c r="W65" s="14">
        <f>VLOOKUP("*Свердловская*",'[1]в рублях'!$1:$1048576,COLUMN(W64),0)</f>
        <v>43322</v>
      </c>
      <c r="X65" s="14">
        <f>VLOOKUP("*Свердловская*",'[1]в рублях'!$1:$1048576,COLUMN(X64),0)</f>
        <v>49360</v>
      </c>
      <c r="Y65" s="14">
        <f>VLOOKUP("*Свердловская*",'[1]в рублях'!$1:$1048576,COLUMN(Y64),0)</f>
        <v>54819</v>
      </c>
      <c r="Z65" s="14">
        <f>VLOOKUP("*Свердловская*",'[1]в рублях'!$1:$1048576,COLUMN(Z64),0)</f>
        <v>61925</v>
      </c>
      <c r="AA65" s="14">
        <f>VLOOKUP("*Свердловская*",'[1]в рублях'!$1:$1048576,COLUMN(AA64),0)</f>
        <v>65391</v>
      </c>
      <c r="AB65" s="14">
        <f>VLOOKUP("*Свердловская*",'[1]в рублях'!$1:$1048576,COLUMN(AB64),0)</f>
        <v>70073</v>
      </c>
      <c r="AC65" s="14">
        <f>VLOOKUP("*Свердловская*",'[1]в рублях'!$1:$1048576,COLUMN(AC64),0)</f>
        <v>77030</v>
      </c>
      <c r="AD65" s="14">
        <f>VLOOKUP("*Свердловская*",'[1]в рублях'!$1:$1048576,COLUMN(AD64),0)</f>
        <v>80508</v>
      </c>
      <c r="AE65" s="14">
        <f>VLOOKUP("*Свердловская*",'[1]в рублях'!$1:$1048576,COLUMN(AE64),0)</f>
        <v>80856</v>
      </c>
      <c r="AF65" s="14">
        <f>VLOOKUP("*Свердловская*",'[1]в рублях'!$1:$1048576,COLUMN(AF64),0)</f>
        <v>78599</v>
      </c>
      <c r="AG65" s="14">
        <f>VLOOKUP("*Свердловская*",'[1]в рублях'!$1:$1048576,COLUMN(AG64),0)</f>
        <v>82168</v>
      </c>
      <c r="AH65" s="14">
        <f>VLOOKUP("*Свердловская*",'[1]в рублях'!$1:$1048576,COLUMN(AH64),0)</f>
        <v>88834</v>
      </c>
      <c r="AI65" s="14">
        <f>VLOOKUP("*Свердловская*",'[1]в рублях'!$1:$1048576,COLUMN(AI64),0)</f>
        <v>98432</v>
      </c>
      <c r="AJ65" s="14">
        <f>VLOOKUP("*Свердловская*",'[1]в рублях'!$1:$1048576,COLUMN(AJ64),0)</f>
        <v>105089</v>
      </c>
      <c r="AK65" s="14">
        <f>VLOOKUP("*Свердловская*",'[1]в рублях'!$1:$1048576,COLUMN(AK64),0)</f>
        <v>102111</v>
      </c>
      <c r="AL65" s="14">
        <f>VLOOKUP("*Свердловская*",'[1]в рублях'!$1:$1048576,COLUMN(AL64),0)</f>
        <v>108618</v>
      </c>
      <c r="AM65" s="14">
        <f>VLOOKUP("*Свердловская*",'[1]в рублях'!$1:$1048576,COLUMN(AM64),0)</f>
        <v>107181</v>
      </c>
      <c r="AN65" s="14">
        <f>VLOOKUP("*Свердловская*",'[1]в рублях'!$1:$1048576,COLUMN(AN64),0)</f>
        <v>109300</v>
      </c>
      <c r="AO65" s="14">
        <f>VLOOKUP("*Свердловская*",'[1]в рублях'!$1:$1048576,COLUMN(AO64),0)</f>
        <v>113286</v>
      </c>
      <c r="AP65" s="14">
        <f>VLOOKUP("*Свердловская*",'[1]в рублях'!$1:$1048576,COLUMN(AP64),0)</f>
        <v>108976</v>
      </c>
      <c r="AQ65" s="14">
        <f>VLOOKUP("*Свердловская*",'[1]в рублях'!$1:$1048576,COLUMN(AQ64),0)</f>
        <v>107896</v>
      </c>
      <c r="AR65" s="14">
        <f>VLOOKUP("*Свердловская*",'[1]в рублях'!$1:$1048576,COLUMN(AR64),0)</f>
        <v>104886</v>
      </c>
      <c r="AS65" s="14">
        <f>VLOOKUP("*Свердловская*",'[1]в рублях'!$1:$1048576,COLUMN(AS64),0)</f>
        <v>102653</v>
      </c>
      <c r="AT65" s="14">
        <f>VLOOKUP("*Свердловская*",'[1]в рублях'!$1:$1048576,COLUMN(AT64),0)</f>
        <v>102087</v>
      </c>
      <c r="AU65" s="14">
        <f>VLOOKUP("*Свердловская*",'[1]в рублях'!$1:$1048576,COLUMN(AU64),0)</f>
        <v>112237</v>
      </c>
      <c r="AV65" s="14">
        <f>VLOOKUP("*Свердловская*",'[1]в рублях'!$1:$1048576,COLUMN(AV64),0)</f>
        <v>115599</v>
      </c>
      <c r="AW65" s="14">
        <f>VLOOKUP("*Свердловская*",'[1]в рублях'!$1:$1048576,COLUMN(AW64),0)</f>
        <v>122920</v>
      </c>
      <c r="AX65" s="14">
        <f>VLOOKUP("*Свердловская*",'[1]в рублях'!$1:$1048576,COLUMN(AX64),0)</f>
        <v>122697</v>
      </c>
      <c r="AY65" s="14">
        <f>VLOOKUP("*Свердловская*",'[1]в рублях'!$1:$1048576,COLUMN(AY64),0)</f>
        <v>130357</v>
      </c>
      <c r="AZ65" s="14">
        <f>VLOOKUP("*Свердловская*",'[1]в рублях'!$1:$1048576,COLUMN(AZ64),0)</f>
        <v>140339</v>
      </c>
      <c r="BA65" s="14">
        <f>VLOOKUP("*Свердловская*",'[1]в рублях'!$1:$1048576,COLUMN(BA64),0)</f>
        <v>154524</v>
      </c>
      <c r="BB65" s="14">
        <f>VLOOKUP("*Свердловская*",'[1]в рублях'!$1:$1048576,COLUMN(BB64),0)</f>
        <v>158564</v>
      </c>
      <c r="BC65" s="14">
        <f>VLOOKUP("*Свердловская*",'[1]в рублях'!$1:$1048576,COLUMN(BC64),0)</f>
        <v>167527</v>
      </c>
      <c r="BD65" s="14">
        <f>VLOOKUP("*Свердловская*",'[1]в рублях'!$1:$1048576,COLUMN(BD64),0)</f>
        <v>177643</v>
      </c>
      <c r="BE65" s="14">
        <f>VLOOKUP("*Свердловская*",'[1]в рублях'!$1:$1048576,COLUMN(BE64),0)</f>
        <v>174217</v>
      </c>
      <c r="BF65" s="14">
        <f>VLOOKUP("*Свердловская*",'[1]в рублях'!$1:$1048576,COLUMN(BF64),0)</f>
        <v>174921</v>
      </c>
      <c r="BG65" s="14">
        <f>VLOOKUP("*Свердловская*",'[1]в рублях'!$1:$1048576,COLUMN(BG64),0)</f>
        <v>180856</v>
      </c>
      <c r="BH65" s="14">
        <f>VLOOKUP("*Свердловская*",'[1]в рублях'!$1:$1048576,COLUMN(BH64),0)</f>
        <v>178934</v>
      </c>
      <c r="BI65" s="14">
        <f>VLOOKUP("*Свердловская*",'[1]в рублях'!$1:$1048576,COLUMN(BI64),0)</f>
        <v>191446</v>
      </c>
      <c r="BJ65" s="14">
        <f>VLOOKUP("*Свердловская*",'[1]в рублях'!$1:$1048576,COLUMN(BJ64),0)</f>
        <v>211868</v>
      </c>
      <c r="BK65" s="14">
        <f>VLOOKUP("*Свердловская*",'[1]в рублях'!$1:$1048576,COLUMN(BK64),0)</f>
        <v>218993</v>
      </c>
      <c r="BL65" s="14">
        <f>VLOOKUP("*Свердловская*",'[1]в рублях'!$1:$1048576,COLUMN(BL64),0)</f>
        <v>218426</v>
      </c>
      <c r="BM65" s="14">
        <f>VLOOKUP("*Свердловская*",'[1]в рублях'!$1:$1048576,COLUMN(BM64),0)</f>
        <v>223311</v>
      </c>
      <c r="BN65" s="14">
        <f>VLOOKUP("*Свердловская*",'[1]в рублях'!$1:$1048576,COLUMN(BN64),0)</f>
        <v>222700</v>
      </c>
      <c r="BO65" s="14">
        <f>VLOOKUP("*Свердловская*",'[1]в рублях'!$1:$1048576,COLUMN(BO64),0)</f>
        <v>216433</v>
      </c>
      <c r="BP65" s="14">
        <f>VLOOKUP("*Свердловская*",'[1]в рублях'!$1:$1048576,COLUMN(BP64),0)</f>
        <v>192550</v>
      </c>
      <c r="BQ65" s="14">
        <f>VLOOKUP("*Свердловская*",'[1]в рублях'!$1:$1048576,COLUMN(BQ64),0)</f>
        <v>190815</v>
      </c>
      <c r="BR65" s="14">
        <f>VLOOKUP("*Свердловская*",'[1]в рублях'!$1:$1048576,COLUMN(BR64),0)</f>
        <v>195042</v>
      </c>
      <c r="BS65" s="14">
        <f>VLOOKUP("*Свердловская*",'[1]в рублях'!$1:$1048576,COLUMN(BS64),0)</f>
        <v>192263</v>
      </c>
      <c r="BT65" s="14">
        <f>VLOOKUP("*Свердловская*",'[1]в рублях'!$1:$1048576,COLUMN(BT64),0)</f>
        <v>194578</v>
      </c>
      <c r="BU65" s="14">
        <f>VLOOKUP("*Свердловская*",'[1]в рублях'!$1:$1048576,COLUMN(BU64),0)</f>
        <v>195306</v>
      </c>
      <c r="BV65" s="14">
        <f>VLOOKUP("*Свердловская*",'[1]в рублях'!$1:$1048576,COLUMN(BV64),0)</f>
        <v>201918</v>
      </c>
      <c r="BW65" s="14">
        <f>VLOOKUP("*Свердловская*",'[1]в рублях'!$1:$1048576,COLUMN(BW64),0)</f>
        <v>202437</v>
      </c>
      <c r="BX65" s="14">
        <f>VLOOKUP("*Свердловская*",'[1]в рублях'!$1:$1048576,COLUMN(BX64),0)</f>
        <v>205434</v>
      </c>
      <c r="BY65" s="14">
        <f>VLOOKUP("*Свердловская*",'[1]в рублях'!$1:$1048576,COLUMN(BY64),0)</f>
        <v>208868</v>
      </c>
      <c r="BZ65" s="14">
        <f>VLOOKUP("*Свердловская*",'[1]в рублях'!$1:$1048576,COLUMN(BZ64),0)</f>
        <v>204400</v>
      </c>
      <c r="CA65" s="14">
        <f>VLOOKUP("*Свердловская*",'[1]в рублях'!$1:$1048576,COLUMN(CA64),0)</f>
        <v>214412</v>
      </c>
      <c r="CB65" s="14">
        <f>VLOOKUP("*Свердловская*",'[1]в рублях'!$1:$1048576,COLUMN(CB64),0)</f>
        <v>214083</v>
      </c>
    </row>
    <row r="66" spans="1:80" x14ac:dyDescent="0.2">
      <c r="A66" s="4" t="s">
        <v>63</v>
      </c>
      <c r="B66" s="14">
        <f>VLOOKUP("*Тюменская*",'[1]в рублях'!$1:$1048576,COLUMN(B65),0)</f>
        <v>716</v>
      </c>
      <c r="C66" s="14">
        <f>VLOOKUP("*Тюменская*",'[1]в рублях'!$1:$1048576,COLUMN(C65),0)</f>
        <v>1085</v>
      </c>
      <c r="D66" s="14">
        <f>VLOOKUP("*Тюменская*",'[1]в рублях'!$1:$1048576,COLUMN(D65),0)</f>
        <v>1848</v>
      </c>
      <c r="E66" s="14">
        <f>VLOOKUP("*Тюменская*",'[1]в рублях'!$1:$1048576,COLUMN(E65),0)</f>
        <v>2856</v>
      </c>
      <c r="F66" s="14">
        <f>VLOOKUP("*Тюменская*",'[1]в рублях'!$1:$1048576,COLUMN(F65),0)</f>
        <v>3917</v>
      </c>
      <c r="G66" s="14">
        <f>VLOOKUP("*Тюменская*",'[1]в рублях'!$1:$1048576,COLUMN(G65),0)</f>
        <v>5493</v>
      </c>
      <c r="H66" s="14">
        <f>VLOOKUP("*Тюменская*",'[1]в рублях'!$1:$1048576,COLUMN(H65),0)</f>
        <v>6698</v>
      </c>
      <c r="I66" s="14">
        <f>VLOOKUP("*Тюменская*",'[1]в рублях'!$1:$1048576,COLUMN(I65),0)</f>
        <v>7873</v>
      </c>
      <c r="J66" s="14">
        <f>VLOOKUP("*Тюменская*",'[1]в рублях'!$1:$1048576,COLUMN(J65),0)</f>
        <v>9245</v>
      </c>
      <c r="K66" s="14">
        <f>VLOOKUP("*Тюменская*",'[1]в рублях'!$1:$1048576,COLUMN(K65),0)</f>
        <v>11296</v>
      </c>
      <c r="L66" s="14">
        <f>VLOOKUP("*Тюменская*",'[1]в рублях'!$1:$1048576,COLUMN(L65),0)</f>
        <v>13695</v>
      </c>
      <c r="M66" s="14">
        <f>VLOOKUP("*Тюменская*",'[1]в рублях'!$1:$1048576,COLUMN(M65),0)</f>
        <v>15916</v>
      </c>
      <c r="N66" s="14">
        <f>VLOOKUP("*Тюменская*",'[1]в рублях'!$1:$1048576,COLUMN(N65),0)</f>
        <v>19705</v>
      </c>
      <c r="O66" s="14">
        <f>VLOOKUP("*Тюменская*",'[1]в рублях'!$1:$1048576,COLUMN(O65),0)</f>
        <v>24599</v>
      </c>
      <c r="P66" s="14">
        <f>VLOOKUP("*Тюменская*",'[1]в рублях'!$1:$1048576,COLUMN(P65),0)</f>
        <v>30082</v>
      </c>
      <c r="Q66" s="14">
        <f>VLOOKUP("*Тюменская*",'[1]в рублях'!$1:$1048576,COLUMN(Q65),0)</f>
        <v>36375</v>
      </c>
      <c r="R66" s="14">
        <f>VLOOKUP("*Тюменская*",'[1]в рублях'!$1:$1048576,COLUMN(R65),0)</f>
        <v>42746</v>
      </c>
      <c r="S66" s="14">
        <f>VLOOKUP("*Тюменская*",'[1]в рублях'!$1:$1048576,COLUMN(S65),0)</f>
        <v>49599</v>
      </c>
      <c r="T66" s="14">
        <f>VLOOKUP("*Тюменская*",'[1]в рублях'!$1:$1048576,COLUMN(T65),0)</f>
        <v>53317</v>
      </c>
      <c r="U66" s="14">
        <f>VLOOKUP("*Тюменская*",'[1]в рублях'!$1:$1048576,COLUMN(U65),0)</f>
        <v>48770</v>
      </c>
      <c r="V66" s="14">
        <f>VLOOKUP("*Тюменская*",'[1]в рублях'!$1:$1048576,COLUMN(V65),0)</f>
        <v>54151</v>
      </c>
      <c r="W66" s="14">
        <f>VLOOKUP("*Тюменская*",'[1]в рублях'!$1:$1048576,COLUMN(W65),0)</f>
        <v>60947</v>
      </c>
      <c r="X66" s="14">
        <f>VLOOKUP("*Тюменская*",'[1]в рублях'!$1:$1048576,COLUMN(X65),0)</f>
        <v>68762</v>
      </c>
      <c r="Y66" s="14">
        <f>VLOOKUP("*Тюменская*",'[1]в рублях'!$1:$1048576,COLUMN(Y65),0)</f>
        <v>74606</v>
      </c>
      <c r="Z66" s="14">
        <f>VLOOKUP("*Тюменская*",'[1]в рублях'!$1:$1048576,COLUMN(Z65),0)</f>
        <v>83106</v>
      </c>
      <c r="AA66" s="14">
        <f>VLOOKUP("*Тюменская*",'[1]в рублях'!$1:$1048576,COLUMN(AA65),0)</f>
        <v>87275</v>
      </c>
      <c r="AB66" s="14">
        <f>VLOOKUP("*Тюменская*",'[1]в рублях'!$1:$1048576,COLUMN(AB65),0)</f>
        <v>94244</v>
      </c>
      <c r="AC66" s="14">
        <f>VLOOKUP("*Тюменская*",'[1]в рублях'!$1:$1048576,COLUMN(AC65),0)</f>
        <v>98516</v>
      </c>
      <c r="AD66" s="14">
        <f>VLOOKUP("*Тюменская*",'[1]в рублях'!$1:$1048576,COLUMN(AD65),0)</f>
        <v>97833</v>
      </c>
      <c r="AE66" s="14">
        <f>VLOOKUP("*Тюменская*",'[1]в рублях'!$1:$1048576,COLUMN(AE65),0)</f>
        <v>100716</v>
      </c>
      <c r="AF66" s="14">
        <f>VLOOKUP("*Тюменская*",'[1]в рублях'!$1:$1048576,COLUMN(AF65),0)</f>
        <v>102330</v>
      </c>
      <c r="AG66" s="14">
        <f>VLOOKUP("*Тюменская*",'[1]в рублях'!$1:$1048576,COLUMN(AG65),0)</f>
        <v>96282</v>
      </c>
      <c r="AH66" s="14">
        <f>VLOOKUP("*Тюменская*",'[1]в рублях'!$1:$1048576,COLUMN(AH65),0)</f>
        <v>103226</v>
      </c>
      <c r="AI66" s="14">
        <f>VLOOKUP("*Тюменская*",'[1]в рублях'!$1:$1048576,COLUMN(AI65),0)</f>
        <v>109565</v>
      </c>
      <c r="AJ66" s="14">
        <f>VLOOKUP("*Тюменская*",'[1]в рублях'!$1:$1048576,COLUMN(AJ65),0)</f>
        <v>115375</v>
      </c>
      <c r="AK66" s="14">
        <f>VLOOKUP("*Тюменская*",'[1]в рублях'!$1:$1048576,COLUMN(AK65),0)</f>
        <v>109086</v>
      </c>
      <c r="AL66" s="14">
        <f>VLOOKUP("*Тюменская*",'[1]в рублях'!$1:$1048576,COLUMN(AL65),0)</f>
        <v>117729</v>
      </c>
      <c r="AM66" s="14">
        <f>VLOOKUP("*Тюменская*",'[1]в рублях'!$1:$1048576,COLUMN(AM65),0)</f>
        <v>119946</v>
      </c>
      <c r="AN66" s="14">
        <f>VLOOKUP("*Тюменская*",'[1]в рублях'!$1:$1048576,COLUMN(AN65),0)</f>
        <v>123300</v>
      </c>
      <c r="AO66" s="14">
        <f>VLOOKUP("*Тюменская*",'[1]в рублях'!$1:$1048576,COLUMN(AO65),0)</f>
        <v>122305</v>
      </c>
      <c r="AP66" s="14">
        <f>VLOOKUP("*Тюменская*",'[1]в рублях'!$1:$1048576,COLUMN(AP65),0)</f>
        <v>120213</v>
      </c>
      <c r="AQ66" s="14">
        <f>VLOOKUP("*Тюменская*",'[1]в рублях'!$1:$1048576,COLUMN(AQ65),0)</f>
        <v>119909</v>
      </c>
      <c r="AR66" s="14">
        <f>VLOOKUP("*Тюменская*",'[1]в рублях'!$1:$1048576,COLUMN(AR65),0)</f>
        <v>113804</v>
      </c>
      <c r="AS66" s="14">
        <f>VLOOKUP("*Тюменская*",'[1]в рублях'!$1:$1048576,COLUMN(AS65),0)</f>
        <v>106321</v>
      </c>
      <c r="AT66" s="14">
        <f>VLOOKUP("*Тюменская*",'[1]в рублях'!$1:$1048576,COLUMN(AT65),0)</f>
        <v>106041</v>
      </c>
      <c r="AU66" s="14">
        <f>VLOOKUP("*Тюменская*",'[1]в рублях'!$1:$1048576,COLUMN(AU65),0)</f>
        <v>112737</v>
      </c>
      <c r="AV66" s="14">
        <f>VLOOKUP("*Тюменская*",'[1]в рублях'!$1:$1048576,COLUMN(AV65),0)</f>
        <v>118394</v>
      </c>
      <c r="AW66" s="14">
        <f>VLOOKUP("*Тюменская*",'[1]в рублях'!$1:$1048576,COLUMN(AW65),0)</f>
        <v>126616</v>
      </c>
      <c r="AX66" s="14">
        <f>VLOOKUP("*Тюменская*",'[1]в рублях'!$1:$1048576,COLUMN(AX65),0)</f>
        <v>132454</v>
      </c>
      <c r="AY66" s="14">
        <f>VLOOKUP("*Тюменская*",'[1]в рублях'!$1:$1048576,COLUMN(AY65),0)</f>
        <v>138602</v>
      </c>
      <c r="AZ66" s="14">
        <f>VLOOKUP("*Тюменская*",'[1]в рублях'!$1:$1048576,COLUMN(AZ65),0)</f>
        <v>152136</v>
      </c>
      <c r="BA66" s="14">
        <f>VLOOKUP("*Тюменская*",'[1]в рублях'!$1:$1048576,COLUMN(BA65),0)</f>
        <v>170084</v>
      </c>
      <c r="BB66" s="14">
        <f>VLOOKUP("*Тюменская*",'[1]в рублях'!$1:$1048576,COLUMN(BB65),0)</f>
        <v>184660</v>
      </c>
      <c r="BC66" s="14">
        <f>VLOOKUP("*Тюменская*",'[1]в рублях'!$1:$1048576,COLUMN(BC65),0)</f>
        <v>192300</v>
      </c>
      <c r="BD66" s="14">
        <f>VLOOKUP("*Тюменская*",'[1]в рублях'!$1:$1048576,COLUMN(BD65),0)</f>
        <v>188037</v>
      </c>
      <c r="BE66" s="14">
        <f>VLOOKUP("*Тюменская*",'[1]в рублях'!$1:$1048576,COLUMN(BE65),0)</f>
        <v>181165</v>
      </c>
      <c r="BF66" s="14">
        <f>VLOOKUP("*Тюменская*",'[1]в рублях'!$1:$1048576,COLUMN(BF65),0)</f>
        <v>172228</v>
      </c>
      <c r="BG66" s="14">
        <f>VLOOKUP("*Тюменская*",'[1]в рублях'!$1:$1048576,COLUMN(BG65),0)</f>
        <v>167467</v>
      </c>
      <c r="BH66" s="14">
        <f>VLOOKUP("*Тюменская*",'[1]в рублях'!$1:$1048576,COLUMN(BH65),0)</f>
        <v>170068</v>
      </c>
      <c r="BI66" s="14">
        <f>VLOOKUP("*Тюменская*",'[1]в рублях'!$1:$1048576,COLUMN(BI65),0)</f>
        <v>178417</v>
      </c>
      <c r="BJ66" s="14">
        <f>VLOOKUP("*Тюменская*",'[1]в рублях'!$1:$1048576,COLUMN(BJ65),0)</f>
        <v>192534</v>
      </c>
      <c r="BK66" s="14">
        <f>VLOOKUP("*Тюменская*",'[1]в рублях'!$1:$1048576,COLUMN(BK65),0)</f>
        <v>198168</v>
      </c>
      <c r="BL66" s="14">
        <f>VLOOKUP("*Тюменская*",'[1]в рублях'!$1:$1048576,COLUMN(BL65),0)</f>
        <v>198741</v>
      </c>
      <c r="BM66" s="14">
        <f>VLOOKUP("*Тюменская*",'[1]в рублях'!$1:$1048576,COLUMN(BM65),0)</f>
        <v>199449</v>
      </c>
      <c r="BN66" s="14">
        <f>VLOOKUP("*Тюменская*",'[1]в рублях'!$1:$1048576,COLUMN(BN65),0)</f>
        <v>202714</v>
      </c>
      <c r="BO66" s="14">
        <f>VLOOKUP("*Тюменская*",'[1]в рублях'!$1:$1048576,COLUMN(BO65),0)</f>
        <v>199861</v>
      </c>
      <c r="BP66" s="14">
        <f>VLOOKUP("*Тюменская*",'[1]в рублях'!$1:$1048576,COLUMN(BP65),0)</f>
        <v>179403</v>
      </c>
      <c r="BQ66" s="14">
        <f>VLOOKUP("*Тюменская*",'[1]в рублях'!$1:$1048576,COLUMN(BQ65),0)</f>
        <v>176738</v>
      </c>
      <c r="BR66" s="14">
        <f>VLOOKUP("*Тюменская*",'[1]в рублях'!$1:$1048576,COLUMN(BR65),0)</f>
        <v>182423</v>
      </c>
      <c r="BS66" s="14">
        <f>VLOOKUP("*Тюменская*",'[1]в рублях'!$1:$1048576,COLUMN(BS65),0)</f>
        <v>187156</v>
      </c>
      <c r="BT66" s="14">
        <f>VLOOKUP("*Тюменская*",'[1]в рублях'!$1:$1048576,COLUMN(BT65),0)</f>
        <v>192921</v>
      </c>
      <c r="BU66" s="14">
        <f>VLOOKUP("*Тюменская*",'[1]в рублях'!$1:$1048576,COLUMN(BU65),0)</f>
        <v>195391</v>
      </c>
      <c r="BV66" s="14">
        <f>VLOOKUP("*Тюменская*",'[1]в рублях'!$1:$1048576,COLUMN(BV65),0)</f>
        <v>195163</v>
      </c>
      <c r="BW66" s="14">
        <f>VLOOKUP("*Тюменская*",'[1]в рублях'!$1:$1048576,COLUMN(BW65),0)</f>
        <v>198086</v>
      </c>
      <c r="BX66" s="14">
        <f>VLOOKUP("*Тюменская*",'[1]в рублях'!$1:$1048576,COLUMN(BX65),0)</f>
        <v>200722</v>
      </c>
      <c r="BY66" s="14">
        <f>VLOOKUP("*Тюменская*",'[1]в рублях'!$1:$1048576,COLUMN(BY65),0)</f>
        <v>201703</v>
      </c>
      <c r="BZ66" s="14">
        <f>VLOOKUP("*Тюменская*",'[1]в рублях'!$1:$1048576,COLUMN(BZ65),0)</f>
        <v>188883</v>
      </c>
      <c r="CA66" s="14">
        <f>VLOOKUP("*Тюменская*",'[1]в рублях'!$1:$1048576,COLUMN(CA65),0)</f>
        <v>197384</v>
      </c>
      <c r="CB66" s="14">
        <f>VLOOKUP("*Тюменская*",'[1]в рублях'!$1:$1048576,COLUMN(CB65),0)</f>
        <v>173047</v>
      </c>
    </row>
    <row r="67" spans="1:80" ht="48" x14ac:dyDescent="0.2">
      <c r="A67" s="5" t="s">
        <v>64</v>
      </c>
      <c r="B67" s="14">
        <f>VLOOKUP("*Ханты-Мансийский*",'[1]в рублях'!$1:$1048576,COLUMN(B66),0)</f>
        <v>325</v>
      </c>
      <c r="C67" s="14">
        <f>VLOOKUP("*Ханты-Мансийский*",'[1]в рублях'!$1:$1048576,COLUMN(C66),0)</f>
        <v>467</v>
      </c>
      <c r="D67" s="14">
        <f>VLOOKUP("*Ханты-Мансийский*",'[1]в рублях'!$1:$1048576,COLUMN(D66),0)</f>
        <v>827</v>
      </c>
      <c r="E67" s="14">
        <f>VLOOKUP("*Ханты-Мансийский*",'[1]в рублях'!$1:$1048576,COLUMN(E66),0)</f>
        <v>1214</v>
      </c>
      <c r="F67" s="14">
        <f>VLOOKUP("*Ханты-Мансийский*",'[1]в рублях'!$1:$1048576,COLUMN(F66),0)</f>
        <v>1526</v>
      </c>
      <c r="G67" s="14">
        <f>VLOOKUP("*Ханты-Мансийский*",'[1]в рублях'!$1:$1048576,COLUMN(G66),0)</f>
        <v>2079</v>
      </c>
      <c r="H67" s="14">
        <f>VLOOKUP("*Ханты-Мансийский*",'[1]в рублях'!$1:$1048576,COLUMN(H66),0)</f>
        <v>2455</v>
      </c>
      <c r="I67" s="14">
        <f>VLOOKUP("*Ханты-Мансийский*",'[1]в рублях'!$1:$1048576,COLUMN(I66),0)</f>
        <v>2866</v>
      </c>
      <c r="J67" s="14">
        <f>VLOOKUP("*Ханты-Мансийский*",'[1]в рублях'!$1:$1048576,COLUMN(J66),0)</f>
        <v>3198</v>
      </c>
      <c r="K67" s="14">
        <f>VLOOKUP("*Ханты-Мансийский*",'[1]в рублях'!$1:$1048576,COLUMN(K66),0)</f>
        <v>3807</v>
      </c>
      <c r="L67" s="14">
        <f>VLOOKUP("*Ханты-Мансийский*",'[1]в рублях'!$1:$1048576,COLUMN(L66),0)</f>
        <v>4531</v>
      </c>
      <c r="M67" s="14">
        <f>VLOOKUP("*Ханты-Мансийский*",'[1]в рублях'!$1:$1048576,COLUMN(M66),0)</f>
        <v>5289</v>
      </c>
      <c r="N67" s="14">
        <f>VLOOKUP("*Ханты-Мансийский*",'[1]в рублях'!$1:$1048576,COLUMN(N66),0)</f>
        <v>6584</v>
      </c>
      <c r="O67" s="14">
        <f>VLOOKUP("*Ханты-Мансийский*",'[1]в рублях'!$1:$1048576,COLUMN(O66),0)</f>
        <v>7955</v>
      </c>
      <c r="P67" s="14">
        <f>VLOOKUP("*Ханты-Мансийский*",'[1]в рублях'!$1:$1048576,COLUMN(P66),0)</f>
        <v>9487</v>
      </c>
      <c r="Q67" s="14">
        <f>VLOOKUP("*Ханты-Мансийский*",'[1]в рублях'!$1:$1048576,COLUMN(Q66),0)</f>
        <v>11687</v>
      </c>
      <c r="R67" s="14">
        <f>VLOOKUP("*Ханты-Мансийский*",'[1]в рублях'!$1:$1048576,COLUMN(R66),0)</f>
        <v>13523</v>
      </c>
      <c r="S67" s="14">
        <f>VLOOKUP("*Ханты-Мансийский*",'[1]в рублях'!$1:$1048576,COLUMN(S66),0)</f>
        <v>15963</v>
      </c>
      <c r="T67" s="14">
        <f>VLOOKUP("*Ханты-Мансийский*",'[1]в рублях'!$1:$1048576,COLUMN(T66),0)</f>
        <v>16532</v>
      </c>
      <c r="U67" s="14">
        <f>VLOOKUP("*Ханты-Мансийский*",'[1]в рублях'!$1:$1048576,COLUMN(U66),0)</f>
        <v>16003</v>
      </c>
      <c r="V67" s="14">
        <f>VLOOKUP("*Ханты-Мансийский*",'[1]в рублях'!$1:$1048576,COLUMN(V66),0)</f>
        <v>17884</v>
      </c>
      <c r="W67" s="14">
        <f>VLOOKUP("*Ханты-Мансийский*",'[1]в рублях'!$1:$1048576,COLUMN(W66),0)</f>
        <v>20244</v>
      </c>
      <c r="X67" s="14">
        <f>VLOOKUP("*Ханты-Мансийский*",'[1]в рублях'!$1:$1048576,COLUMN(X66),0)</f>
        <v>22632</v>
      </c>
      <c r="Y67" s="14">
        <f>VLOOKUP("*Ханты-Мансийский*",'[1]в рублях'!$1:$1048576,COLUMN(Y66),0)</f>
        <v>24596</v>
      </c>
      <c r="Z67" s="14">
        <f>VLOOKUP("*Ханты-Мансийский*",'[1]в рублях'!$1:$1048576,COLUMN(Z66),0)</f>
        <v>26861</v>
      </c>
      <c r="AA67" s="14">
        <f>VLOOKUP("*Ханты-Мансийский*",'[1]в рублях'!$1:$1048576,COLUMN(AA66),0)</f>
        <v>25627</v>
      </c>
      <c r="AB67" s="14">
        <f>VLOOKUP("*Ханты-Мансийский*",'[1]в рублях'!$1:$1048576,COLUMN(AB66),0)</f>
        <v>27355</v>
      </c>
      <c r="AC67" s="14">
        <f>VLOOKUP("*Ханты-Мансийский*",'[1]в рублях'!$1:$1048576,COLUMN(AC66),0)</f>
        <v>27362</v>
      </c>
      <c r="AD67" s="14">
        <f>VLOOKUP("*Ханты-Мансийский*",'[1]в рублях'!$1:$1048576,COLUMN(AD66),0)</f>
        <v>27982</v>
      </c>
      <c r="AE67" s="14">
        <f>VLOOKUP("*Ханты-Мансийский*",'[1]в рублях'!$1:$1048576,COLUMN(AE66),0)</f>
        <v>28141</v>
      </c>
      <c r="AF67" s="14">
        <f>VLOOKUP("*Ханты-Мансийский*",'[1]в рублях'!$1:$1048576,COLUMN(AF66),0)</f>
        <v>28737</v>
      </c>
      <c r="AG67" s="14">
        <f>VLOOKUP("*Ханты-Мансийский*",'[1]в рублях'!$1:$1048576,COLUMN(AG66),0)</f>
        <v>28336</v>
      </c>
      <c r="AH67" s="14">
        <f>VLOOKUP("*Ханты-Мансийский*",'[1]в рублях'!$1:$1048576,COLUMN(AH66),0)</f>
        <v>29973</v>
      </c>
      <c r="AI67" s="14">
        <f>VLOOKUP("*Ханты-Мансийский*",'[1]в рублях'!$1:$1048576,COLUMN(AI66),0)</f>
        <v>31475</v>
      </c>
      <c r="AJ67" s="14">
        <f>VLOOKUP("*Ханты-Мансийский*",'[1]в рублях'!$1:$1048576,COLUMN(AJ66),0)</f>
        <v>32976</v>
      </c>
      <c r="AK67" s="14">
        <f>VLOOKUP("*Ханты-Мансийский*",'[1]в рублях'!$1:$1048576,COLUMN(AK66),0)</f>
        <v>33723</v>
      </c>
      <c r="AL67" s="14">
        <f>VLOOKUP("*Ханты-Мансийский*",'[1]в рублях'!$1:$1048576,COLUMN(AL66),0)</f>
        <v>32912</v>
      </c>
      <c r="AM67" s="14">
        <f>VLOOKUP("*Ханты-Мансийский*",'[1]в рублях'!$1:$1048576,COLUMN(AM66),0)</f>
        <v>33515</v>
      </c>
      <c r="AN67" s="14">
        <f>VLOOKUP("*Ханты-Мансийский*",'[1]в рублях'!$1:$1048576,COLUMN(AN66),0)</f>
        <v>33777</v>
      </c>
      <c r="AO67" s="14">
        <f>VLOOKUP("*Ханты-Мансийский*",'[1]в рублях'!$1:$1048576,COLUMN(AO66),0)</f>
        <v>32811</v>
      </c>
      <c r="AP67" s="14">
        <f>VLOOKUP("*Ханты-Мансийский*",'[1]в рублях'!$1:$1048576,COLUMN(AP66),0)</f>
        <v>33214</v>
      </c>
      <c r="AQ67" s="14">
        <f>VLOOKUP("*Ханты-Мансийский*",'[1]в рублях'!$1:$1048576,COLUMN(AQ66),0)</f>
        <v>33318</v>
      </c>
      <c r="AR67" s="14">
        <f>VLOOKUP("*Ханты-Мансийский*",'[1]в рублях'!$1:$1048576,COLUMN(AR66),0)</f>
        <v>30044</v>
      </c>
      <c r="AS67" s="14">
        <f>VLOOKUP("*Ханты-Мансийский*",'[1]в рублях'!$1:$1048576,COLUMN(AS66),0)</f>
        <v>27962</v>
      </c>
      <c r="AT67" s="14">
        <f>VLOOKUP("*Ханты-Мансийский*",'[1]в рублях'!$1:$1048576,COLUMN(AT66),0)</f>
        <v>27411</v>
      </c>
      <c r="AU67" s="14">
        <f>VLOOKUP("*Ханты-Мансийский*",'[1]в рублях'!$1:$1048576,COLUMN(AU66),0)</f>
        <v>29722</v>
      </c>
      <c r="AV67" s="14">
        <f>VLOOKUP("*Ханты-Мансийский*",'[1]в рублях'!$1:$1048576,COLUMN(AV66),0)</f>
        <v>30395</v>
      </c>
      <c r="AW67" s="14">
        <f>VLOOKUP("*Ханты-Мансийский*",'[1]в рублях'!$1:$1048576,COLUMN(AW66),0)</f>
        <v>32340</v>
      </c>
      <c r="AX67" s="14">
        <f>VLOOKUP("*Ханты-Мансийский*",'[1]в рублях'!$1:$1048576,COLUMN(AX66),0)</f>
        <v>31391</v>
      </c>
      <c r="AY67" s="14">
        <f>VLOOKUP("*Ханты-Мансийский*",'[1]в рублях'!$1:$1048576,COLUMN(AY66),0)</f>
        <v>32482</v>
      </c>
      <c r="AZ67" s="14">
        <f>VLOOKUP("*Ханты-Мансийский*",'[1]в рублях'!$1:$1048576,COLUMN(AZ66),0)</f>
        <v>37870</v>
      </c>
      <c r="BA67" s="14">
        <f>VLOOKUP("*Ханты-Мансийский*",'[1]в рублях'!$1:$1048576,COLUMN(BA66),0)</f>
        <v>44996</v>
      </c>
      <c r="BB67" s="14">
        <f>VLOOKUP("*Ханты-Мансийский*",'[1]в рублях'!$1:$1048576,COLUMN(BB66),0)</f>
        <v>51366</v>
      </c>
      <c r="BC67" s="14">
        <f>VLOOKUP("*Ханты-Мансийский*",'[1]в рублях'!$1:$1048576,COLUMN(BC66),0)</f>
        <v>56173</v>
      </c>
      <c r="BD67" s="14">
        <f>VLOOKUP("*Ханты-Мансийский*",'[1]в рублях'!$1:$1048576,COLUMN(BD66),0)</f>
        <v>57886</v>
      </c>
      <c r="BE67" s="14">
        <f>VLOOKUP("*Ханты-Мансийский*",'[1]в рублях'!$1:$1048576,COLUMN(BE66),0)</f>
        <v>54967</v>
      </c>
      <c r="BF67" s="14">
        <f>VLOOKUP("*Ханты-Мансийский*",'[1]в рублях'!$1:$1048576,COLUMN(BF66),0)</f>
        <v>61447</v>
      </c>
      <c r="BG67" s="14">
        <f>VLOOKUP("*Ханты-Мансийский*",'[1]в рублях'!$1:$1048576,COLUMN(BG66),0)</f>
        <v>60293</v>
      </c>
      <c r="BH67" s="14">
        <f>VLOOKUP("*Ханты-Мансийский*",'[1]в рублях'!$1:$1048576,COLUMN(BH66),0)</f>
        <v>61966</v>
      </c>
      <c r="BI67" s="14">
        <f>VLOOKUP("*Ханты-Мансийский*",'[1]в рублях'!$1:$1048576,COLUMN(BI66),0)</f>
        <v>66467</v>
      </c>
      <c r="BJ67" s="14">
        <f>VLOOKUP("*Ханты-Мансийский*",'[1]в рублях'!$1:$1048576,COLUMN(BJ66),0)</f>
        <v>72811</v>
      </c>
      <c r="BK67" s="14">
        <f>VLOOKUP("*Ханты-Мансийский*",'[1]в рублях'!$1:$1048576,COLUMN(BK66),0)</f>
        <v>74417</v>
      </c>
      <c r="BL67" s="14">
        <f>VLOOKUP("*Ханты-Мансийский*",'[1]в рублях'!$1:$1048576,COLUMN(BL66),0)</f>
        <v>74016</v>
      </c>
      <c r="BM67" s="14">
        <f>VLOOKUP("*Ханты-Мансийский*",'[1]в рублях'!$1:$1048576,COLUMN(BM66),0)</f>
        <v>74420</v>
      </c>
      <c r="BN67" s="14">
        <f>VLOOKUP("*Ханты-Мансийский*",'[1]в рублях'!$1:$1048576,COLUMN(BN66),0)</f>
        <v>76137</v>
      </c>
      <c r="BO67" s="14">
        <f>VLOOKUP("*Ханты-Мансийский*",'[1]в рублях'!$1:$1048576,COLUMN(BO66),0)</f>
        <v>76581</v>
      </c>
      <c r="BP67" s="14">
        <f>VLOOKUP("*Ханты-Мансийский*",'[1]в рублях'!$1:$1048576,COLUMN(BP66),0)</f>
        <v>71175</v>
      </c>
      <c r="BQ67" s="14">
        <f>VLOOKUP("*Ханты-Мансийский*",'[1]в рублях'!$1:$1048576,COLUMN(BQ66),0)</f>
        <v>69374</v>
      </c>
      <c r="BR67" s="14">
        <f>VLOOKUP("*Ханты-Мансийский*",'[1]в рублях'!$1:$1048576,COLUMN(BR66),0)</f>
        <v>71056</v>
      </c>
      <c r="BS67" s="14">
        <f>VLOOKUP("*Ханты-Мансийский*",'[1]в рублях'!$1:$1048576,COLUMN(BS66),0)</f>
        <v>73130</v>
      </c>
      <c r="BT67" s="14">
        <f>VLOOKUP("*Ханты-Мансийский*",'[1]в рублях'!$1:$1048576,COLUMN(BT66),0)</f>
        <v>75073</v>
      </c>
      <c r="BU67" s="14">
        <f>VLOOKUP("*Ханты-Мансийский*",'[1]в рублях'!$1:$1048576,COLUMN(BU66),0)</f>
        <v>75179</v>
      </c>
      <c r="BV67" s="14">
        <f>VLOOKUP("*Ханты-Мансийский*",'[1]в рублях'!$1:$1048576,COLUMN(BV66),0)</f>
        <v>75481</v>
      </c>
      <c r="BW67" s="14">
        <f>VLOOKUP("*Ханты-Мансийский*",'[1]в рублях'!$1:$1048576,COLUMN(BW66),0)</f>
        <v>76794</v>
      </c>
      <c r="BX67" s="14">
        <f>VLOOKUP("*Ханты-Мансийский*",'[1]в рублях'!$1:$1048576,COLUMN(BX66),0)</f>
        <v>75781</v>
      </c>
      <c r="BY67" s="14">
        <f>VLOOKUP("*Ханты-Мансийский*",'[1]в рублях'!$1:$1048576,COLUMN(BY66),0)</f>
        <v>74606</v>
      </c>
      <c r="BZ67" s="14">
        <f>VLOOKUP("*Ханты-Мансийский*",'[1]в рублях'!$1:$1048576,COLUMN(BZ66),0)</f>
        <v>74251</v>
      </c>
      <c r="CA67" s="14">
        <f>VLOOKUP("*Ханты-Мансийский*",'[1]в рублях'!$1:$1048576,COLUMN(CA66),0)</f>
        <v>77640</v>
      </c>
      <c r="CB67" s="14">
        <f>VLOOKUP("*Ханты-Мансийский*",'[1]в рублях'!$1:$1048576,COLUMN(CB66),0)</f>
        <v>70264</v>
      </c>
    </row>
    <row r="68" spans="1:80" ht="24" x14ac:dyDescent="0.2">
      <c r="A68" s="5" t="s">
        <v>65</v>
      </c>
      <c r="B68" s="14">
        <f>VLOOKUP("*Ямало-Ненецкий*",'[1]в рублях'!$1:$1048576,COLUMN(B67),0)</f>
        <v>32</v>
      </c>
      <c r="C68" s="14">
        <f>VLOOKUP("*Ямало-Ненецкий*",'[1]в рублях'!$1:$1048576,COLUMN(C67),0)</f>
        <v>46</v>
      </c>
      <c r="D68" s="14">
        <f>VLOOKUP("*Ямало-Ненецкий*",'[1]в рублях'!$1:$1048576,COLUMN(D67),0)</f>
        <v>78</v>
      </c>
      <c r="E68" s="14">
        <f>VLOOKUP("*Ямало-Ненецкий*",'[1]в рублях'!$1:$1048576,COLUMN(E67),0)</f>
        <v>154</v>
      </c>
      <c r="F68" s="14">
        <f>VLOOKUP("*Ямало-Ненецкий*",'[1]в рублях'!$1:$1048576,COLUMN(F67),0)</f>
        <v>285</v>
      </c>
      <c r="G68" s="14">
        <f>VLOOKUP("*Ямало-Ненецкий*",'[1]в рублях'!$1:$1048576,COLUMN(G67),0)</f>
        <v>450</v>
      </c>
      <c r="H68" s="14">
        <f>VLOOKUP("*Ямало-Ненецкий*",'[1]в рублях'!$1:$1048576,COLUMN(H67),0)</f>
        <v>753</v>
      </c>
      <c r="I68" s="14">
        <f>VLOOKUP("*Ямало-Ненецкий*",'[1]в рублях'!$1:$1048576,COLUMN(I67),0)</f>
        <v>899</v>
      </c>
      <c r="J68" s="14">
        <f>VLOOKUP("*Ямало-Ненецкий*",'[1]в рублях'!$1:$1048576,COLUMN(J67),0)</f>
        <v>1088</v>
      </c>
      <c r="K68" s="14">
        <f>VLOOKUP("*Ямало-Ненецкий*",'[1]в рублях'!$1:$1048576,COLUMN(K67),0)</f>
        <v>1415</v>
      </c>
      <c r="L68" s="14">
        <f>VLOOKUP("*Ямало-Ненецкий*",'[1]в рублях'!$1:$1048576,COLUMN(L67),0)</f>
        <v>1792</v>
      </c>
      <c r="M68" s="14">
        <f>VLOOKUP("*Ямало-Ненецкий*",'[1]в рублях'!$1:$1048576,COLUMN(M67),0)</f>
        <v>2157</v>
      </c>
      <c r="N68" s="14">
        <f>VLOOKUP("*Ямало-Ненецкий*",'[1]в рублях'!$1:$1048576,COLUMN(N67),0)</f>
        <v>2785</v>
      </c>
      <c r="O68" s="14">
        <f>VLOOKUP("*Ямало-Ненецкий*",'[1]в рублях'!$1:$1048576,COLUMN(O67),0)</f>
        <v>3397</v>
      </c>
      <c r="P68" s="14">
        <f>VLOOKUP("*Ямало-Ненецкий*",'[1]в рублях'!$1:$1048576,COLUMN(P67),0)</f>
        <v>4134</v>
      </c>
      <c r="Q68" s="14">
        <f>VLOOKUP("*Ямало-Ненецкий*",'[1]в рублях'!$1:$1048576,COLUMN(Q67),0)</f>
        <v>5071</v>
      </c>
      <c r="R68" s="14">
        <f>VLOOKUP("*Ямало-Ненецкий*",'[1]в рублях'!$1:$1048576,COLUMN(R67),0)</f>
        <v>6345</v>
      </c>
      <c r="S68" s="14">
        <f>VLOOKUP("*Ямало-Ненецкий*",'[1]в рублях'!$1:$1048576,COLUMN(S67),0)</f>
        <v>7996</v>
      </c>
      <c r="T68" s="14">
        <f>VLOOKUP("*Ямало-Ненецкий*",'[1]в рублях'!$1:$1048576,COLUMN(T67),0)</f>
        <v>10097</v>
      </c>
      <c r="U68" s="14">
        <f>VLOOKUP("*Ямало-Ненецкий*",'[1]в рублях'!$1:$1048576,COLUMN(U67),0)</f>
        <v>10497</v>
      </c>
      <c r="V68" s="14">
        <f>VLOOKUP("*Ямало-Ненецкий*",'[1]в рублях'!$1:$1048576,COLUMN(V67),0)</f>
        <v>12062</v>
      </c>
      <c r="W68" s="14">
        <f>VLOOKUP("*Ямало-Ненецкий*",'[1]в рублях'!$1:$1048576,COLUMN(W67),0)</f>
        <v>13947</v>
      </c>
      <c r="X68" s="14">
        <f>VLOOKUP("*Ямало-Ненецкий*",'[1]в рублях'!$1:$1048576,COLUMN(X67),0)</f>
        <v>16326</v>
      </c>
      <c r="Y68" s="14">
        <f>VLOOKUP("*Ямало-Ненецкий*",'[1]в рублях'!$1:$1048576,COLUMN(Y67),0)</f>
        <v>18190</v>
      </c>
      <c r="Z68" s="14">
        <f>VLOOKUP("*Ямало-Ненецкий*",'[1]в рублях'!$1:$1048576,COLUMN(Z67),0)</f>
        <v>20915</v>
      </c>
      <c r="AA68" s="14">
        <f>VLOOKUP("*Ямало-Ненецкий*",'[1]в рублях'!$1:$1048576,COLUMN(AA67),0)</f>
        <v>23123</v>
      </c>
      <c r="AB68" s="14">
        <f>VLOOKUP("*Ямало-Ненецкий*",'[1]в рублях'!$1:$1048576,COLUMN(AB67),0)</f>
        <v>25308</v>
      </c>
      <c r="AC68" s="14">
        <f>VLOOKUP("*Ямало-Ненецкий*",'[1]в рублях'!$1:$1048576,COLUMN(AC67),0)</f>
        <v>26889</v>
      </c>
      <c r="AD68" s="14">
        <f>VLOOKUP("*Ямало-Ненецкий*",'[1]в рублях'!$1:$1048576,COLUMN(AD67),0)</f>
        <v>27285</v>
      </c>
      <c r="AE68" s="14">
        <f>VLOOKUP("*Ямало-Ненецкий*",'[1]в рублях'!$1:$1048576,COLUMN(AE67),0)</f>
        <v>28327</v>
      </c>
      <c r="AF68" s="14">
        <f>VLOOKUP("*Ямало-Ненецкий*",'[1]в рублях'!$1:$1048576,COLUMN(AF67),0)</f>
        <v>28864</v>
      </c>
      <c r="AG68" s="14">
        <f>VLOOKUP("*Ямало-Ненецкий*",'[1]в рублях'!$1:$1048576,COLUMN(AG67),0)</f>
        <v>28069</v>
      </c>
      <c r="AH68" s="14">
        <f>VLOOKUP("*Ямало-Ненецкий*",'[1]в рублях'!$1:$1048576,COLUMN(AH67),0)</f>
        <v>29819</v>
      </c>
      <c r="AI68" s="14">
        <f>VLOOKUP("*Ямало-Ненецкий*",'[1]в рублях'!$1:$1048576,COLUMN(AI67),0)</f>
        <v>31910</v>
      </c>
      <c r="AJ68" s="14">
        <f>VLOOKUP("*Ямало-Ненецкий*",'[1]в рублях'!$1:$1048576,COLUMN(AJ67),0)</f>
        <v>33688</v>
      </c>
      <c r="AK68" s="14">
        <f>VLOOKUP("*Ямало-Ненецкий*",'[1]в рублях'!$1:$1048576,COLUMN(AK67),0)</f>
        <v>34460</v>
      </c>
      <c r="AL68" s="14">
        <f>VLOOKUP("*Ямало-Ненецкий*",'[1]в рублях'!$1:$1048576,COLUMN(AL67),0)</f>
        <v>34843</v>
      </c>
      <c r="AM68" s="14">
        <f>VLOOKUP("*Ямало-Ненецкий*",'[1]в рублях'!$1:$1048576,COLUMN(AM67),0)</f>
        <v>35540</v>
      </c>
      <c r="AN68" s="14">
        <f>VLOOKUP("*Ямало-Ненецкий*",'[1]в рублях'!$1:$1048576,COLUMN(AN67),0)</f>
        <v>36796</v>
      </c>
      <c r="AO68" s="14">
        <f>VLOOKUP("*Ямало-Ненецкий*",'[1]в рублях'!$1:$1048576,COLUMN(AO67),0)</f>
        <v>37938</v>
      </c>
      <c r="AP68" s="14">
        <f>VLOOKUP("*Ямало-Ненецкий*",'[1]в рублях'!$1:$1048576,COLUMN(AP67),0)</f>
        <v>36824</v>
      </c>
      <c r="AQ68" s="14">
        <f>VLOOKUP("*Ямало-Ненецкий*",'[1]в рублях'!$1:$1048576,COLUMN(AQ67),0)</f>
        <v>35925</v>
      </c>
      <c r="AR68" s="14">
        <f>VLOOKUP("*Ямало-Ненецкий*",'[1]в рублях'!$1:$1048576,COLUMN(AR67),0)</f>
        <v>34869</v>
      </c>
      <c r="AS68" s="14">
        <f>VLOOKUP("*Ямало-Ненецкий*",'[1]в рублях'!$1:$1048576,COLUMN(AS67),0)</f>
        <v>33168</v>
      </c>
      <c r="AT68" s="14">
        <f>VLOOKUP("*Ямало-Ненецкий*",'[1]в рублях'!$1:$1048576,COLUMN(AT67),0)</f>
        <v>33034</v>
      </c>
      <c r="AU68" s="14">
        <f>VLOOKUP("*Ямало-Ненецкий*",'[1]в рублях'!$1:$1048576,COLUMN(AU67),0)</f>
        <v>34991</v>
      </c>
      <c r="AV68" s="14">
        <f>VLOOKUP("*Ямало-Ненецкий*",'[1]в рублях'!$1:$1048576,COLUMN(AV67),0)</f>
        <v>37478</v>
      </c>
      <c r="AW68" s="14">
        <f>VLOOKUP("*Ямало-Ненецкий*",'[1]в рублях'!$1:$1048576,COLUMN(AW67),0)</f>
        <v>39410</v>
      </c>
      <c r="AX68" s="14">
        <f>VLOOKUP("*Ямало-Ненецкий*",'[1]в рублях'!$1:$1048576,COLUMN(AX67),0)</f>
        <v>41496</v>
      </c>
      <c r="AY68" s="14">
        <f>VLOOKUP("*Ямало-Ненецкий*",'[1]в рублях'!$1:$1048576,COLUMN(AY67),0)</f>
        <v>43514</v>
      </c>
      <c r="AZ68" s="14">
        <f>VLOOKUP("*Ямало-Ненецкий*",'[1]в рублях'!$1:$1048576,COLUMN(AZ67),0)</f>
        <v>44322</v>
      </c>
      <c r="BA68" s="14">
        <f>VLOOKUP("*Ямало-Ненецкий*",'[1]в рублях'!$1:$1048576,COLUMN(BA67),0)</f>
        <v>44866</v>
      </c>
      <c r="BB68" s="14">
        <f>VLOOKUP("*Ямало-Ненецкий*",'[1]в рублях'!$1:$1048576,COLUMN(BB67),0)</f>
        <v>46777</v>
      </c>
      <c r="BC68" s="14">
        <f>VLOOKUP("*Ямало-Ненецкий*",'[1]в рублях'!$1:$1048576,COLUMN(BC67),0)</f>
        <v>46183</v>
      </c>
      <c r="BD68" s="14">
        <f>VLOOKUP("*Ямало-Ненецкий*",'[1]в рублях'!$1:$1048576,COLUMN(BD67),0)</f>
        <v>42092</v>
      </c>
      <c r="BE68" s="14">
        <f>VLOOKUP("*Ямало-Ненецкий*",'[1]в рублях'!$1:$1048576,COLUMN(BE67),0)</f>
        <v>40570</v>
      </c>
      <c r="BF68" s="14">
        <f>VLOOKUP("*Ямало-Ненецкий*",'[1]в рублях'!$1:$1048576,COLUMN(BF67),0)</f>
        <v>28023</v>
      </c>
      <c r="BG68" s="14">
        <f>VLOOKUP("*Ямало-Ненецкий*",'[1]в рублях'!$1:$1048576,COLUMN(BG67),0)</f>
        <v>28113</v>
      </c>
      <c r="BH68" s="14">
        <f>VLOOKUP("*Ямало-Ненецкий*",'[1]в рублях'!$1:$1048576,COLUMN(BH67),0)</f>
        <v>28541</v>
      </c>
      <c r="BI68" s="14">
        <f>VLOOKUP("*Ямало-Ненецкий*",'[1]в рублях'!$1:$1048576,COLUMN(BI67),0)</f>
        <v>29918</v>
      </c>
      <c r="BJ68" s="14">
        <f>VLOOKUP("*Ямало-Ненецкий*",'[1]в рублях'!$1:$1048576,COLUMN(BJ67),0)</f>
        <v>32828</v>
      </c>
      <c r="BK68" s="14">
        <f>VLOOKUP("*Ямало-Ненецкий*",'[1]в рублях'!$1:$1048576,COLUMN(BK67),0)</f>
        <v>34106</v>
      </c>
      <c r="BL68" s="14">
        <f>VLOOKUP("*Ямало-Ненецкий*",'[1]в рублях'!$1:$1048576,COLUMN(BL67),0)</f>
        <v>34363</v>
      </c>
      <c r="BM68" s="14">
        <f>VLOOKUP("*Ямало-Ненецкий*",'[1]в рублях'!$1:$1048576,COLUMN(BM67),0)</f>
        <v>34546</v>
      </c>
      <c r="BN68" s="14">
        <f>VLOOKUP("*Ямало-Ненецкий*",'[1]в рублях'!$1:$1048576,COLUMN(BN67),0)</f>
        <v>34908</v>
      </c>
      <c r="BO68" s="14">
        <f>VLOOKUP("*Ямало-Ненецкий*",'[1]в рублях'!$1:$1048576,COLUMN(BO67),0)</f>
        <v>35325</v>
      </c>
      <c r="BP68" s="14">
        <f>VLOOKUP("*Ямало-Ненецкий*",'[1]в рублях'!$1:$1048576,COLUMN(BP67),0)</f>
        <v>32231</v>
      </c>
      <c r="BQ68" s="14">
        <f>VLOOKUP("*Ямало-Ненецкий*",'[1]в рублях'!$1:$1048576,COLUMN(BQ67),0)</f>
        <v>32083</v>
      </c>
      <c r="BR68" s="14">
        <f>VLOOKUP("*Ямало-Ненецкий*",'[1]в рублях'!$1:$1048576,COLUMN(BR67),0)</f>
        <v>33146</v>
      </c>
      <c r="BS68" s="14">
        <f>VLOOKUP("*Ямало-Ненецкий*",'[1]в рублях'!$1:$1048576,COLUMN(BS67),0)</f>
        <v>33440</v>
      </c>
      <c r="BT68" s="14">
        <f>VLOOKUP("*Ямало-Ненецкий*",'[1]в рублях'!$1:$1048576,COLUMN(BT67),0)</f>
        <v>34178</v>
      </c>
      <c r="BU68" s="14">
        <f>VLOOKUP("*Ямало-Ненецкий*",'[1]в рублях'!$1:$1048576,COLUMN(BU67),0)</f>
        <v>34136</v>
      </c>
      <c r="BV68" s="14">
        <f>VLOOKUP("*Ямало-Ненецкий*",'[1]в рублях'!$1:$1048576,COLUMN(BV67),0)</f>
        <v>34988</v>
      </c>
      <c r="BW68" s="14">
        <f>VLOOKUP("*Ямало-Ненецкий*",'[1]в рублях'!$1:$1048576,COLUMN(BW67),0)</f>
        <v>36203</v>
      </c>
      <c r="BX68" s="14">
        <f>VLOOKUP("*Ямало-Ненецкий*",'[1]в рублях'!$1:$1048576,COLUMN(BX67),0)</f>
        <v>36951</v>
      </c>
      <c r="BY68" s="14">
        <f>VLOOKUP("*Ямало-Ненецкий*",'[1]в рублях'!$1:$1048576,COLUMN(BY67),0)</f>
        <v>37412</v>
      </c>
      <c r="BZ68" s="14">
        <f>VLOOKUP("*Ямало-Ненецкий*",'[1]в рублях'!$1:$1048576,COLUMN(BZ67),0)</f>
        <v>33075</v>
      </c>
      <c r="CA68" s="14">
        <f>VLOOKUP("*Ямало-Ненецкий*",'[1]в рублях'!$1:$1048576,COLUMN(CA67),0)</f>
        <v>34631</v>
      </c>
      <c r="CB68" s="14">
        <f>VLOOKUP("*Ямало-Ненецкий*",'[1]в рублях'!$1:$1048576,COLUMN(CB67),0)</f>
        <v>32709</v>
      </c>
    </row>
    <row r="69" spans="1:80" ht="24" customHeight="1" x14ac:dyDescent="0.2">
      <c r="A69" s="5" t="s">
        <v>88</v>
      </c>
      <c r="B69" s="14">
        <f>VLOOKUP("*Тюменская область без*",'[1]в рублях'!$1:$1048576,COLUMN(B68),0)</f>
        <v>359</v>
      </c>
      <c r="C69" s="14">
        <f>VLOOKUP("*Тюменская область без*",'[1]в рублях'!$1:$1048576,COLUMN(C68),0)</f>
        <v>573</v>
      </c>
      <c r="D69" s="14">
        <f>VLOOKUP("*Тюменская область без*",'[1]в рублях'!$1:$1048576,COLUMN(D68),0)</f>
        <v>943</v>
      </c>
      <c r="E69" s="14">
        <f>VLOOKUP("*Тюменская область без*",'[1]в рублях'!$1:$1048576,COLUMN(E68),0)</f>
        <v>1488</v>
      </c>
      <c r="F69" s="14">
        <f>VLOOKUP("*Тюменская область без*",'[1]в рублях'!$1:$1048576,COLUMN(F68),0)</f>
        <v>2107</v>
      </c>
      <c r="G69" s="14">
        <f>VLOOKUP("*Тюменская область без*",'[1]в рублях'!$1:$1048576,COLUMN(G68),0)</f>
        <v>2964</v>
      </c>
      <c r="H69" s="14">
        <f>VLOOKUP("*Тюменская область без*",'[1]в рублях'!$1:$1048576,COLUMN(H68),0)</f>
        <v>3490</v>
      </c>
      <c r="I69" s="14">
        <f>VLOOKUP("*Тюменская область без*",'[1]в рублях'!$1:$1048576,COLUMN(I68),0)</f>
        <v>4108</v>
      </c>
      <c r="J69" s="14">
        <f>VLOOKUP("*Тюменская область без*",'[1]в рублях'!$1:$1048576,COLUMN(J68),0)</f>
        <v>4960</v>
      </c>
      <c r="K69" s="14">
        <f>VLOOKUP("*Тюменская область без*",'[1]в рублях'!$1:$1048576,COLUMN(K68),0)</f>
        <v>6075</v>
      </c>
      <c r="L69" s="14">
        <f>VLOOKUP("*Тюменская область без*",'[1]в рублях'!$1:$1048576,COLUMN(L68),0)</f>
        <v>7371</v>
      </c>
      <c r="M69" s="14">
        <f>VLOOKUP("*Тюменская область без*",'[1]в рублях'!$1:$1048576,COLUMN(M68),0)</f>
        <v>8471</v>
      </c>
      <c r="N69" s="14">
        <f>VLOOKUP("*Тюменская область без*",'[1]в рублях'!$1:$1048576,COLUMN(N68),0)</f>
        <v>10335</v>
      </c>
      <c r="O69" s="14">
        <f>VLOOKUP("*Тюменская область без*",'[1]в рублях'!$1:$1048576,COLUMN(O68),0)</f>
        <v>13247</v>
      </c>
      <c r="P69" s="14">
        <f>VLOOKUP("*Тюменская область без*",'[1]в рублях'!$1:$1048576,COLUMN(P68),0)</f>
        <v>16460</v>
      </c>
      <c r="Q69" s="14">
        <f>VLOOKUP("*Тюменская область без*",'[1]в рублях'!$1:$1048576,COLUMN(Q68),0)</f>
        <v>19616</v>
      </c>
      <c r="R69" s="14">
        <f>VLOOKUP("*Тюменская область без*",'[1]в рублях'!$1:$1048576,COLUMN(R68),0)</f>
        <v>22877</v>
      </c>
      <c r="S69" s="14">
        <f>VLOOKUP("*Тюменская область без*",'[1]в рублях'!$1:$1048576,COLUMN(S68),0)</f>
        <v>25640</v>
      </c>
      <c r="T69" s="14">
        <f>VLOOKUP("*Тюменская область без*",'[1]в рублях'!$1:$1048576,COLUMN(T68),0)</f>
        <v>26689</v>
      </c>
      <c r="U69" s="14">
        <f>VLOOKUP("*Тюменская область без*",'[1]в рублях'!$1:$1048576,COLUMN(U68),0)</f>
        <v>22271</v>
      </c>
      <c r="V69" s="14">
        <f>VLOOKUP("*Тюменская область без*",'[1]в рублях'!$1:$1048576,COLUMN(V68),0)</f>
        <v>24206</v>
      </c>
      <c r="W69" s="14">
        <f>VLOOKUP("*Тюменская область без*",'[1]в рублях'!$1:$1048576,COLUMN(W68),0)</f>
        <v>26756</v>
      </c>
      <c r="X69" s="14">
        <f>VLOOKUP("*Тюменская область без*",'[1]в рублях'!$1:$1048576,COLUMN(X68),0)</f>
        <v>29804</v>
      </c>
      <c r="Y69" s="14">
        <f>VLOOKUP("*Тюменская область без*",'[1]в рублях'!$1:$1048576,COLUMN(Y68),0)</f>
        <v>31819</v>
      </c>
      <c r="Z69" s="14">
        <f>VLOOKUP("*Тюменская область без*",'[1]в рублях'!$1:$1048576,COLUMN(Z68),0)</f>
        <v>35330</v>
      </c>
      <c r="AA69" s="14">
        <f>VLOOKUP("*Тюменская область без*",'[1]в рублях'!$1:$1048576,COLUMN(AA68),0)</f>
        <v>38524</v>
      </c>
      <c r="AB69" s="14">
        <f>VLOOKUP("*Тюменская область без*",'[1]в рублях'!$1:$1048576,COLUMN(AB68),0)</f>
        <v>41581</v>
      </c>
      <c r="AC69" s="14">
        <f>VLOOKUP("*Тюменская область без*",'[1]в рублях'!$1:$1048576,COLUMN(AC68),0)</f>
        <v>44264</v>
      </c>
      <c r="AD69" s="14">
        <f>VLOOKUP("*Тюменская область без*",'[1]в рублях'!$1:$1048576,COLUMN(AD68),0)</f>
        <v>42566</v>
      </c>
      <c r="AE69" s="14">
        <f>VLOOKUP("*Тюменская область без*",'[1]в рублях'!$1:$1048576,COLUMN(AE68),0)</f>
        <v>44247</v>
      </c>
      <c r="AF69" s="14">
        <f>VLOOKUP("*Тюменская область без*",'[1]в рублях'!$1:$1048576,COLUMN(AF68),0)</f>
        <v>44729</v>
      </c>
      <c r="AG69" s="14">
        <f>VLOOKUP("*Тюменская область без*",'[1]в рублях'!$1:$1048576,COLUMN(AG68),0)</f>
        <v>39877</v>
      </c>
      <c r="AH69" s="14">
        <f>VLOOKUP("*Тюменская область без*",'[1]в рублях'!$1:$1048576,COLUMN(AH68),0)</f>
        <v>43433</v>
      </c>
      <c r="AI69" s="14">
        <f>VLOOKUP("*Тюменская область без*",'[1]в рублях'!$1:$1048576,COLUMN(AI68),0)</f>
        <v>46181</v>
      </c>
      <c r="AJ69" s="14">
        <f>VLOOKUP("*Тюменская область без*",'[1]в рублях'!$1:$1048576,COLUMN(AJ68),0)</f>
        <v>48710</v>
      </c>
      <c r="AK69" s="14">
        <f>VLOOKUP("*Тюменская область без*",'[1]в рублях'!$1:$1048576,COLUMN(AK68),0)</f>
        <v>40903</v>
      </c>
      <c r="AL69" s="14">
        <f>VLOOKUP("*Тюменская область без*",'[1]в рублях'!$1:$1048576,COLUMN(AL68),0)</f>
        <v>49974</v>
      </c>
      <c r="AM69" s="14">
        <f>VLOOKUP("*Тюменская область без*",'[1]в рублях'!$1:$1048576,COLUMN(AM68),0)</f>
        <v>50892</v>
      </c>
      <c r="AN69" s="14">
        <f>VLOOKUP("*Тюменская область без*",'[1]в рублях'!$1:$1048576,COLUMN(AN68),0)</f>
        <v>52727</v>
      </c>
      <c r="AO69" s="14">
        <f>VLOOKUP("*Тюменская область без*",'[1]в рублях'!$1:$1048576,COLUMN(AO68),0)</f>
        <v>51556</v>
      </c>
      <c r="AP69" s="14">
        <f>VLOOKUP("*Тюменская область без*",'[1]в рублях'!$1:$1048576,COLUMN(AP68),0)</f>
        <v>50174</v>
      </c>
      <c r="AQ69" s="14">
        <f>VLOOKUP("*Тюменская область без*",'[1]в рублях'!$1:$1048576,COLUMN(AQ68),0)</f>
        <v>50666</v>
      </c>
      <c r="AR69" s="14">
        <f>VLOOKUP("*Тюменская область без*",'[1]в рублях'!$1:$1048576,COLUMN(AR68),0)</f>
        <v>48891</v>
      </c>
      <c r="AS69" s="14">
        <f>VLOOKUP("*Тюменская область без*",'[1]в рублях'!$1:$1048576,COLUMN(AS68),0)</f>
        <v>45191</v>
      </c>
      <c r="AT69" s="14">
        <f>VLOOKUP("*Тюменская область без*",'[1]в рублях'!$1:$1048576,COLUMN(AT68),0)</f>
        <v>45597</v>
      </c>
      <c r="AU69" s="14">
        <f>VLOOKUP("*Тюменская область без*",'[1]в рублях'!$1:$1048576,COLUMN(AU68),0)</f>
        <v>48025</v>
      </c>
      <c r="AV69" s="14">
        <f>VLOOKUP("*Тюменская область без*",'[1]в рублях'!$1:$1048576,COLUMN(AV68),0)</f>
        <v>50521</v>
      </c>
      <c r="AW69" s="14">
        <f>VLOOKUP("*Тюменская область без*",'[1]в рублях'!$1:$1048576,COLUMN(AW68),0)</f>
        <v>54867</v>
      </c>
      <c r="AX69" s="14">
        <f>VLOOKUP("*Тюменская область без*",'[1]в рублях'!$1:$1048576,COLUMN(AX68),0)</f>
        <v>59567</v>
      </c>
      <c r="AY69" s="14">
        <f>VLOOKUP("*Тюменская область без*",'[1]в рублях'!$1:$1048576,COLUMN(AY68),0)</f>
        <v>62606</v>
      </c>
      <c r="AZ69" s="14">
        <f>VLOOKUP("*Тюменская область без*",'[1]в рублях'!$1:$1048576,COLUMN(AZ68),0)</f>
        <v>69944</v>
      </c>
      <c r="BA69" s="14">
        <f>VLOOKUP("*Тюменская область без*",'[1]в рублях'!$1:$1048576,COLUMN(BA68),0)</f>
        <v>80222</v>
      </c>
      <c r="BB69" s="14">
        <f>VLOOKUP("*Тюменская область без*",'[1]в рублях'!$1:$1048576,COLUMN(BB68),0)</f>
        <v>86517</v>
      </c>
      <c r="BC69" s="14">
        <f>VLOOKUP("*Тюменская область без*",'[1]в рублях'!$1:$1048576,COLUMN(BC68),0)</f>
        <v>89943</v>
      </c>
      <c r="BD69" s="14">
        <f>VLOOKUP("*Тюменская область без*",'[1]в рублях'!$1:$1048576,COLUMN(BD68),0)</f>
        <v>88059</v>
      </c>
      <c r="BE69" s="14">
        <f>VLOOKUP("*Тюменская область без*",'[1]в рублях'!$1:$1048576,COLUMN(BE68),0)</f>
        <v>85629</v>
      </c>
      <c r="BF69" s="14">
        <f>VLOOKUP("*Тюменская область без*",'[1]в рублях'!$1:$1048576,COLUMN(BF68),0)</f>
        <v>82758</v>
      </c>
      <c r="BG69" s="14">
        <f>VLOOKUP("*Тюменская область без*",'[1]в рублях'!$1:$1048576,COLUMN(BG68),0)</f>
        <v>79062</v>
      </c>
      <c r="BH69" s="14">
        <f>VLOOKUP("*Тюменская область без*",'[1]в рублях'!$1:$1048576,COLUMN(BH68),0)</f>
        <v>79561</v>
      </c>
      <c r="BI69" s="14">
        <f>VLOOKUP("*Тюменская область без*",'[1]в рублях'!$1:$1048576,COLUMN(BI68),0)</f>
        <v>82032</v>
      </c>
      <c r="BJ69" s="14">
        <f>VLOOKUP("*Тюменская область без*",'[1]в рублях'!$1:$1048576,COLUMN(BJ68),0)</f>
        <v>86895</v>
      </c>
      <c r="BK69" s="14">
        <f>VLOOKUP("*Тюменская область без*",'[1]в рублях'!$1:$1048576,COLUMN(BK68),0)</f>
        <v>89645</v>
      </c>
      <c r="BL69" s="14">
        <f>VLOOKUP("*Тюменская область без*",'[1]в рублях'!$1:$1048576,COLUMN(BL68),0)</f>
        <v>90363</v>
      </c>
      <c r="BM69" s="14">
        <f>VLOOKUP("*Тюменская область без*",'[1]в рублях'!$1:$1048576,COLUMN(BM68),0)</f>
        <v>90482</v>
      </c>
      <c r="BN69" s="14">
        <f>VLOOKUP("*Тюменская область без*",'[1]в рублях'!$1:$1048576,COLUMN(BN68),0)</f>
        <v>91668</v>
      </c>
      <c r="BO69" s="14">
        <f>VLOOKUP("*Тюменская область без*",'[1]в рублях'!$1:$1048576,COLUMN(BO68),0)</f>
        <v>87955</v>
      </c>
      <c r="BP69" s="14">
        <f>VLOOKUP("*Тюменская область без*",'[1]в рублях'!$1:$1048576,COLUMN(BP68),0)</f>
        <v>75998</v>
      </c>
      <c r="BQ69" s="14">
        <f>VLOOKUP("*Тюменская область без*",'[1]в рублях'!$1:$1048576,COLUMN(BQ68),0)</f>
        <v>75281</v>
      </c>
      <c r="BR69" s="14">
        <f>VLOOKUP("*Тюменская область без*",'[1]в рублях'!$1:$1048576,COLUMN(BR68),0)</f>
        <v>78220</v>
      </c>
      <c r="BS69" s="14">
        <f>VLOOKUP("*Тюменская область без*",'[1]в рублях'!$1:$1048576,COLUMN(BS68),0)</f>
        <v>80586</v>
      </c>
      <c r="BT69" s="14">
        <f>VLOOKUP("*Тюменская область без*",'[1]в рублях'!$1:$1048576,COLUMN(BT68),0)</f>
        <v>83670</v>
      </c>
      <c r="BU69" s="14">
        <f>VLOOKUP("*Тюменская область без*",'[1]в рублях'!$1:$1048576,COLUMN(BU68),0)</f>
        <v>86076</v>
      </c>
      <c r="BV69" s="14">
        <f>VLOOKUP("*Тюменская область без*",'[1]в рублях'!$1:$1048576,COLUMN(BV68),0)</f>
        <v>84694</v>
      </c>
      <c r="BW69" s="14">
        <f>VLOOKUP("*Тюменская область без*",'[1]в рублях'!$1:$1048576,COLUMN(BW68),0)</f>
        <v>85090</v>
      </c>
      <c r="BX69" s="14">
        <f>VLOOKUP("*Тюменская область без*",'[1]в рублях'!$1:$1048576,COLUMN(BX68),0)</f>
        <v>87990</v>
      </c>
      <c r="BY69" s="14">
        <f>VLOOKUP("*Тюменская область без*",'[1]в рублях'!$1:$1048576,COLUMN(BY68),0)</f>
        <v>89684</v>
      </c>
      <c r="BZ69" s="14">
        <f>VLOOKUP("*Тюменская область без*",'[1]в рублях'!$1:$1048576,COLUMN(BZ68),0)</f>
        <v>81557</v>
      </c>
      <c r="CA69" s="14">
        <f>VLOOKUP("*Тюменская область без*",'[1]в рублях'!$1:$1048576,COLUMN(CA68),0)</f>
        <v>85112</v>
      </c>
      <c r="CB69" s="14">
        <f>VLOOKUP("*Тюменская область без*",'[1]в рублях'!$1:$1048576,COLUMN(CB68),0)</f>
        <v>70074</v>
      </c>
    </row>
    <row r="70" spans="1:80" x14ac:dyDescent="0.2">
      <c r="A70" s="4" t="s">
        <v>66</v>
      </c>
      <c r="B70" s="14">
        <f>VLOOKUP("*Челябинская*",'[1]в рублях'!$1:$1048576,COLUMN(B69),0)</f>
        <v>153</v>
      </c>
      <c r="C70" s="14">
        <f>VLOOKUP("*Челябинская*",'[1]в рублях'!$1:$1048576,COLUMN(C69),0)</f>
        <v>207</v>
      </c>
      <c r="D70" s="14">
        <f>VLOOKUP("*Челябинская*",'[1]в рублях'!$1:$1048576,COLUMN(D69),0)</f>
        <v>261</v>
      </c>
      <c r="E70" s="14">
        <f>VLOOKUP("*Челябинская*",'[1]в рублях'!$1:$1048576,COLUMN(E69),0)</f>
        <v>385</v>
      </c>
      <c r="F70" s="14">
        <f>VLOOKUP("*Челябинская*",'[1]в рублях'!$1:$1048576,COLUMN(F69),0)</f>
        <v>484</v>
      </c>
      <c r="G70" s="14">
        <f>VLOOKUP("*Челябинская*",'[1]в рублях'!$1:$1048576,COLUMN(G69),0)</f>
        <v>678</v>
      </c>
      <c r="H70" s="14">
        <f>VLOOKUP("*Челябинская*",'[1]в рублях'!$1:$1048576,COLUMN(H69),0)</f>
        <v>796</v>
      </c>
      <c r="I70" s="14">
        <f>VLOOKUP("*Челябинская*",'[1]в рублях'!$1:$1048576,COLUMN(I69),0)</f>
        <v>943</v>
      </c>
      <c r="J70" s="14">
        <f>VLOOKUP("*Челябинская*",'[1]в рублях'!$1:$1048576,COLUMN(J69),0)</f>
        <v>1079</v>
      </c>
      <c r="K70" s="14">
        <f>VLOOKUP("*Челябинская*",'[1]в рублях'!$1:$1048576,COLUMN(K69),0)</f>
        <v>1249</v>
      </c>
      <c r="L70" s="14">
        <f>VLOOKUP("*Челябинская*",'[1]в рублях'!$1:$1048576,COLUMN(L69),0)</f>
        <v>1244</v>
      </c>
      <c r="M70" s="14">
        <f>VLOOKUP("*Челябинская*",'[1]в рублях'!$1:$1048576,COLUMN(M69),0)</f>
        <v>1437</v>
      </c>
      <c r="N70" s="14">
        <f>VLOOKUP("*Челябинская*",'[1]в рублях'!$1:$1048576,COLUMN(N69),0)</f>
        <v>1787</v>
      </c>
      <c r="O70" s="14">
        <f>VLOOKUP("*Челябинская*",'[1]в рублях'!$1:$1048576,COLUMN(O69),0)</f>
        <v>2083</v>
      </c>
      <c r="P70" s="14">
        <f>VLOOKUP("*Челябинская*",'[1]в рублях'!$1:$1048576,COLUMN(P69),0)</f>
        <v>2609</v>
      </c>
      <c r="Q70" s="14">
        <f>VLOOKUP("*Челябинская*",'[1]в рублях'!$1:$1048576,COLUMN(Q69),0)</f>
        <v>3710</v>
      </c>
      <c r="R70" s="14">
        <f>VLOOKUP("*Челябинская*",'[1]в рублях'!$1:$1048576,COLUMN(R69),0)</f>
        <v>5055</v>
      </c>
      <c r="S70" s="14">
        <f>VLOOKUP("*Челябинская*",'[1]в рублях'!$1:$1048576,COLUMN(S69),0)</f>
        <v>6195</v>
      </c>
      <c r="T70" s="14">
        <f>VLOOKUP("*Челябинская*",'[1]в рублях'!$1:$1048576,COLUMN(T69),0)</f>
        <v>7907</v>
      </c>
      <c r="U70" s="14">
        <f>VLOOKUP("*Челябинская*",'[1]в рублях'!$1:$1048576,COLUMN(U69),0)</f>
        <v>8927</v>
      </c>
      <c r="V70" s="14">
        <f>VLOOKUP("*Челябинская*",'[1]в рублях'!$1:$1048576,COLUMN(V69),0)</f>
        <v>11046</v>
      </c>
      <c r="W70" s="14">
        <f>VLOOKUP("*Челябинская*",'[1]в рублях'!$1:$1048576,COLUMN(W69),0)</f>
        <v>13299</v>
      </c>
      <c r="X70" s="14">
        <f>VLOOKUP("*Челябинская*",'[1]в рублях'!$1:$1048576,COLUMN(X69),0)</f>
        <v>15547</v>
      </c>
      <c r="Y70" s="14">
        <f>VLOOKUP("*Челябинская*",'[1]в рублях'!$1:$1048576,COLUMN(Y69),0)</f>
        <v>17567</v>
      </c>
      <c r="Z70" s="14">
        <f>VLOOKUP("*Челябинская*",'[1]в рублях'!$1:$1048576,COLUMN(Z69),0)</f>
        <v>20614</v>
      </c>
      <c r="AA70" s="14">
        <f>VLOOKUP("*Челябинская*",'[1]в рублях'!$1:$1048576,COLUMN(AA69),0)</f>
        <v>21710</v>
      </c>
      <c r="AB70" s="14">
        <f>VLOOKUP("*Челябинская*",'[1]в рублях'!$1:$1048576,COLUMN(AB69),0)</f>
        <v>22342</v>
      </c>
      <c r="AC70" s="14">
        <f>VLOOKUP("*Челябинская*",'[1]в рублях'!$1:$1048576,COLUMN(AC69),0)</f>
        <v>22904</v>
      </c>
      <c r="AD70" s="14">
        <f>VLOOKUP("*Челябинская*",'[1]в рублях'!$1:$1048576,COLUMN(AD69),0)</f>
        <v>24339</v>
      </c>
      <c r="AE70" s="14">
        <f>VLOOKUP("*Челябинская*",'[1]в рублях'!$1:$1048576,COLUMN(AE69),0)</f>
        <v>24597</v>
      </c>
      <c r="AF70" s="14">
        <f>VLOOKUP("*Челябинская*",'[1]в рублях'!$1:$1048576,COLUMN(AF69),0)</f>
        <v>24579</v>
      </c>
      <c r="AG70" s="14">
        <f>VLOOKUP("*Челябинская*",'[1]в рублях'!$1:$1048576,COLUMN(AG69),0)</f>
        <v>25698</v>
      </c>
      <c r="AH70" s="14">
        <f>VLOOKUP("*Челябинская*",'[1]в рублях'!$1:$1048576,COLUMN(AH69),0)</f>
        <v>28657</v>
      </c>
      <c r="AI70" s="14">
        <f>VLOOKUP("*Челябинская*",'[1]в рублях'!$1:$1048576,COLUMN(AI69),0)</f>
        <v>34345</v>
      </c>
      <c r="AJ70" s="14">
        <f>VLOOKUP("*Челябинская*",'[1]в рублях'!$1:$1048576,COLUMN(AJ69),0)</f>
        <v>36402</v>
      </c>
      <c r="AK70" s="14">
        <f>VLOOKUP("*Челябинская*",'[1]в рублях'!$1:$1048576,COLUMN(AK69),0)</f>
        <v>28388</v>
      </c>
      <c r="AL70" s="14">
        <f>VLOOKUP("*Челябинская*",'[1]в рублях'!$1:$1048576,COLUMN(AL69),0)</f>
        <v>35085</v>
      </c>
      <c r="AM70" s="14">
        <f>VLOOKUP("*Челябинская*",'[1]в рублях'!$1:$1048576,COLUMN(AM69),0)</f>
        <v>35746</v>
      </c>
      <c r="AN70" s="14">
        <f>VLOOKUP("*Челябинская*",'[1]в рублях'!$1:$1048576,COLUMN(AN69),0)</f>
        <v>37366</v>
      </c>
      <c r="AO70" s="14">
        <f>VLOOKUP("*Челябинская*",'[1]в рублях'!$1:$1048576,COLUMN(AO69),0)</f>
        <v>36616</v>
      </c>
      <c r="AP70" s="14">
        <f>VLOOKUP("*Челябинская*",'[1]в рублях'!$1:$1048576,COLUMN(AP69),0)</f>
        <v>37547</v>
      </c>
      <c r="AQ70" s="14">
        <f>VLOOKUP("*Челябинская*",'[1]в рублях'!$1:$1048576,COLUMN(AQ69),0)</f>
        <v>37924</v>
      </c>
      <c r="AR70" s="14">
        <f>VLOOKUP("*Челябинская*",'[1]в рублях'!$1:$1048576,COLUMN(AR69),0)</f>
        <v>33273</v>
      </c>
      <c r="AS70" s="14">
        <f>VLOOKUP("*Челябинская*",'[1]в рублях'!$1:$1048576,COLUMN(AS69),0)</f>
        <v>29410</v>
      </c>
      <c r="AT70" s="14">
        <f>VLOOKUP("*Челябинская*",'[1]в рублях'!$1:$1048576,COLUMN(AT69),0)</f>
        <v>30164</v>
      </c>
      <c r="AU70" s="14">
        <f>VLOOKUP("*Челябинская*",'[1]в рублях'!$1:$1048576,COLUMN(AU69),0)</f>
        <v>29455</v>
      </c>
      <c r="AV70" s="14">
        <f>VLOOKUP("*Челябинская*",'[1]в рублях'!$1:$1048576,COLUMN(AV69),0)</f>
        <v>29459</v>
      </c>
      <c r="AW70" s="14">
        <f>VLOOKUP("*Челябинская*",'[1]в рублях'!$1:$1048576,COLUMN(AW69),0)</f>
        <v>31049</v>
      </c>
      <c r="AX70" s="14">
        <f>VLOOKUP("*Челябинская*",'[1]в рублях'!$1:$1048576,COLUMN(AX69),0)</f>
        <v>34281</v>
      </c>
      <c r="AY70" s="14">
        <f>VLOOKUP("*Челябинская*",'[1]в рублях'!$1:$1048576,COLUMN(AY69),0)</f>
        <v>36013</v>
      </c>
      <c r="AZ70" s="14">
        <f>VLOOKUP("*Челябинская*",'[1]в рублях'!$1:$1048576,COLUMN(AZ69),0)</f>
        <v>41724</v>
      </c>
      <c r="BA70" s="14">
        <f>VLOOKUP("*Челябинская*",'[1]в рублях'!$1:$1048576,COLUMN(BA69),0)</f>
        <v>48608</v>
      </c>
      <c r="BB70" s="14">
        <f>VLOOKUP("*Челябинская*",'[1]в рублях'!$1:$1048576,COLUMN(BB69),0)</f>
        <v>53998</v>
      </c>
      <c r="BC70" s="14">
        <f>VLOOKUP("*Челябинская*",'[1]в рублях'!$1:$1048576,COLUMN(BC69),0)</f>
        <v>58662</v>
      </c>
      <c r="BD70" s="14">
        <f>VLOOKUP("*Челябинская*",'[1]в рублях'!$1:$1048576,COLUMN(BD69),0)</f>
        <v>56033</v>
      </c>
      <c r="BE70" s="14">
        <f>VLOOKUP("*Челябинская*",'[1]в рублях'!$1:$1048576,COLUMN(BE69),0)</f>
        <v>54584</v>
      </c>
      <c r="BF70" s="14">
        <f>VLOOKUP("*Челябинская*",'[1]в рублях'!$1:$1048576,COLUMN(BF69),0)</f>
        <v>56190</v>
      </c>
      <c r="BG70" s="14">
        <f>VLOOKUP("*Челябинская*",'[1]в рублях'!$1:$1048576,COLUMN(BG69),0)</f>
        <v>55342</v>
      </c>
      <c r="BH70" s="14">
        <f>VLOOKUP("*Челябинская*",'[1]в рублях'!$1:$1048576,COLUMN(BH69),0)</f>
        <v>57031</v>
      </c>
      <c r="BI70" s="14">
        <f>VLOOKUP("*Челябинская*",'[1]в рублях'!$1:$1048576,COLUMN(BI69),0)</f>
        <v>60524</v>
      </c>
      <c r="BJ70" s="14">
        <f>VLOOKUP("*Челябинская*",'[1]в рублях'!$1:$1048576,COLUMN(BJ69),0)</f>
        <v>65807</v>
      </c>
      <c r="BK70" s="14">
        <f>VLOOKUP("*Челябинская*",'[1]в рублях'!$1:$1048576,COLUMN(BK69),0)</f>
        <v>67589</v>
      </c>
      <c r="BL70" s="14">
        <f>VLOOKUP("*Челябинская*",'[1]в рублях'!$1:$1048576,COLUMN(BL69),0)</f>
        <v>68107</v>
      </c>
      <c r="BM70" s="14">
        <f>VLOOKUP("*Челябинская*",'[1]в рублях'!$1:$1048576,COLUMN(BM69),0)</f>
        <v>65801</v>
      </c>
      <c r="BN70" s="14">
        <f>VLOOKUP("*Челябинская*",'[1]в рублях'!$1:$1048576,COLUMN(BN69),0)</f>
        <v>62786</v>
      </c>
      <c r="BO70" s="14">
        <f>VLOOKUP("*Челябинская*",'[1]в рублях'!$1:$1048576,COLUMN(BO69),0)</f>
        <v>62916</v>
      </c>
      <c r="BP70" s="14">
        <f>VLOOKUP("*Челябинская*",'[1]в рублях'!$1:$1048576,COLUMN(BP69),0)</f>
        <v>55041</v>
      </c>
      <c r="BQ70" s="14">
        <f>VLOOKUP("*Челябинская*",'[1]в рублях'!$1:$1048576,COLUMN(BQ69),0)</f>
        <v>53084</v>
      </c>
      <c r="BR70" s="14">
        <f>VLOOKUP("*Челябинская*",'[1]в рублях'!$1:$1048576,COLUMN(BR69),0)</f>
        <v>55237</v>
      </c>
      <c r="BS70" s="14">
        <f>VLOOKUP("*Челябинская*",'[1]в рублях'!$1:$1048576,COLUMN(BS69),0)</f>
        <v>57585</v>
      </c>
      <c r="BT70" s="14">
        <f>VLOOKUP("*Челябинская*",'[1]в рублях'!$1:$1048576,COLUMN(BT69),0)</f>
        <v>54231</v>
      </c>
      <c r="BU70" s="14">
        <f>VLOOKUP("*Челябинская*",'[1]в рублях'!$1:$1048576,COLUMN(BU69),0)</f>
        <v>56593</v>
      </c>
      <c r="BV70" s="14">
        <f>VLOOKUP("*Челябинская*",'[1]в рублях'!$1:$1048576,COLUMN(BV69),0)</f>
        <v>58474</v>
      </c>
      <c r="BW70" s="14">
        <f>VLOOKUP("*Челябинская*",'[1]в рублях'!$1:$1048576,COLUMN(BW69),0)</f>
        <v>60373</v>
      </c>
      <c r="BX70" s="14">
        <f>VLOOKUP("*Челябинская*",'[1]в рублях'!$1:$1048576,COLUMN(BX69),0)</f>
        <v>64072</v>
      </c>
      <c r="BY70" s="14">
        <f>VLOOKUP("*Челябинская*",'[1]в рублях'!$1:$1048576,COLUMN(BY69),0)</f>
        <v>67979</v>
      </c>
      <c r="BZ70" s="14">
        <f>VLOOKUP("*Челябинская*",'[1]в рублях'!$1:$1048576,COLUMN(BZ69),0)</f>
        <v>64859</v>
      </c>
      <c r="CA70" s="14">
        <f>VLOOKUP("*Челябинская*",'[1]в рублях'!$1:$1048576,COLUMN(CA69),0)</f>
        <v>67777</v>
      </c>
      <c r="CB70" s="14">
        <f>VLOOKUP("*Челябинская*",'[1]в рублях'!$1:$1048576,COLUMN(CB69),0)</f>
        <v>69345</v>
      </c>
    </row>
    <row r="71" spans="1:80" x14ac:dyDescent="0.2">
      <c r="A71" s="4" t="s">
        <v>67</v>
      </c>
      <c r="B71" s="14">
        <f>VLOOKUP("*Алтай*",'[1]в рублях'!$1:$1048576,COLUMN(B70),0)</f>
        <v>0</v>
      </c>
      <c r="C71" s="14">
        <f>VLOOKUP("*Алтай*",'[1]в рублях'!$1:$1048576,COLUMN(C70),0)</f>
        <v>0</v>
      </c>
      <c r="D71" s="14">
        <f>VLOOKUP("*Алтай*",'[1]в рублях'!$1:$1048576,COLUMN(D70),0)</f>
        <v>0</v>
      </c>
      <c r="E71" s="14">
        <f>VLOOKUP("*Алтай*",'[1]в рублях'!$1:$1048576,COLUMN(E70),0)</f>
        <v>0</v>
      </c>
      <c r="F71" s="14">
        <f>VLOOKUP("*Алтай*",'[1]в рублях'!$1:$1048576,COLUMN(F70),0)</f>
        <v>0</v>
      </c>
      <c r="G71" s="14">
        <f>VLOOKUP("*Алтай*",'[1]в рублях'!$1:$1048576,COLUMN(G70),0)</f>
        <v>0</v>
      </c>
      <c r="H71" s="14">
        <f>VLOOKUP("*Алтай*",'[1]в рублях'!$1:$1048576,COLUMN(H70),0)</f>
        <v>12</v>
      </c>
      <c r="I71" s="14">
        <f>VLOOKUP("*Алтай*",'[1]в рублях'!$1:$1048576,COLUMN(I70),0)</f>
        <v>24</v>
      </c>
      <c r="J71" s="14">
        <f>VLOOKUP("*Алтай*",'[1]в рублях'!$1:$1048576,COLUMN(J70),0)</f>
        <v>35</v>
      </c>
      <c r="K71" s="14">
        <f>VLOOKUP("*Алтай*",'[1]в рублях'!$1:$1048576,COLUMN(K70),0)</f>
        <v>39</v>
      </c>
      <c r="L71" s="14">
        <f>VLOOKUP("*Алтай*",'[1]в рублях'!$1:$1048576,COLUMN(L70),0)</f>
        <v>50</v>
      </c>
      <c r="M71" s="14">
        <f>VLOOKUP("*Алтай*",'[1]в рублях'!$1:$1048576,COLUMN(M70),0)</f>
        <v>52</v>
      </c>
      <c r="N71" s="14">
        <f>VLOOKUP("*Алтай*",'[1]в рублях'!$1:$1048576,COLUMN(N70),0)</f>
        <v>73</v>
      </c>
      <c r="O71" s="14">
        <f>VLOOKUP("*Алтай*",'[1]в рублях'!$1:$1048576,COLUMN(O70),0)</f>
        <v>79</v>
      </c>
      <c r="P71" s="14">
        <f>VLOOKUP("*Алтай*",'[1]в рублях'!$1:$1048576,COLUMN(P70),0)</f>
        <v>88</v>
      </c>
      <c r="Q71" s="14">
        <f>VLOOKUP("*Алтай*",'[1]в рублях'!$1:$1048576,COLUMN(Q70),0)</f>
        <v>100</v>
      </c>
      <c r="R71" s="14">
        <f>VLOOKUP("*Алтай*",'[1]в рублях'!$1:$1048576,COLUMN(R70),0)</f>
        <v>120</v>
      </c>
      <c r="S71" s="14">
        <f>VLOOKUP("*Алтай*",'[1]в рублях'!$1:$1048576,COLUMN(S70),0)</f>
        <v>135</v>
      </c>
      <c r="T71" s="14">
        <f>VLOOKUP("*Алтай*",'[1]в рублях'!$1:$1048576,COLUMN(T70),0)</f>
        <v>168</v>
      </c>
      <c r="U71" s="14">
        <f>VLOOKUP("*Алтай*",'[1]в рублях'!$1:$1048576,COLUMN(U70),0)</f>
        <v>116</v>
      </c>
      <c r="V71" s="14">
        <f>VLOOKUP("*Алтай*",'[1]в рублях'!$1:$1048576,COLUMN(V70),0)</f>
        <v>142</v>
      </c>
      <c r="W71" s="14">
        <f>VLOOKUP("*Алтай*",'[1]в рублях'!$1:$1048576,COLUMN(W70),0)</f>
        <v>187</v>
      </c>
      <c r="X71" s="14">
        <f>VLOOKUP("*Алтай*",'[1]в рублях'!$1:$1048576,COLUMN(X70),0)</f>
        <v>232</v>
      </c>
      <c r="Y71" s="14">
        <f>VLOOKUP("*Алтай*",'[1]в рублях'!$1:$1048576,COLUMN(Y70),0)</f>
        <v>253</v>
      </c>
      <c r="Z71" s="14">
        <f>VLOOKUP("*Алтай*",'[1]в рублях'!$1:$1048576,COLUMN(Z70),0)</f>
        <v>277</v>
      </c>
      <c r="AA71" s="14">
        <f>VLOOKUP("*Алтай*",'[1]в рублях'!$1:$1048576,COLUMN(AA70),0)</f>
        <v>322</v>
      </c>
      <c r="AB71" s="14">
        <f>VLOOKUP("*Алтай*",'[1]в рублях'!$1:$1048576,COLUMN(AB70),0)</f>
        <v>362</v>
      </c>
      <c r="AC71" s="14">
        <f>VLOOKUP("*Алтай*",'[1]в рублях'!$1:$1048576,COLUMN(AC70),0)</f>
        <v>383</v>
      </c>
      <c r="AD71" s="14">
        <f>VLOOKUP("*Алтай*",'[1]в рублях'!$1:$1048576,COLUMN(AD70),0)</f>
        <v>398</v>
      </c>
      <c r="AE71" s="14">
        <f>VLOOKUP("*Алтай*",'[1]в рублях'!$1:$1048576,COLUMN(AE70),0)</f>
        <v>421</v>
      </c>
      <c r="AF71" s="14">
        <f>VLOOKUP("*Алтай*",'[1]в рублях'!$1:$1048576,COLUMN(AF70),0)</f>
        <v>508</v>
      </c>
      <c r="AG71" s="14">
        <f>VLOOKUP("*Алтай*",'[1]в рублях'!$1:$1048576,COLUMN(AG70),0)</f>
        <v>528</v>
      </c>
      <c r="AH71" s="14">
        <f>VLOOKUP("*Алтай*",'[1]в рублях'!$1:$1048576,COLUMN(AH70),0)</f>
        <v>576</v>
      </c>
      <c r="AI71" s="14">
        <f>VLOOKUP("*Алтай*",'[1]в рублях'!$1:$1048576,COLUMN(AI70),0)</f>
        <v>691</v>
      </c>
      <c r="AJ71" s="14">
        <f>VLOOKUP("*Алтай*",'[1]в рублях'!$1:$1048576,COLUMN(AJ70),0)</f>
        <v>744</v>
      </c>
      <c r="AK71" s="14">
        <f>VLOOKUP("*Алтай*",'[1]в рублях'!$1:$1048576,COLUMN(AK70),0)</f>
        <v>761</v>
      </c>
      <c r="AL71" s="14">
        <f>VLOOKUP("*Алтай*",'[1]в рублях'!$1:$1048576,COLUMN(AL70),0)</f>
        <v>769</v>
      </c>
      <c r="AM71" s="14">
        <f>VLOOKUP("*Алтай*",'[1]в рублях'!$1:$1048576,COLUMN(AM70),0)</f>
        <v>805</v>
      </c>
      <c r="AN71" s="14">
        <f>VLOOKUP("*Алтай*",'[1]в рублях'!$1:$1048576,COLUMN(AN70),0)</f>
        <v>665</v>
      </c>
      <c r="AO71" s="14">
        <f>VLOOKUP("*Алтай*",'[1]в рублях'!$1:$1048576,COLUMN(AO70),0)</f>
        <v>707</v>
      </c>
      <c r="AP71" s="14">
        <f>VLOOKUP("*Алтай*",'[1]в рублях'!$1:$1048576,COLUMN(AP70),0)</f>
        <v>775</v>
      </c>
      <c r="AQ71" s="14">
        <f>VLOOKUP("*Алтай*",'[1]в рублях'!$1:$1048576,COLUMN(AQ70),0)</f>
        <v>854</v>
      </c>
      <c r="AR71" s="14">
        <f>VLOOKUP("*Алтай*",'[1]в рублях'!$1:$1048576,COLUMN(AR70),0)</f>
        <v>925</v>
      </c>
      <c r="AS71" s="14">
        <f>VLOOKUP("*Алтай*",'[1]в рублях'!$1:$1048576,COLUMN(AS70),0)</f>
        <v>1013</v>
      </c>
      <c r="AT71" s="14">
        <f>VLOOKUP("*Алтай*",'[1]в рублях'!$1:$1048576,COLUMN(AT70),0)</f>
        <v>1145</v>
      </c>
      <c r="AU71" s="14">
        <f>VLOOKUP("*Алтай*",'[1]в рублях'!$1:$1048576,COLUMN(AU70),0)</f>
        <v>1220</v>
      </c>
      <c r="AV71" s="14">
        <f>VLOOKUP("*Алтай*",'[1]в рублях'!$1:$1048576,COLUMN(AV70),0)</f>
        <v>1305</v>
      </c>
      <c r="AW71" s="14">
        <f>VLOOKUP("*Алтай*",'[1]в рублях'!$1:$1048576,COLUMN(AW70),0)</f>
        <v>1365</v>
      </c>
      <c r="AX71" s="14">
        <f>VLOOKUP("*Алтай*",'[1]в рублях'!$1:$1048576,COLUMN(AX70),0)</f>
        <v>1418</v>
      </c>
      <c r="AY71" s="14">
        <f>VLOOKUP("*Алтай*",'[1]в рублях'!$1:$1048576,COLUMN(AY70),0)</f>
        <v>1526</v>
      </c>
      <c r="AZ71" s="14">
        <f>VLOOKUP("*Алтай*",'[1]в рублях'!$1:$1048576,COLUMN(AZ70),0)</f>
        <v>1731</v>
      </c>
      <c r="BA71" s="14">
        <f>VLOOKUP("*Алтай*",'[1]в рублях'!$1:$1048576,COLUMN(BA70),0)</f>
        <v>1921</v>
      </c>
      <c r="BB71" s="14">
        <f>VLOOKUP("*Алтай*",'[1]в рублях'!$1:$1048576,COLUMN(BB70),0)</f>
        <v>2174</v>
      </c>
      <c r="BC71" s="14">
        <f>VLOOKUP("*Алтай*",'[1]в рублях'!$1:$1048576,COLUMN(BC70),0)</f>
        <v>2368</v>
      </c>
      <c r="BD71" s="14">
        <f>VLOOKUP("*Алтай*",'[1]в рублях'!$1:$1048576,COLUMN(BD70),0)</f>
        <v>2177</v>
      </c>
      <c r="BE71" s="14">
        <f>VLOOKUP("*Алтай*",'[1]в рублях'!$1:$1048576,COLUMN(BE70),0)</f>
        <v>2090</v>
      </c>
      <c r="BF71" s="14">
        <f>VLOOKUP("*Алтай*",'[1]в рублях'!$1:$1048576,COLUMN(BF70),0)</f>
        <v>1664</v>
      </c>
      <c r="BG71" s="14">
        <f>VLOOKUP("*Алтай*",'[1]в рублях'!$1:$1048576,COLUMN(BG70),0)</f>
        <v>1713</v>
      </c>
      <c r="BH71" s="14">
        <f>VLOOKUP("*Алтай*",'[1]в рублях'!$1:$1048576,COLUMN(BH70),0)</f>
        <v>1701</v>
      </c>
      <c r="BI71" s="14">
        <f>VLOOKUP("*Алтай*",'[1]в рублях'!$1:$1048576,COLUMN(BI70),0)</f>
        <v>1768</v>
      </c>
      <c r="BJ71" s="14">
        <f>VLOOKUP("*Алтай*",'[1]в рублях'!$1:$1048576,COLUMN(BJ70),0)</f>
        <v>2035</v>
      </c>
      <c r="BK71" s="14">
        <f>VLOOKUP("*Алтай*",'[1]в рублях'!$1:$1048576,COLUMN(BK70),0)</f>
        <v>2119</v>
      </c>
      <c r="BL71" s="14">
        <f>VLOOKUP("*Алтай*",'[1]в рублях'!$1:$1048576,COLUMN(BL70),0)</f>
        <v>1839</v>
      </c>
      <c r="BM71" s="14">
        <f>VLOOKUP("*Алтай*",'[1]в рублях'!$1:$1048576,COLUMN(BM70),0)</f>
        <v>1984</v>
      </c>
      <c r="BN71" s="14">
        <f>VLOOKUP("*Алтай*",'[1]в рублях'!$1:$1048576,COLUMN(BN70),0)</f>
        <v>2093</v>
      </c>
      <c r="BO71" s="14">
        <f>VLOOKUP("*Алтай*",'[1]в рублях'!$1:$1048576,COLUMN(BO70),0)</f>
        <v>2094</v>
      </c>
      <c r="BP71" s="14">
        <f>VLOOKUP("*Алтай*",'[1]в рублях'!$1:$1048576,COLUMN(BP70),0)</f>
        <v>1843</v>
      </c>
      <c r="BQ71" s="14">
        <f>VLOOKUP("*Алтай*",'[1]в рублях'!$1:$1048576,COLUMN(BQ70),0)</f>
        <v>1860</v>
      </c>
      <c r="BR71" s="14">
        <f>VLOOKUP("*Алтай*",'[1]в рублях'!$1:$1048576,COLUMN(BR70),0)</f>
        <v>1925</v>
      </c>
      <c r="BS71" s="14">
        <f>VLOOKUP("*Алтай*",'[1]в рублях'!$1:$1048576,COLUMN(BS70),0)</f>
        <v>1983</v>
      </c>
      <c r="BT71" s="14">
        <f>VLOOKUP("*Алтай*",'[1]в рублях'!$1:$1048576,COLUMN(BT70),0)</f>
        <v>2079</v>
      </c>
      <c r="BU71" s="14">
        <f>VLOOKUP("*Алтай*",'[1]в рублях'!$1:$1048576,COLUMN(BU70),0)</f>
        <v>2167</v>
      </c>
      <c r="BV71" s="14">
        <f>VLOOKUP("*Алтай*",'[1]в рублях'!$1:$1048576,COLUMN(BV70),0)</f>
        <v>2342</v>
      </c>
      <c r="BW71" s="14">
        <f>VLOOKUP("*Алтай*",'[1]в рублях'!$1:$1048576,COLUMN(BW70),0)</f>
        <v>2489</v>
      </c>
      <c r="BX71" s="14">
        <f>VLOOKUP("*Алтай*",'[1]в рублях'!$1:$1048576,COLUMN(BX70),0)</f>
        <v>2675</v>
      </c>
      <c r="BY71" s="14">
        <f>VLOOKUP("*Алтай*",'[1]в рублях'!$1:$1048576,COLUMN(BY70),0)</f>
        <v>2908</v>
      </c>
      <c r="BZ71" s="14">
        <f>VLOOKUP("*Алтай*",'[1]в рублях'!$1:$1048576,COLUMN(BZ70),0)</f>
        <v>3023</v>
      </c>
      <c r="CA71" s="14">
        <f>VLOOKUP("*Алтай*",'[1]в рублях'!$1:$1048576,COLUMN(CA70),0)</f>
        <v>3264</v>
      </c>
      <c r="CB71" s="14">
        <f>VLOOKUP("*Алтай*",'[1]в рублях'!$1:$1048576,COLUMN(CB70),0)</f>
        <v>3117</v>
      </c>
    </row>
    <row r="72" spans="1:80" x14ac:dyDescent="0.2">
      <c r="A72" s="4" t="s">
        <v>68</v>
      </c>
      <c r="B72" s="14" t="str">
        <f>VLOOKUP("*Тыва*",'[1]в рублях'!$1:$1048576,COLUMN(B71),0)</f>
        <v>0</v>
      </c>
      <c r="C72" s="14" t="str">
        <f>VLOOKUP("*Тыва*",'[1]в рублях'!$1:$1048576,COLUMN(C71),0)</f>
        <v>0</v>
      </c>
      <c r="D72" s="14" t="str">
        <f>VLOOKUP("*Тыва*",'[1]в рублях'!$1:$1048576,COLUMN(D71),0)</f>
        <v>0</v>
      </c>
      <c r="E72" s="14" t="str">
        <f>VLOOKUP("*Тыва*",'[1]в рублях'!$1:$1048576,COLUMN(E71),0)</f>
        <v>0</v>
      </c>
      <c r="F72" s="14" t="str">
        <f>VLOOKUP("*Тыва*",'[1]в рублях'!$1:$1048576,COLUMN(F71),0)</f>
        <v>0</v>
      </c>
      <c r="G72" s="14" t="str">
        <f>VLOOKUP("*Тыва*",'[1]в рублях'!$1:$1048576,COLUMN(G71),0)</f>
        <v>0</v>
      </c>
      <c r="H72" s="14">
        <f>VLOOKUP("*Тыва*",'[1]в рублях'!$1:$1048576,COLUMN(H71),0)</f>
        <v>2</v>
      </c>
      <c r="I72" s="14">
        <f>VLOOKUP("*Тыва*",'[1]в рублях'!$1:$1048576,COLUMN(I71),0)</f>
        <v>2</v>
      </c>
      <c r="J72" s="14">
        <f>VLOOKUP("*Тыва*",'[1]в рублях'!$1:$1048576,COLUMN(J71),0)</f>
        <v>2</v>
      </c>
      <c r="K72" s="14">
        <f>VLOOKUP("*Тыва*",'[1]в рублях'!$1:$1048576,COLUMN(K71),0)</f>
        <v>11</v>
      </c>
      <c r="L72" s="14">
        <f>VLOOKUP("*Тыва*",'[1]в рублях'!$1:$1048576,COLUMN(L71),0)</f>
        <v>11</v>
      </c>
      <c r="M72" s="14">
        <f>VLOOKUP("*Тыва*",'[1]в рублях'!$1:$1048576,COLUMN(M71),0)</f>
        <v>11</v>
      </c>
      <c r="N72" s="14">
        <f>VLOOKUP("*Тыва*",'[1]в рублях'!$1:$1048576,COLUMN(N71),0)</f>
        <v>20</v>
      </c>
      <c r="O72" s="14">
        <f>VLOOKUP("*Тыва*",'[1]в рублях'!$1:$1048576,COLUMN(O71),0)</f>
        <v>24</v>
      </c>
      <c r="P72" s="14">
        <f>VLOOKUP("*Тыва*",'[1]в рублях'!$1:$1048576,COLUMN(P71),0)</f>
        <v>22</v>
      </c>
      <c r="Q72" s="14">
        <f>VLOOKUP("*Тыва*",'[1]в рублях'!$1:$1048576,COLUMN(Q71),0)</f>
        <v>34</v>
      </c>
      <c r="R72" s="14">
        <f>VLOOKUP("*Тыва*",'[1]в рублях'!$1:$1048576,COLUMN(R71),0)</f>
        <v>63</v>
      </c>
      <c r="S72" s="14">
        <f>VLOOKUP("*Тыва*",'[1]в рублях'!$1:$1048576,COLUMN(S71),0)</f>
        <v>123</v>
      </c>
      <c r="T72" s="14">
        <f>VLOOKUP("*Тыва*",'[1]в рублях'!$1:$1048576,COLUMN(T71),0)</f>
        <v>141</v>
      </c>
      <c r="U72" s="14">
        <f>VLOOKUP("*Тыва*",'[1]в рублях'!$1:$1048576,COLUMN(U71),0)</f>
        <v>141</v>
      </c>
      <c r="V72" s="14">
        <f>VLOOKUP("*Тыва*",'[1]в рублях'!$1:$1048576,COLUMN(V71),0)</f>
        <v>196</v>
      </c>
      <c r="W72" s="14">
        <f>VLOOKUP("*Тыва*",'[1]в рублях'!$1:$1048576,COLUMN(W71),0)</f>
        <v>226</v>
      </c>
      <c r="X72" s="14">
        <f>VLOOKUP("*Тыва*",'[1]в рублях'!$1:$1048576,COLUMN(X71),0)</f>
        <v>288</v>
      </c>
      <c r="Y72" s="14">
        <f>VLOOKUP("*Тыва*",'[1]в рублях'!$1:$1048576,COLUMN(Y71),0)</f>
        <v>344</v>
      </c>
      <c r="Z72" s="14">
        <f>VLOOKUP("*Тыва*",'[1]в рублях'!$1:$1048576,COLUMN(Z71),0)</f>
        <v>408</v>
      </c>
      <c r="AA72" s="14">
        <f>VLOOKUP("*Тыва*",'[1]в рублях'!$1:$1048576,COLUMN(AA71),0)</f>
        <v>424</v>
      </c>
      <c r="AB72" s="14">
        <f>VLOOKUP("*Тыва*",'[1]в рублях'!$1:$1048576,COLUMN(AB71),0)</f>
        <v>444</v>
      </c>
      <c r="AC72" s="14">
        <f>VLOOKUP("*Тыва*",'[1]в рублях'!$1:$1048576,COLUMN(AC71),0)</f>
        <v>444</v>
      </c>
      <c r="AD72" s="14">
        <f>VLOOKUP("*Тыва*",'[1]в рублях'!$1:$1048576,COLUMN(AD71),0)</f>
        <v>480</v>
      </c>
      <c r="AE72" s="14">
        <f>VLOOKUP("*Тыва*",'[1]в рублях'!$1:$1048576,COLUMN(AE71),0)</f>
        <v>524</v>
      </c>
      <c r="AF72" s="14">
        <f>VLOOKUP("*Тыва*",'[1]в рублях'!$1:$1048576,COLUMN(AF71),0)</f>
        <v>632</v>
      </c>
      <c r="AG72" s="14">
        <f>VLOOKUP("*Тыва*",'[1]в рублях'!$1:$1048576,COLUMN(AG71),0)</f>
        <v>627</v>
      </c>
      <c r="AH72" s="14">
        <f>VLOOKUP("*Тыва*",'[1]в рублях'!$1:$1048576,COLUMN(AH71),0)</f>
        <v>654</v>
      </c>
      <c r="AI72" s="14">
        <f>VLOOKUP("*Тыва*",'[1]в рублях'!$1:$1048576,COLUMN(AI71),0)</f>
        <v>794</v>
      </c>
      <c r="AJ72" s="14">
        <f>VLOOKUP("*Тыва*",'[1]в рублях'!$1:$1048576,COLUMN(AJ71),0)</f>
        <v>1061</v>
      </c>
      <c r="AK72" s="14">
        <f>VLOOKUP("*Тыва*",'[1]в рублях'!$1:$1048576,COLUMN(AK71),0)</f>
        <v>1128</v>
      </c>
      <c r="AL72" s="14">
        <f>VLOOKUP("*Тыва*",'[1]в рублях'!$1:$1048576,COLUMN(AL71),0)</f>
        <v>1195</v>
      </c>
      <c r="AM72" s="14">
        <f>VLOOKUP("*Тыва*",'[1]в рублях'!$1:$1048576,COLUMN(AM71),0)</f>
        <v>1297</v>
      </c>
      <c r="AN72" s="14">
        <f>VLOOKUP("*Тыва*",'[1]в рублях'!$1:$1048576,COLUMN(AN71),0)</f>
        <v>1206</v>
      </c>
      <c r="AO72" s="14">
        <f>VLOOKUP("*Тыва*",'[1]в рублях'!$1:$1048576,COLUMN(AO71),0)</f>
        <v>1452</v>
      </c>
      <c r="AP72" s="14">
        <f>VLOOKUP("*Тыва*",'[1]в рублях'!$1:$1048576,COLUMN(AP71),0)</f>
        <v>1484</v>
      </c>
      <c r="AQ72" s="14">
        <f>VLOOKUP("*Тыва*",'[1]в рублях'!$1:$1048576,COLUMN(AQ71),0)</f>
        <v>1277</v>
      </c>
      <c r="AR72" s="14">
        <f>VLOOKUP("*Тыва*",'[1]в рублях'!$1:$1048576,COLUMN(AR71),0)</f>
        <v>1552</v>
      </c>
      <c r="AS72" s="14">
        <f>VLOOKUP("*Тыва*",'[1]в рублях'!$1:$1048576,COLUMN(AS71),0)</f>
        <v>1773</v>
      </c>
      <c r="AT72" s="14">
        <f>VLOOKUP("*Тыва*",'[1]в рублях'!$1:$1048576,COLUMN(AT71),0)</f>
        <v>2006</v>
      </c>
      <c r="AU72" s="14">
        <f>VLOOKUP("*Тыва*",'[1]в рублях'!$1:$1048576,COLUMN(AU71),0)</f>
        <v>2407</v>
      </c>
      <c r="AV72" s="14">
        <f>VLOOKUP("*Тыва*",'[1]в рублях'!$1:$1048576,COLUMN(AV71),0)</f>
        <v>2778</v>
      </c>
      <c r="AW72" s="14">
        <f>VLOOKUP("*Тыва*",'[1]в рублях'!$1:$1048576,COLUMN(AW71),0)</f>
        <v>3462</v>
      </c>
      <c r="AX72" s="14">
        <f>VLOOKUP("*Тыва*",'[1]в рублях'!$1:$1048576,COLUMN(AX71),0)</f>
        <v>4128</v>
      </c>
      <c r="AY72" s="14">
        <f>VLOOKUP("*Тыва*",'[1]в рублях'!$1:$1048576,COLUMN(AY71),0)</f>
        <v>4273</v>
      </c>
      <c r="AZ72" s="14">
        <f>VLOOKUP("*Тыва*",'[1]в рублях'!$1:$1048576,COLUMN(AZ71),0)</f>
        <v>4792</v>
      </c>
      <c r="BA72" s="14">
        <f>VLOOKUP("*Тыва*",'[1]в рублях'!$1:$1048576,COLUMN(BA71),0)</f>
        <v>5504</v>
      </c>
      <c r="BB72" s="14">
        <f>VLOOKUP("*Тыва*",'[1]в рублях'!$1:$1048576,COLUMN(BB71),0)</f>
        <v>7014</v>
      </c>
      <c r="BC72" s="14">
        <f>VLOOKUP("*Тыва*",'[1]в рублях'!$1:$1048576,COLUMN(BC71),0)</f>
        <v>8207</v>
      </c>
      <c r="BD72" s="14">
        <f>VLOOKUP("*Тыва*",'[1]в рублях'!$1:$1048576,COLUMN(BD71),0)</f>
        <v>9246</v>
      </c>
      <c r="BE72" s="14">
        <f>VLOOKUP("*Тыва*",'[1]в рублях'!$1:$1048576,COLUMN(BE71),0)</f>
        <v>10469</v>
      </c>
      <c r="BF72" s="14">
        <f>VLOOKUP("*Тыва*",'[1]в рублях'!$1:$1048576,COLUMN(BF71),0)</f>
        <v>11515</v>
      </c>
      <c r="BG72" s="14">
        <f>VLOOKUP("*Тыва*",'[1]в рублях'!$1:$1048576,COLUMN(BG71),0)</f>
        <v>12679</v>
      </c>
      <c r="BH72" s="14">
        <f>VLOOKUP("*Тыва*",'[1]в рублях'!$1:$1048576,COLUMN(BH71),0)</f>
        <v>12633</v>
      </c>
      <c r="BI72" s="14">
        <f>VLOOKUP("*Тыва*",'[1]в рублях'!$1:$1048576,COLUMN(BI71),0)</f>
        <v>13778</v>
      </c>
      <c r="BJ72" s="14">
        <f>VLOOKUP("*Тыва*",'[1]в рублях'!$1:$1048576,COLUMN(BJ71),0)</f>
        <v>15642</v>
      </c>
      <c r="BK72" s="14">
        <f>VLOOKUP("*Тыва*",'[1]в рублях'!$1:$1048576,COLUMN(BK71),0)</f>
        <v>16445</v>
      </c>
      <c r="BL72" s="14">
        <f>VLOOKUP("*Тыва*",'[1]в рублях'!$1:$1048576,COLUMN(BL71),0)</f>
        <v>16745</v>
      </c>
      <c r="BM72" s="14">
        <f>VLOOKUP("*Тыва*",'[1]в рублях'!$1:$1048576,COLUMN(BM71),0)</f>
        <v>16026</v>
      </c>
      <c r="BN72" s="14">
        <f>VLOOKUP("*Тыва*",'[1]в рублях'!$1:$1048576,COLUMN(BN71),0)</f>
        <v>15875</v>
      </c>
      <c r="BO72" s="14">
        <f>VLOOKUP("*Тыва*",'[1]в рублях'!$1:$1048576,COLUMN(BO71),0)</f>
        <v>16121</v>
      </c>
      <c r="BP72" s="14">
        <f>VLOOKUP("*Тыва*",'[1]в рублях'!$1:$1048576,COLUMN(BP71),0)</f>
        <v>15643</v>
      </c>
      <c r="BQ72" s="14">
        <f>VLOOKUP("*Тыва*",'[1]в рублях'!$1:$1048576,COLUMN(BQ71),0)</f>
        <v>15715</v>
      </c>
      <c r="BR72" s="14">
        <f>VLOOKUP("*Тыва*",'[1]в рублях'!$1:$1048576,COLUMN(BR71),0)</f>
        <v>15957</v>
      </c>
      <c r="BS72" s="14">
        <f>VLOOKUP("*Тыва*",'[1]в рублях'!$1:$1048576,COLUMN(BS71),0)</f>
        <v>16264</v>
      </c>
      <c r="BT72" s="14">
        <f>VLOOKUP("*Тыва*",'[1]в рублях'!$1:$1048576,COLUMN(BT71),0)</f>
        <v>17690</v>
      </c>
      <c r="BU72" s="14">
        <f>VLOOKUP("*Тыва*",'[1]в рублях'!$1:$1048576,COLUMN(BU71),0)</f>
        <v>18007</v>
      </c>
      <c r="BV72" s="14">
        <f>VLOOKUP("*Тыва*",'[1]в рублях'!$1:$1048576,COLUMN(BV71),0)</f>
        <v>17556</v>
      </c>
      <c r="BW72" s="14">
        <f>VLOOKUP("*Тыва*",'[1]в рублях'!$1:$1048576,COLUMN(BW71),0)</f>
        <v>16121</v>
      </c>
      <c r="BX72" s="14">
        <f>VLOOKUP("*Тыва*",'[1]в рублях'!$1:$1048576,COLUMN(BX71),0)</f>
        <v>17086</v>
      </c>
      <c r="BY72" s="14">
        <f>VLOOKUP("*Тыва*",'[1]в рублях'!$1:$1048576,COLUMN(BY71),0)</f>
        <v>17789</v>
      </c>
      <c r="BZ72" s="14">
        <f>VLOOKUP("*Тыва*",'[1]в рублях'!$1:$1048576,COLUMN(BZ71),0)</f>
        <v>17914</v>
      </c>
      <c r="CA72" s="14">
        <f>VLOOKUP("*Тыва*",'[1]в рублях'!$1:$1048576,COLUMN(CA71),0)</f>
        <v>15822</v>
      </c>
      <c r="CB72" s="14">
        <f>VLOOKUP("*Тыва*",'[1]в рублях'!$1:$1048576,COLUMN(CB71),0)</f>
        <v>15620</v>
      </c>
    </row>
    <row r="73" spans="1:80" x14ac:dyDescent="0.2">
      <c r="A73" s="4" t="s">
        <v>69</v>
      </c>
      <c r="B73" s="14">
        <f>VLOOKUP("*Хакасия*",'[1]в рублях'!$1:$1048576,COLUMN(B72),0)</f>
        <v>0</v>
      </c>
      <c r="C73" s="14">
        <f>VLOOKUP("*Хакасия*",'[1]в рублях'!$1:$1048576,COLUMN(C72),0)</f>
        <v>1</v>
      </c>
      <c r="D73" s="14">
        <f>VLOOKUP("*Хакасия*",'[1]в рублях'!$1:$1048576,COLUMN(D72),0)</f>
        <v>1</v>
      </c>
      <c r="E73" s="14">
        <f>VLOOKUP("*Хакасия*",'[1]в рублях'!$1:$1048576,COLUMN(E72),0)</f>
        <v>7</v>
      </c>
      <c r="F73" s="14">
        <f>VLOOKUP("*Хакасия*",'[1]в рублях'!$1:$1048576,COLUMN(F72),0)</f>
        <v>21</v>
      </c>
      <c r="G73" s="14">
        <f>VLOOKUP("*Хакасия*",'[1]в рублях'!$1:$1048576,COLUMN(G72),0)</f>
        <v>23</v>
      </c>
      <c r="H73" s="14">
        <f>VLOOKUP("*Хакасия*",'[1]в рублях'!$1:$1048576,COLUMN(H72),0)</f>
        <v>65</v>
      </c>
      <c r="I73" s="14">
        <f>VLOOKUP("*Хакасия*",'[1]в рублях'!$1:$1048576,COLUMN(I72),0)</f>
        <v>84</v>
      </c>
      <c r="J73" s="14">
        <f>VLOOKUP("*Хакасия*",'[1]в рублях'!$1:$1048576,COLUMN(J72),0)</f>
        <v>105</v>
      </c>
      <c r="K73" s="14">
        <f>VLOOKUP("*Хакасия*",'[1]в рублях'!$1:$1048576,COLUMN(K72),0)</f>
        <v>202</v>
      </c>
      <c r="L73" s="14">
        <f>VLOOKUP("*Хакасия*",'[1]в рублях'!$1:$1048576,COLUMN(L72),0)</f>
        <v>264</v>
      </c>
      <c r="M73" s="14">
        <f>VLOOKUP("*Хакасия*",'[1]в рублях'!$1:$1048576,COLUMN(M72),0)</f>
        <v>330</v>
      </c>
      <c r="N73" s="14">
        <f>VLOOKUP("*Хакасия*",'[1]в рублях'!$1:$1048576,COLUMN(N72),0)</f>
        <v>504</v>
      </c>
      <c r="O73" s="14">
        <f>VLOOKUP("*Хакасия*",'[1]в рублях'!$1:$1048576,COLUMN(O72),0)</f>
        <v>734</v>
      </c>
      <c r="P73" s="14">
        <f>VLOOKUP("*Хакасия*",'[1]в рублях'!$1:$1048576,COLUMN(P72),0)</f>
        <v>940</v>
      </c>
      <c r="Q73" s="14">
        <f>VLOOKUP("*Хакасия*",'[1]в рублях'!$1:$1048576,COLUMN(Q72),0)</f>
        <v>1220</v>
      </c>
      <c r="R73" s="14">
        <f>VLOOKUP("*Хакасия*",'[1]в рублях'!$1:$1048576,COLUMN(R72),0)</f>
        <v>1376</v>
      </c>
      <c r="S73" s="14">
        <f>VLOOKUP("*Хакасия*",'[1]в рублях'!$1:$1048576,COLUMN(S72),0)</f>
        <v>1805</v>
      </c>
      <c r="T73" s="14">
        <f>VLOOKUP("*Хакасия*",'[1]в рублях'!$1:$1048576,COLUMN(T72),0)</f>
        <v>1821</v>
      </c>
      <c r="U73" s="14">
        <f>VLOOKUP("*Хакасия*",'[1]в рублях'!$1:$1048576,COLUMN(U72),0)</f>
        <v>1813</v>
      </c>
      <c r="V73" s="14">
        <f>VLOOKUP("*Хакасия*",'[1]в рублях'!$1:$1048576,COLUMN(V72),0)</f>
        <v>2212</v>
      </c>
      <c r="W73" s="14">
        <f>VLOOKUP("*Хакасия*",'[1]в рублях'!$1:$1048576,COLUMN(W72),0)</f>
        <v>2601</v>
      </c>
      <c r="X73" s="14">
        <f>VLOOKUP("*Хакасия*",'[1]в рублях'!$1:$1048576,COLUMN(X72),0)</f>
        <v>2955</v>
      </c>
      <c r="Y73" s="14">
        <f>VLOOKUP("*Хакасия*",'[1]в рублях'!$1:$1048576,COLUMN(Y72),0)</f>
        <v>3224</v>
      </c>
      <c r="Z73" s="14">
        <f>VLOOKUP("*Хакасия*",'[1]в рублях'!$1:$1048576,COLUMN(Z72),0)</f>
        <v>3616</v>
      </c>
      <c r="AA73" s="14">
        <f>VLOOKUP("*Хакасия*",'[1]в рублях'!$1:$1048576,COLUMN(AA72),0)</f>
        <v>3938</v>
      </c>
      <c r="AB73" s="14">
        <f>VLOOKUP("*Хакасия*",'[1]в рублях'!$1:$1048576,COLUMN(AB72),0)</f>
        <v>3560</v>
      </c>
      <c r="AC73" s="14">
        <f>VLOOKUP("*Хакасия*",'[1]в рублях'!$1:$1048576,COLUMN(AC72),0)</f>
        <v>3446</v>
      </c>
      <c r="AD73" s="14">
        <f>VLOOKUP("*Хакасия*",'[1]в рублях'!$1:$1048576,COLUMN(AD72),0)</f>
        <v>3541</v>
      </c>
      <c r="AE73" s="14">
        <f>VLOOKUP("*Хакасия*",'[1]в рублях'!$1:$1048576,COLUMN(AE72),0)</f>
        <v>3810</v>
      </c>
      <c r="AF73" s="14">
        <f>VLOOKUP("*Хакасия*",'[1]в рублях'!$1:$1048576,COLUMN(AF72),0)</f>
        <v>4207</v>
      </c>
      <c r="AG73" s="14">
        <f>VLOOKUP("*Хакасия*",'[1]в рублях'!$1:$1048576,COLUMN(AG72),0)</f>
        <v>3580</v>
      </c>
      <c r="AH73" s="14">
        <f>VLOOKUP("*Хакасия*",'[1]в рублях'!$1:$1048576,COLUMN(AH72),0)</f>
        <v>3905</v>
      </c>
      <c r="AI73" s="14">
        <f>VLOOKUP("*Хакасия*",'[1]в рублях'!$1:$1048576,COLUMN(AI72),0)</f>
        <v>4214</v>
      </c>
      <c r="AJ73" s="14">
        <f>VLOOKUP("*Хакасия*",'[1]в рублях'!$1:$1048576,COLUMN(AJ72),0)</f>
        <v>4448</v>
      </c>
      <c r="AK73" s="14">
        <f>VLOOKUP("*Хакасия*",'[1]в рублях'!$1:$1048576,COLUMN(AK72),0)</f>
        <v>4542</v>
      </c>
      <c r="AL73" s="14">
        <f>VLOOKUP("*Хакасия*",'[1]в рублях'!$1:$1048576,COLUMN(AL72),0)</f>
        <v>4497</v>
      </c>
      <c r="AM73" s="14">
        <f>VLOOKUP("*Хакасия*",'[1]в рублях'!$1:$1048576,COLUMN(AM72),0)</f>
        <v>4710</v>
      </c>
      <c r="AN73" s="14">
        <f>VLOOKUP("*Хакасия*",'[1]в рублях'!$1:$1048576,COLUMN(AN72),0)</f>
        <v>4022</v>
      </c>
      <c r="AO73" s="14">
        <f>VLOOKUP("*Хакасия*",'[1]в рублях'!$1:$1048576,COLUMN(AO72),0)</f>
        <v>4464</v>
      </c>
      <c r="AP73" s="14">
        <f>VLOOKUP("*Хакасия*",'[1]в рублях'!$1:$1048576,COLUMN(AP72),0)</f>
        <v>4256</v>
      </c>
      <c r="AQ73" s="14">
        <f>VLOOKUP("*Хакасия*",'[1]в рублях'!$1:$1048576,COLUMN(AQ72),0)</f>
        <v>4603</v>
      </c>
      <c r="AR73" s="14">
        <f>VLOOKUP("*Хакасия*",'[1]в рублях'!$1:$1048576,COLUMN(AR72),0)</f>
        <v>4676</v>
      </c>
      <c r="AS73" s="14">
        <f>VLOOKUP("*Хакасия*",'[1]в рублях'!$1:$1048576,COLUMN(AS72),0)</f>
        <v>4847</v>
      </c>
      <c r="AT73" s="14">
        <f>VLOOKUP("*Хакасия*",'[1]в рублях'!$1:$1048576,COLUMN(AT72),0)</f>
        <v>5121</v>
      </c>
      <c r="AU73" s="14">
        <f>VLOOKUP("*Хакасия*",'[1]в рублях'!$1:$1048576,COLUMN(AU72),0)</f>
        <v>5154</v>
      </c>
      <c r="AV73" s="14">
        <f>VLOOKUP("*Хакасия*",'[1]в рублях'!$1:$1048576,COLUMN(AV72),0)</f>
        <v>4903</v>
      </c>
      <c r="AW73" s="14">
        <f>VLOOKUP("*Хакасия*",'[1]в рублях'!$1:$1048576,COLUMN(AW72),0)</f>
        <v>5702</v>
      </c>
      <c r="AX73" s="14">
        <f>VLOOKUP("*Хакасия*",'[1]в рублях'!$1:$1048576,COLUMN(AX72),0)</f>
        <v>6131</v>
      </c>
      <c r="AY73" s="14">
        <f>VLOOKUP("*Хакасия*",'[1]в рублях'!$1:$1048576,COLUMN(AY72),0)</f>
        <v>6424</v>
      </c>
      <c r="AZ73" s="14">
        <f>VLOOKUP("*Хакасия*",'[1]в рублях'!$1:$1048576,COLUMN(AZ72),0)</f>
        <v>7795</v>
      </c>
      <c r="BA73" s="14">
        <f>VLOOKUP("*Хакасия*",'[1]в рублях'!$1:$1048576,COLUMN(BA72),0)</f>
        <v>9597</v>
      </c>
      <c r="BB73" s="14">
        <f>VLOOKUP("*Хакасия*",'[1]в рублях'!$1:$1048576,COLUMN(BB72),0)</f>
        <v>10757</v>
      </c>
      <c r="BC73" s="14">
        <f>VLOOKUP("*Хакасия*",'[1]в рублях'!$1:$1048576,COLUMN(BC72),0)</f>
        <v>10797</v>
      </c>
      <c r="BD73" s="14">
        <f>VLOOKUP("*Хакасия*",'[1]в рублях'!$1:$1048576,COLUMN(BD72),0)</f>
        <v>10850</v>
      </c>
      <c r="BE73" s="14">
        <f>VLOOKUP("*Хакасия*",'[1]в рублях'!$1:$1048576,COLUMN(BE72),0)</f>
        <v>10694</v>
      </c>
      <c r="BF73" s="14">
        <f>VLOOKUP("*Хакасия*",'[1]в рублях'!$1:$1048576,COLUMN(BF72),0)</f>
        <v>10181</v>
      </c>
      <c r="BG73" s="14">
        <f>VLOOKUP("*Хакасия*",'[1]в рублях'!$1:$1048576,COLUMN(BG72),0)</f>
        <v>10483</v>
      </c>
      <c r="BH73" s="14">
        <f>VLOOKUP("*Хакасия*",'[1]в рублях'!$1:$1048576,COLUMN(BH72),0)</f>
        <v>9816</v>
      </c>
      <c r="BI73" s="14">
        <f>VLOOKUP("*Хакасия*",'[1]в рублях'!$1:$1048576,COLUMN(BI72),0)</f>
        <v>9528</v>
      </c>
      <c r="BJ73" s="14">
        <f>VLOOKUP("*Хакасия*",'[1]в рублях'!$1:$1048576,COLUMN(BJ72),0)</f>
        <v>10331</v>
      </c>
      <c r="BK73" s="14">
        <f>VLOOKUP("*Хакасия*",'[1]в рублях'!$1:$1048576,COLUMN(BK72),0)</f>
        <v>10374</v>
      </c>
      <c r="BL73" s="14">
        <f>VLOOKUP("*Хакасия*",'[1]в рублях'!$1:$1048576,COLUMN(BL72),0)</f>
        <v>10859</v>
      </c>
      <c r="BM73" s="14">
        <f>VLOOKUP("*Хакасия*",'[1]в рублях'!$1:$1048576,COLUMN(BM72),0)</f>
        <v>10471</v>
      </c>
      <c r="BN73" s="14">
        <f>VLOOKUP("*Хакасия*",'[1]в рублях'!$1:$1048576,COLUMN(BN72),0)</f>
        <v>10019</v>
      </c>
      <c r="BO73" s="14">
        <f>VLOOKUP("*Хакасия*",'[1]в рублях'!$1:$1048576,COLUMN(BO72),0)</f>
        <v>10014</v>
      </c>
      <c r="BP73" s="14">
        <f>VLOOKUP("*Хакасия*",'[1]в рублях'!$1:$1048576,COLUMN(BP72),0)</f>
        <v>9596</v>
      </c>
      <c r="BQ73" s="14">
        <f>VLOOKUP("*Хакасия*",'[1]в рублях'!$1:$1048576,COLUMN(BQ72),0)</f>
        <v>9486</v>
      </c>
      <c r="BR73" s="14">
        <f>VLOOKUP("*Хакасия*",'[1]в рублях'!$1:$1048576,COLUMN(BR72),0)</f>
        <v>9598</v>
      </c>
      <c r="BS73" s="14">
        <f>VLOOKUP("*Хакасия*",'[1]в рублях'!$1:$1048576,COLUMN(BS72),0)</f>
        <v>8794</v>
      </c>
      <c r="BT73" s="14">
        <f>VLOOKUP("*Хакасия*",'[1]в рублях'!$1:$1048576,COLUMN(BT72),0)</f>
        <v>8943</v>
      </c>
      <c r="BU73" s="14">
        <f>VLOOKUP("*Хакасия*",'[1]в рублях'!$1:$1048576,COLUMN(BU72),0)</f>
        <v>9419</v>
      </c>
      <c r="BV73" s="14">
        <f>VLOOKUP("*Хакасия*",'[1]в рублях'!$1:$1048576,COLUMN(BV72),0)</f>
        <v>9636</v>
      </c>
      <c r="BW73" s="14">
        <f>VLOOKUP("*Хакасия*",'[1]в рублях'!$1:$1048576,COLUMN(BW72),0)</f>
        <v>9224</v>
      </c>
      <c r="BX73" s="14">
        <f>VLOOKUP("*Хакасия*",'[1]в рублях'!$1:$1048576,COLUMN(BX72),0)</f>
        <v>9568</v>
      </c>
      <c r="BY73" s="14">
        <f>VLOOKUP("*Хакасия*",'[1]в рублях'!$1:$1048576,COLUMN(BY72),0)</f>
        <v>9808</v>
      </c>
      <c r="BZ73" s="14">
        <f>VLOOKUP("*Хакасия*",'[1]в рублях'!$1:$1048576,COLUMN(BZ72),0)</f>
        <v>10130</v>
      </c>
      <c r="CA73" s="14">
        <f>VLOOKUP("*Хакасия*",'[1]в рублях'!$1:$1048576,COLUMN(CA72),0)</f>
        <v>9244</v>
      </c>
      <c r="CB73" s="14">
        <f>VLOOKUP("*Хакасия*",'[1]в рублях'!$1:$1048576,COLUMN(CB72),0)</f>
        <v>7854</v>
      </c>
    </row>
    <row r="74" spans="1:80" x14ac:dyDescent="0.2">
      <c r="A74" s="4" t="s">
        <v>70</v>
      </c>
      <c r="B74" s="14">
        <f>VLOOKUP("*Алтайский*",'[1]в рублях'!$1:$1048576,COLUMN(B73),0)</f>
        <v>60</v>
      </c>
      <c r="C74" s="14">
        <f>VLOOKUP("*Алтайский*",'[1]в рублях'!$1:$1048576,COLUMN(C73),0)</f>
        <v>66</v>
      </c>
      <c r="D74" s="14">
        <f>VLOOKUP("*Алтайский*",'[1]в рублях'!$1:$1048576,COLUMN(D73),0)</f>
        <v>146</v>
      </c>
      <c r="E74" s="14">
        <f>VLOOKUP("*Алтайский*",'[1]в рублях'!$1:$1048576,COLUMN(E73),0)</f>
        <v>217</v>
      </c>
      <c r="F74" s="14">
        <f>VLOOKUP("*Алтайский*",'[1]в рублях'!$1:$1048576,COLUMN(F73),0)</f>
        <v>336</v>
      </c>
      <c r="G74" s="14">
        <f>VLOOKUP("*Алтайский*",'[1]в рублях'!$1:$1048576,COLUMN(G73),0)</f>
        <v>422</v>
      </c>
      <c r="H74" s="14">
        <f>VLOOKUP("*Алтайский*",'[1]в рублях'!$1:$1048576,COLUMN(H73),0)</f>
        <v>552</v>
      </c>
      <c r="I74" s="14">
        <f>VLOOKUP("*Алтайский*",'[1]в рублях'!$1:$1048576,COLUMN(I73),0)</f>
        <v>664</v>
      </c>
      <c r="J74" s="14">
        <f>VLOOKUP("*Алтайский*",'[1]в рублях'!$1:$1048576,COLUMN(J73),0)</f>
        <v>814</v>
      </c>
      <c r="K74" s="14">
        <f>VLOOKUP("*Алтайский*",'[1]в рублях'!$1:$1048576,COLUMN(K73),0)</f>
        <v>1169</v>
      </c>
      <c r="L74" s="14">
        <f>VLOOKUP("*Алтайский*",'[1]в рублях'!$1:$1048576,COLUMN(L73),0)</f>
        <v>1557</v>
      </c>
      <c r="M74" s="14">
        <f>VLOOKUP("*Алтайский*",'[1]в рублях'!$1:$1048576,COLUMN(M73),0)</f>
        <v>2007</v>
      </c>
      <c r="N74" s="14">
        <f>VLOOKUP("*Алтайский*",'[1]в рублях'!$1:$1048576,COLUMN(N73),0)</f>
        <v>2791</v>
      </c>
      <c r="O74" s="14">
        <f>VLOOKUP("*Алтайский*",'[1]в рублях'!$1:$1048576,COLUMN(O73),0)</f>
        <v>3634</v>
      </c>
      <c r="P74" s="14">
        <f>VLOOKUP("*Алтайский*",'[1]в рублях'!$1:$1048576,COLUMN(P73),0)</f>
        <v>4611</v>
      </c>
      <c r="Q74" s="14">
        <f>VLOOKUP("*Алтайский*",'[1]в рублях'!$1:$1048576,COLUMN(Q73),0)</f>
        <v>5041</v>
      </c>
      <c r="R74" s="14">
        <f>VLOOKUP("*Алтайский*",'[1]в рублях'!$1:$1048576,COLUMN(R73),0)</f>
        <v>6665</v>
      </c>
      <c r="S74" s="14">
        <f>VLOOKUP("*Алтайский*",'[1]в рублях'!$1:$1048576,COLUMN(S73),0)</f>
        <v>7439</v>
      </c>
      <c r="T74" s="14">
        <f>VLOOKUP("*Алтайский*",'[1]в рублях'!$1:$1048576,COLUMN(T73),0)</f>
        <v>9438</v>
      </c>
      <c r="U74" s="14">
        <f>VLOOKUP("*Алтайский*",'[1]в рублях'!$1:$1048576,COLUMN(U73),0)</f>
        <v>9617</v>
      </c>
      <c r="V74" s="14">
        <f>VLOOKUP("*Алтайский*",'[1]в рублях'!$1:$1048576,COLUMN(V73),0)</f>
        <v>11460</v>
      </c>
      <c r="W74" s="14">
        <f>VLOOKUP("*Алтайский*",'[1]в рублях'!$1:$1048576,COLUMN(W73),0)</f>
        <v>13912</v>
      </c>
      <c r="X74" s="14">
        <f>VLOOKUP("*Алтайский*",'[1]в рублях'!$1:$1048576,COLUMN(X73),0)</f>
        <v>16025</v>
      </c>
      <c r="Y74" s="14">
        <f>VLOOKUP("*Алтайский*",'[1]в рублях'!$1:$1048576,COLUMN(Y73),0)</f>
        <v>17263</v>
      </c>
      <c r="Z74" s="14">
        <f>VLOOKUP("*Алтайский*",'[1]в рублях'!$1:$1048576,COLUMN(Z73),0)</f>
        <v>18923</v>
      </c>
      <c r="AA74" s="14">
        <f>VLOOKUP("*Алтайский*",'[1]в рублях'!$1:$1048576,COLUMN(AA73),0)</f>
        <v>20845</v>
      </c>
      <c r="AB74" s="14">
        <f>VLOOKUP("*Алтайский*",'[1]в рублях'!$1:$1048576,COLUMN(AB73),0)</f>
        <v>22318</v>
      </c>
      <c r="AC74" s="14">
        <f>VLOOKUP("*Алтайский*",'[1]в рублях'!$1:$1048576,COLUMN(AC73),0)</f>
        <v>23395</v>
      </c>
      <c r="AD74" s="14">
        <f>VLOOKUP("*Алтайский*",'[1]в рублях'!$1:$1048576,COLUMN(AD73),0)</f>
        <v>24113</v>
      </c>
      <c r="AE74" s="14">
        <f>VLOOKUP("*Алтайский*",'[1]в рублях'!$1:$1048576,COLUMN(AE73),0)</f>
        <v>24729</v>
      </c>
      <c r="AF74" s="14">
        <f>VLOOKUP("*Алтайский*",'[1]в рублях'!$1:$1048576,COLUMN(AF73),0)</f>
        <v>22649</v>
      </c>
      <c r="AG74" s="14">
        <f>VLOOKUP("*Алтайский*",'[1]в рублях'!$1:$1048576,COLUMN(AG73),0)</f>
        <v>22376</v>
      </c>
      <c r="AH74" s="14">
        <f>VLOOKUP("*Алтайский*",'[1]в рублях'!$1:$1048576,COLUMN(AH73),0)</f>
        <v>23423</v>
      </c>
      <c r="AI74" s="14">
        <f>VLOOKUP("*Алтайский*",'[1]в рублях'!$1:$1048576,COLUMN(AI73),0)</f>
        <v>23557</v>
      </c>
      <c r="AJ74" s="14">
        <f>VLOOKUP("*Алтайский*",'[1]в рублях'!$1:$1048576,COLUMN(AJ73),0)</f>
        <v>24289</v>
      </c>
      <c r="AK74" s="14">
        <f>VLOOKUP("*Алтайский*",'[1]в рублях'!$1:$1048576,COLUMN(AK73),0)</f>
        <v>23242</v>
      </c>
      <c r="AL74" s="14">
        <f>VLOOKUP("*Алтайский*",'[1]в рублях'!$1:$1048576,COLUMN(AL73),0)</f>
        <v>22431</v>
      </c>
      <c r="AM74" s="14">
        <f>VLOOKUP("*Алтайский*",'[1]в рублях'!$1:$1048576,COLUMN(AM73),0)</f>
        <v>21449</v>
      </c>
      <c r="AN74" s="14">
        <f>VLOOKUP("*Алтайский*",'[1]в рублях'!$1:$1048576,COLUMN(AN73),0)</f>
        <v>19290</v>
      </c>
      <c r="AO74" s="14">
        <f>VLOOKUP("*Алтайский*",'[1]в рублях'!$1:$1048576,COLUMN(AO73),0)</f>
        <v>19505</v>
      </c>
      <c r="AP74" s="14">
        <f>VLOOKUP("*Алтайский*",'[1]в рублях'!$1:$1048576,COLUMN(AP73),0)</f>
        <v>20744</v>
      </c>
      <c r="AQ74" s="14">
        <f>VLOOKUP("*Алтайский*",'[1]в рублях'!$1:$1048576,COLUMN(AQ73),0)</f>
        <v>21702</v>
      </c>
      <c r="AR74" s="14">
        <f>VLOOKUP("*Алтайский*",'[1]в рублях'!$1:$1048576,COLUMN(AR73),0)</f>
        <v>21712</v>
      </c>
      <c r="AS74" s="14">
        <f>VLOOKUP("*Алтайский*",'[1]в рублях'!$1:$1048576,COLUMN(AS73),0)</f>
        <v>19260</v>
      </c>
      <c r="AT74" s="14">
        <f>VLOOKUP("*Алтайский*",'[1]в рублях'!$1:$1048576,COLUMN(AT73),0)</f>
        <v>19983</v>
      </c>
      <c r="AU74" s="14">
        <f>VLOOKUP("*Алтайский*",'[1]в рублях'!$1:$1048576,COLUMN(AU73),0)</f>
        <v>21511</v>
      </c>
      <c r="AV74" s="14">
        <f>VLOOKUP("*Алтайский*",'[1]в рублях'!$1:$1048576,COLUMN(AV73),0)</f>
        <v>22443</v>
      </c>
      <c r="AW74" s="14">
        <f>VLOOKUP("*Алтайский*",'[1]в рублях'!$1:$1048576,COLUMN(AW73),0)</f>
        <v>21304</v>
      </c>
      <c r="AX74" s="14">
        <f>VLOOKUP("*Алтайский*",'[1]в рублях'!$1:$1048576,COLUMN(AX73),0)</f>
        <v>22883</v>
      </c>
      <c r="AY74" s="14">
        <f>VLOOKUP("*Алтайский*",'[1]в рублях'!$1:$1048576,COLUMN(AY73),0)</f>
        <v>24852</v>
      </c>
      <c r="AZ74" s="14">
        <f>VLOOKUP("*Алтайский*",'[1]в рублях'!$1:$1048576,COLUMN(AZ73),0)</f>
        <v>28648</v>
      </c>
      <c r="BA74" s="14">
        <f>VLOOKUP("*Алтайский*",'[1]в рублях'!$1:$1048576,COLUMN(BA73),0)</f>
        <v>32653</v>
      </c>
      <c r="BB74" s="14">
        <f>VLOOKUP("*Алтайский*",'[1]в рублях'!$1:$1048576,COLUMN(BB73),0)</f>
        <v>36416</v>
      </c>
      <c r="BC74" s="14">
        <f>VLOOKUP("*Алтайский*",'[1]в рублях'!$1:$1048576,COLUMN(BC73),0)</f>
        <v>39782</v>
      </c>
      <c r="BD74" s="14">
        <f>VLOOKUP("*Алтайский*",'[1]в рублях'!$1:$1048576,COLUMN(BD73),0)</f>
        <v>38697</v>
      </c>
      <c r="BE74" s="14">
        <f>VLOOKUP("*Алтайский*",'[1]в рублях'!$1:$1048576,COLUMN(BE73),0)</f>
        <v>32581</v>
      </c>
      <c r="BF74" s="14">
        <f>VLOOKUP("*Алтайский*",'[1]в рублях'!$1:$1048576,COLUMN(BF73),0)</f>
        <v>32396</v>
      </c>
      <c r="BG74" s="14">
        <f>VLOOKUP("*Алтайский*",'[1]в рублях'!$1:$1048576,COLUMN(BG73),0)</f>
        <v>33361</v>
      </c>
      <c r="BH74" s="14">
        <f>VLOOKUP("*Алтайский*",'[1]в рублях'!$1:$1048576,COLUMN(BH73),0)</f>
        <v>30605</v>
      </c>
      <c r="BI74" s="14">
        <f>VLOOKUP("*Алтайский*",'[1]в рублях'!$1:$1048576,COLUMN(BI73),0)</f>
        <v>32593</v>
      </c>
      <c r="BJ74" s="14">
        <f>VLOOKUP("*Алтайский*",'[1]в рублях'!$1:$1048576,COLUMN(BJ73),0)</f>
        <v>35521</v>
      </c>
      <c r="BK74" s="14">
        <f>VLOOKUP("*Алтайский*",'[1]в рублях'!$1:$1048576,COLUMN(BK73),0)</f>
        <v>35145</v>
      </c>
      <c r="BL74" s="14">
        <f>VLOOKUP("*Алтайский*",'[1]в рублях'!$1:$1048576,COLUMN(BL73),0)</f>
        <v>36192</v>
      </c>
      <c r="BM74" s="14">
        <f>VLOOKUP("*Алтайский*",'[1]в рублях'!$1:$1048576,COLUMN(BM73),0)</f>
        <v>36442</v>
      </c>
      <c r="BN74" s="14">
        <f>VLOOKUP("*Алтайский*",'[1]в рублях'!$1:$1048576,COLUMN(BN73),0)</f>
        <v>36800</v>
      </c>
      <c r="BO74" s="14">
        <f>VLOOKUP("*Алтайский*",'[1]в рублях'!$1:$1048576,COLUMN(BO73),0)</f>
        <v>38179</v>
      </c>
      <c r="BP74" s="14">
        <f>VLOOKUP("*Алтайский*",'[1]в рублях'!$1:$1048576,COLUMN(BP73),0)</f>
        <v>34613</v>
      </c>
      <c r="BQ74" s="14">
        <f>VLOOKUP("*Алтайский*",'[1]в рублях'!$1:$1048576,COLUMN(BQ73),0)</f>
        <v>31566</v>
      </c>
      <c r="BR74" s="14">
        <f>VLOOKUP("*Алтайский*",'[1]в рублях'!$1:$1048576,COLUMN(BR73),0)</f>
        <v>32962</v>
      </c>
      <c r="BS74" s="14">
        <f>VLOOKUP("*Алтайский*",'[1]в рублях'!$1:$1048576,COLUMN(BS73),0)</f>
        <v>32789</v>
      </c>
      <c r="BT74" s="14">
        <f>VLOOKUP("*Алтайский*",'[1]в рублях'!$1:$1048576,COLUMN(BT73),0)</f>
        <v>33375</v>
      </c>
      <c r="BU74" s="14">
        <f>VLOOKUP("*Алтайский*",'[1]в рублях'!$1:$1048576,COLUMN(BU73),0)</f>
        <v>34812</v>
      </c>
      <c r="BV74" s="14">
        <f>VLOOKUP("*Алтайский*",'[1]в рублях'!$1:$1048576,COLUMN(BV73),0)</f>
        <v>36077</v>
      </c>
      <c r="BW74" s="14">
        <f>VLOOKUP("*Алтайский*",'[1]в рублях'!$1:$1048576,COLUMN(BW73),0)</f>
        <v>38047</v>
      </c>
      <c r="BX74" s="14">
        <f>VLOOKUP("*Алтайский*",'[1]в рублях'!$1:$1048576,COLUMN(BX73),0)</f>
        <v>38877</v>
      </c>
      <c r="BY74" s="14">
        <f>VLOOKUP("*Алтайский*",'[1]в рублях'!$1:$1048576,COLUMN(BY73),0)</f>
        <v>40267</v>
      </c>
      <c r="BZ74" s="14">
        <f>VLOOKUP("*Алтайский*",'[1]в рублях'!$1:$1048576,COLUMN(BZ73),0)</f>
        <v>40996</v>
      </c>
      <c r="CA74" s="14">
        <f>VLOOKUP("*Алтайский*",'[1]в рублях'!$1:$1048576,COLUMN(CA73),0)</f>
        <v>40366</v>
      </c>
      <c r="CB74" s="14">
        <f>VLOOKUP("*Алтайский*",'[1]в рублях'!$1:$1048576,COLUMN(CB73),0)</f>
        <v>40846</v>
      </c>
    </row>
    <row r="75" spans="1:80" x14ac:dyDescent="0.2">
      <c r="A75" s="4" t="s">
        <v>71</v>
      </c>
      <c r="B75" s="14">
        <f>VLOOKUP("*Красноярский*",'[1]в рублях'!$1:$1048576,COLUMN(B74),0)</f>
        <v>18</v>
      </c>
      <c r="C75" s="14">
        <f>VLOOKUP("*Красноярский*",'[1]в рублях'!$1:$1048576,COLUMN(C74),0)</f>
        <v>34</v>
      </c>
      <c r="D75" s="14">
        <f>VLOOKUP("*Красноярский*",'[1]в рублях'!$1:$1048576,COLUMN(D74),0)</f>
        <v>149</v>
      </c>
      <c r="E75" s="14">
        <f>VLOOKUP("*Красноярский*",'[1]в рублях'!$1:$1048576,COLUMN(E74),0)</f>
        <v>384</v>
      </c>
      <c r="F75" s="14">
        <f>VLOOKUP("*Красноярский*",'[1]в рублях'!$1:$1048576,COLUMN(F74),0)</f>
        <v>545</v>
      </c>
      <c r="G75" s="14">
        <f>VLOOKUP("*Красноярский*",'[1]в рублях'!$1:$1048576,COLUMN(G74),0)</f>
        <v>760</v>
      </c>
      <c r="H75" s="14">
        <f>VLOOKUP("*Красноярский*",'[1]в рублях'!$1:$1048576,COLUMN(H74),0)</f>
        <v>1124</v>
      </c>
      <c r="I75" s="14">
        <f>VLOOKUP("*Красноярский*",'[1]в рублях'!$1:$1048576,COLUMN(I74),0)</f>
        <v>1448</v>
      </c>
      <c r="J75" s="14">
        <f>VLOOKUP("*Красноярский*",'[1]в рублях'!$1:$1048576,COLUMN(J74),0)</f>
        <v>1799</v>
      </c>
      <c r="K75" s="14">
        <f>VLOOKUP("*Красноярский*",'[1]в рублях'!$1:$1048576,COLUMN(K74),0)</f>
        <v>2258</v>
      </c>
      <c r="L75" s="14">
        <f>VLOOKUP("*Красноярский*",'[1]в рублях'!$1:$1048576,COLUMN(L74),0)</f>
        <v>2843</v>
      </c>
      <c r="M75" s="14">
        <f>VLOOKUP("*Красноярский*",'[1]в рублях'!$1:$1048576,COLUMN(M74),0)</f>
        <v>3170</v>
      </c>
      <c r="N75" s="14">
        <f>VLOOKUP("*Красноярский*",'[1]в рублях'!$1:$1048576,COLUMN(N74),0)</f>
        <v>3904</v>
      </c>
      <c r="O75" s="14">
        <f>VLOOKUP("*Красноярский*",'[1]в рублях'!$1:$1048576,COLUMN(O74),0)</f>
        <v>4645</v>
      </c>
      <c r="P75" s="14">
        <f>VLOOKUP("*Красноярский*",'[1]в рублях'!$1:$1048576,COLUMN(P74),0)</f>
        <v>5964</v>
      </c>
      <c r="Q75" s="14">
        <f>VLOOKUP("*Красноярский*",'[1]в рублях'!$1:$1048576,COLUMN(Q74),0)</f>
        <v>7820</v>
      </c>
      <c r="R75" s="14">
        <f>VLOOKUP("*Красноярский*",'[1]в рублях'!$1:$1048576,COLUMN(R74),0)</f>
        <v>10500</v>
      </c>
      <c r="S75" s="14">
        <f>VLOOKUP("*Красноярский*",'[1]в рублях'!$1:$1048576,COLUMN(S74),0)</f>
        <v>13547</v>
      </c>
      <c r="T75" s="14">
        <f>VLOOKUP("*Красноярский*",'[1]в рублях'!$1:$1048576,COLUMN(T74),0)</f>
        <v>16222</v>
      </c>
      <c r="U75" s="14">
        <f>VLOOKUP("*Красноярский*",'[1]в рублях'!$1:$1048576,COLUMN(U74),0)</f>
        <v>17655</v>
      </c>
      <c r="V75" s="14">
        <f>VLOOKUP("*Красноярский*",'[1]в рублях'!$1:$1048576,COLUMN(V74),0)</f>
        <v>19794</v>
      </c>
      <c r="W75" s="14">
        <f>VLOOKUP("*Красноярский*",'[1]в рублях'!$1:$1048576,COLUMN(W74),0)</f>
        <v>20899</v>
      </c>
      <c r="X75" s="14">
        <f>VLOOKUP("*Красноярский*",'[1]в рублях'!$1:$1048576,COLUMN(X74),0)</f>
        <v>24028</v>
      </c>
      <c r="Y75" s="14">
        <f>VLOOKUP("*Красноярский*",'[1]в рублях'!$1:$1048576,COLUMN(Y74),0)</f>
        <v>26895</v>
      </c>
      <c r="Z75" s="14">
        <f>VLOOKUP("*Красноярский*",'[1]в рублях'!$1:$1048576,COLUMN(Z74),0)</f>
        <v>29130</v>
      </c>
      <c r="AA75" s="14">
        <f>VLOOKUP("*Красноярский*",'[1]в рублях'!$1:$1048576,COLUMN(AA74),0)</f>
        <v>30731</v>
      </c>
      <c r="AB75" s="14">
        <f>VLOOKUP("*Красноярский*",'[1]в рублях'!$1:$1048576,COLUMN(AB74),0)</f>
        <v>31068</v>
      </c>
      <c r="AC75" s="14">
        <f>VLOOKUP("*Красноярский*",'[1]в рублях'!$1:$1048576,COLUMN(AC74),0)</f>
        <v>31782</v>
      </c>
      <c r="AD75" s="14">
        <f>VLOOKUP("*Красноярский*",'[1]в рублях'!$1:$1048576,COLUMN(AD74),0)</f>
        <v>33380</v>
      </c>
      <c r="AE75" s="14">
        <f>VLOOKUP("*Красноярский*",'[1]в рублях'!$1:$1048576,COLUMN(AE74),0)</f>
        <v>34468</v>
      </c>
      <c r="AF75" s="14">
        <f>VLOOKUP("*Красноярский*",'[1]в рублях'!$1:$1048576,COLUMN(AF74),0)</f>
        <v>35786</v>
      </c>
      <c r="AG75" s="14">
        <f>VLOOKUP("*Красноярский*",'[1]в рублях'!$1:$1048576,COLUMN(AG74),0)</f>
        <v>36766</v>
      </c>
      <c r="AH75" s="14">
        <f>VLOOKUP("*Красноярский*",'[1]в рублях'!$1:$1048576,COLUMN(AH74),0)</f>
        <v>40737</v>
      </c>
      <c r="AI75" s="14">
        <f>VLOOKUP("*Красноярский*",'[1]в рублях'!$1:$1048576,COLUMN(AI74),0)</f>
        <v>44522</v>
      </c>
      <c r="AJ75" s="14">
        <f>VLOOKUP("*Красноярский*",'[1]в рублях'!$1:$1048576,COLUMN(AJ74),0)</f>
        <v>45186</v>
      </c>
      <c r="AK75" s="14">
        <f>VLOOKUP("*Красноярский*",'[1]в рублях'!$1:$1048576,COLUMN(AK74),0)</f>
        <v>46017</v>
      </c>
      <c r="AL75" s="14">
        <f>VLOOKUP("*Красноярский*",'[1]в рублях'!$1:$1048576,COLUMN(AL74),0)</f>
        <v>46571</v>
      </c>
      <c r="AM75" s="14">
        <f>VLOOKUP("*Красноярский*",'[1]в рублях'!$1:$1048576,COLUMN(AM74),0)</f>
        <v>45079</v>
      </c>
      <c r="AN75" s="14">
        <f>VLOOKUP("*Красноярский*",'[1]в рублях'!$1:$1048576,COLUMN(AN74),0)</f>
        <v>45376</v>
      </c>
      <c r="AO75" s="14">
        <f>VLOOKUP("*Красноярский*",'[1]в рублях'!$1:$1048576,COLUMN(AO74),0)</f>
        <v>43992</v>
      </c>
      <c r="AP75" s="14">
        <f>VLOOKUP("*Красноярский*",'[1]в рублях'!$1:$1048576,COLUMN(AP74),0)</f>
        <v>44231</v>
      </c>
      <c r="AQ75" s="14">
        <f>VLOOKUP("*Красноярский*",'[1]в рублях'!$1:$1048576,COLUMN(AQ74),0)</f>
        <v>44936</v>
      </c>
      <c r="AR75" s="14">
        <f>VLOOKUP("*Красноярский*",'[1]в рублях'!$1:$1048576,COLUMN(AR74),0)</f>
        <v>46947</v>
      </c>
      <c r="AS75" s="14">
        <f>VLOOKUP("*Красноярский*",'[1]в рублях'!$1:$1048576,COLUMN(AS74),0)</f>
        <v>45402</v>
      </c>
      <c r="AT75" s="14">
        <f>VLOOKUP("*Красноярский*",'[1]в рублях'!$1:$1048576,COLUMN(AT74),0)</f>
        <v>44258</v>
      </c>
      <c r="AU75" s="14">
        <f>VLOOKUP("*Красноярский*",'[1]в рублях'!$1:$1048576,COLUMN(AU74),0)</f>
        <v>46954</v>
      </c>
      <c r="AV75" s="14">
        <f>VLOOKUP("*Красноярский*",'[1]в рублях'!$1:$1048576,COLUMN(AV74),0)</f>
        <v>47463</v>
      </c>
      <c r="AW75" s="14">
        <f>VLOOKUP("*Красноярский*",'[1]в рублях'!$1:$1048576,COLUMN(AW74),0)</f>
        <v>51449</v>
      </c>
      <c r="AX75" s="14">
        <f>VLOOKUP("*Красноярский*",'[1]в рублях'!$1:$1048576,COLUMN(AX74),0)</f>
        <v>53599</v>
      </c>
      <c r="AY75" s="14">
        <f>VLOOKUP("*Красноярский*",'[1]в рублях'!$1:$1048576,COLUMN(AY74),0)</f>
        <v>57536</v>
      </c>
      <c r="AZ75" s="14">
        <f>VLOOKUP("*Красноярский*",'[1]в рублях'!$1:$1048576,COLUMN(AZ74),0)</f>
        <v>61486</v>
      </c>
      <c r="BA75" s="14">
        <f>VLOOKUP("*Красноярский*",'[1]в рублях'!$1:$1048576,COLUMN(BA74),0)</f>
        <v>66584</v>
      </c>
      <c r="BB75" s="14">
        <f>VLOOKUP("*Красноярский*",'[1]в рублях'!$1:$1048576,COLUMN(BB74),0)</f>
        <v>63389</v>
      </c>
      <c r="BC75" s="14">
        <f>VLOOKUP("*Красноярский*",'[1]в рублях'!$1:$1048576,COLUMN(BC74),0)</f>
        <v>65527</v>
      </c>
      <c r="BD75" s="14">
        <f>VLOOKUP("*Красноярский*",'[1]в рублях'!$1:$1048576,COLUMN(BD74),0)</f>
        <v>62637</v>
      </c>
      <c r="BE75" s="14">
        <f>VLOOKUP("*Красноярский*",'[1]в рублях'!$1:$1048576,COLUMN(BE74),0)</f>
        <v>59967</v>
      </c>
      <c r="BF75" s="14">
        <f>VLOOKUP("*Красноярский*",'[1]в рублях'!$1:$1048576,COLUMN(BF74),0)</f>
        <v>61567</v>
      </c>
      <c r="BG75" s="14">
        <f>VLOOKUP("*Красноярский*",'[1]в рублях'!$1:$1048576,COLUMN(BG74),0)</f>
        <v>62901</v>
      </c>
      <c r="BH75" s="14">
        <f>VLOOKUP("*Красноярский*",'[1]в рублях'!$1:$1048576,COLUMN(BH74),0)</f>
        <v>66273</v>
      </c>
      <c r="BI75" s="14">
        <f>VLOOKUP("*Красноярский*",'[1]в рублях'!$1:$1048576,COLUMN(BI74),0)</f>
        <v>71819</v>
      </c>
      <c r="BJ75" s="14">
        <f>VLOOKUP("*Красноярский*",'[1]в рублях'!$1:$1048576,COLUMN(BJ74),0)</f>
        <v>79703</v>
      </c>
      <c r="BK75" s="14">
        <f>VLOOKUP("*Красноярский*",'[1]в рублях'!$1:$1048576,COLUMN(BK74),0)</f>
        <v>81083</v>
      </c>
      <c r="BL75" s="14">
        <f>VLOOKUP("*Красноярский*",'[1]в рублях'!$1:$1048576,COLUMN(BL74),0)</f>
        <v>83359</v>
      </c>
      <c r="BM75" s="14">
        <f>VLOOKUP("*Красноярский*",'[1]в рублях'!$1:$1048576,COLUMN(BM74),0)</f>
        <v>80287</v>
      </c>
      <c r="BN75" s="14">
        <f>VLOOKUP("*Красноярский*",'[1]в рублях'!$1:$1048576,COLUMN(BN74),0)</f>
        <v>75193</v>
      </c>
      <c r="BO75" s="14">
        <f>VLOOKUP("*Красноярский*",'[1]в рублях'!$1:$1048576,COLUMN(BO74),0)</f>
        <v>69657</v>
      </c>
      <c r="BP75" s="14">
        <f>VLOOKUP("*Красноярский*",'[1]в рублях'!$1:$1048576,COLUMN(BP74),0)</f>
        <v>62078</v>
      </c>
      <c r="BQ75" s="14">
        <f>VLOOKUP("*Красноярский*",'[1]в рублях'!$1:$1048576,COLUMN(BQ74),0)</f>
        <v>57018</v>
      </c>
      <c r="BR75" s="14">
        <f>VLOOKUP("*Красноярский*",'[1]в рублях'!$1:$1048576,COLUMN(BR74),0)</f>
        <v>58567</v>
      </c>
      <c r="BS75" s="14">
        <f>VLOOKUP("*Красноярский*",'[1]в рублях'!$1:$1048576,COLUMN(BS74),0)</f>
        <v>57425</v>
      </c>
      <c r="BT75" s="14">
        <f>VLOOKUP("*Красноярский*",'[1]в рублях'!$1:$1048576,COLUMN(BT74),0)</f>
        <v>57009</v>
      </c>
      <c r="BU75" s="14">
        <f>VLOOKUP("*Красноярский*",'[1]в рублях'!$1:$1048576,COLUMN(BU74),0)</f>
        <v>59853</v>
      </c>
      <c r="BV75" s="14">
        <f>VLOOKUP("*Красноярский*",'[1]в рублях'!$1:$1048576,COLUMN(BV74),0)</f>
        <v>62287</v>
      </c>
      <c r="BW75" s="14">
        <f>VLOOKUP("*Красноярский*",'[1]в рублях'!$1:$1048576,COLUMN(BW74),0)</f>
        <v>65337</v>
      </c>
      <c r="BX75" s="14">
        <f>VLOOKUP("*Красноярский*",'[1]в рублях'!$1:$1048576,COLUMN(BX74),0)</f>
        <v>69295</v>
      </c>
      <c r="BY75" s="14">
        <f>VLOOKUP("*Красноярский*",'[1]в рублях'!$1:$1048576,COLUMN(BY74),0)</f>
        <v>71110</v>
      </c>
      <c r="BZ75" s="14">
        <f>VLOOKUP("*Красноярский*",'[1]в рублях'!$1:$1048576,COLUMN(BZ74),0)</f>
        <v>68539</v>
      </c>
      <c r="CA75" s="14">
        <f>VLOOKUP("*Красноярский*",'[1]в рублях'!$1:$1048576,COLUMN(CA74),0)</f>
        <v>67225</v>
      </c>
      <c r="CB75" s="14">
        <f>VLOOKUP("*Красноярский*",'[1]в рублях'!$1:$1048576,COLUMN(CB74),0)</f>
        <v>64912</v>
      </c>
    </row>
    <row r="76" spans="1:80" x14ac:dyDescent="0.2">
      <c r="A76" s="4" t="s">
        <v>72</v>
      </c>
      <c r="B76" s="14">
        <f>VLOOKUP("*Иркутская*",'[1]в рублях'!$1:$1048576,COLUMN(B75),0)</f>
        <v>86</v>
      </c>
      <c r="C76" s="14">
        <f>VLOOKUP("*Иркутская*",'[1]в рублях'!$1:$1048576,COLUMN(C75),0)</f>
        <v>320</v>
      </c>
      <c r="D76" s="14">
        <f>VLOOKUP("*Иркутская*",'[1]в рублях'!$1:$1048576,COLUMN(D75),0)</f>
        <v>385</v>
      </c>
      <c r="E76" s="14">
        <f>VLOOKUP("*Иркутская*",'[1]в рублях'!$1:$1048576,COLUMN(E75),0)</f>
        <v>433</v>
      </c>
      <c r="F76" s="14">
        <f>VLOOKUP("*Иркутская*",'[1]в рублях'!$1:$1048576,COLUMN(F75),0)</f>
        <v>533</v>
      </c>
      <c r="G76" s="14">
        <f>VLOOKUP("*Иркутская*",'[1]в рублях'!$1:$1048576,COLUMN(G75),0)</f>
        <v>740</v>
      </c>
      <c r="H76" s="14">
        <f>VLOOKUP("*Иркутская*",'[1]в рублях'!$1:$1048576,COLUMN(H75),0)</f>
        <v>1096</v>
      </c>
      <c r="I76" s="14">
        <f>VLOOKUP("*Иркутская*",'[1]в рублях'!$1:$1048576,COLUMN(I75),0)</f>
        <v>924</v>
      </c>
      <c r="J76" s="14">
        <f>VLOOKUP("*Иркутская*",'[1]в рублях'!$1:$1048576,COLUMN(J75),0)</f>
        <v>1147</v>
      </c>
      <c r="K76" s="14">
        <f>VLOOKUP("*Иркутская*",'[1]в рублях'!$1:$1048576,COLUMN(K75),0)</f>
        <v>1383</v>
      </c>
      <c r="L76" s="14">
        <f>VLOOKUP("*Иркутская*",'[1]в рублях'!$1:$1048576,COLUMN(L75),0)</f>
        <v>1778</v>
      </c>
      <c r="M76" s="14">
        <f>VLOOKUP("*Иркутская*",'[1]в рублях'!$1:$1048576,COLUMN(M75),0)</f>
        <v>2241</v>
      </c>
      <c r="N76" s="14">
        <f>VLOOKUP("*Иркутская*",'[1]в рублях'!$1:$1048576,COLUMN(N75),0)</f>
        <v>2136</v>
      </c>
      <c r="O76" s="14">
        <f>VLOOKUP("*Иркутская*",'[1]в рублях'!$1:$1048576,COLUMN(O75),0)</f>
        <v>2637</v>
      </c>
      <c r="P76" s="14">
        <f>VLOOKUP("*Иркутская*",'[1]в рублях'!$1:$1048576,COLUMN(P75),0)</f>
        <v>3632</v>
      </c>
      <c r="Q76" s="14">
        <f>VLOOKUP("*Иркутская*",'[1]в рублях'!$1:$1048576,COLUMN(Q75),0)</f>
        <v>4554</v>
      </c>
      <c r="R76" s="14">
        <f>VLOOKUP("*Иркутская*",'[1]в рублях'!$1:$1048576,COLUMN(R75),0)</f>
        <v>5862</v>
      </c>
      <c r="S76" s="14">
        <f>VLOOKUP("*Иркутская*",'[1]в рублях'!$1:$1048576,COLUMN(S75),0)</f>
        <v>7053</v>
      </c>
      <c r="T76" s="14">
        <f>VLOOKUP("*Иркутская*",'[1]в рублях'!$1:$1048576,COLUMN(T75),0)</f>
        <v>8336</v>
      </c>
      <c r="U76" s="14">
        <f>VLOOKUP("*Иркутская*",'[1]в рублях'!$1:$1048576,COLUMN(U75),0)</f>
        <v>8657</v>
      </c>
      <c r="V76" s="14">
        <f>VLOOKUP("*Иркутская*",'[1]в рублях'!$1:$1048576,COLUMN(V75),0)</f>
        <v>9729</v>
      </c>
      <c r="W76" s="14">
        <f>VLOOKUP("*Иркутская*",'[1]в рублях'!$1:$1048576,COLUMN(W75),0)</f>
        <v>10001</v>
      </c>
      <c r="X76" s="14">
        <f>VLOOKUP("*Иркутская*",'[1]в рублях'!$1:$1048576,COLUMN(X75),0)</f>
        <v>9463</v>
      </c>
      <c r="Y76" s="14">
        <f>VLOOKUP("*Иркутская*",'[1]в рублях'!$1:$1048576,COLUMN(Y75),0)</f>
        <v>10915</v>
      </c>
      <c r="Z76" s="14">
        <f>VLOOKUP("*Иркутская*",'[1]в рублях'!$1:$1048576,COLUMN(Z75),0)</f>
        <v>12347</v>
      </c>
      <c r="AA76" s="14">
        <f>VLOOKUP("*Иркутская*",'[1]в рублях'!$1:$1048576,COLUMN(AA75),0)</f>
        <v>13737</v>
      </c>
      <c r="AB76" s="14">
        <f>VLOOKUP("*Иркутская*",'[1]в рублях'!$1:$1048576,COLUMN(AB75),0)</f>
        <v>13474</v>
      </c>
      <c r="AC76" s="14">
        <f>VLOOKUP("*Иркутская*",'[1]в рублях'!$1:$1048576,COLUMN(AC75),0)</f>
        <v>14571</v>
      </c>
      <c r="AD76" s="14">
        <f>VLOOKUP("*Иркутская*",'[1]в рублях'!$1:$1048576,COLUMN(AD75),0)</f>
        <v>16013</v>
      </c>
      <c r="AE76" s="14">
        <f>VLOOKUP("*Иркутская*",'[1]в рублях'!$1:$1048576,COLUMN(AE75),0)</f>
        <v>17578</v>
      </c>
      <c r="AF76" s="14">
        <f>VLOOKUP("*Иркутская*",'[1]в рублях'!$1:$1048576,COLUMN(AF75),0)</f>
        <v>18203</v>
      </c>
      <c r="AG76" s="14">
        <f>VLOOKUP("*Иркутская*",'[1]в рублях'!$1:$1048576,COLUMN(AG75),0)</f>
        <v>18025</v>
      </c>
      <c r="AH76" s="14">
        <f>VLOOKUP("*Иркутская*",'[1]в рублях'!$1:$1048576,COLUMN(AH75),0)</f>
        <v>19418</v>
      </c>
      <c r="AI76" s="14">
        <f>VLOOKUP("*Иркутская*",'[1]в рублях'!$1:$1048576,COLUMN(AI75),0)</f>
        <v>21249</v>
      </c>
      <c r="AJ76" s="14">
        <f>VLOOKUP("*Иркутская*",'[1]в рублях'!$1:$1048576,COLUMN(AJ75),0)</f>
        <v>22491</v>
      </c>
      <c r="AK76" s="14">
        <f>VLOOKUP("*Иркутская*",'[1]в рублях'!$1:$1048576,COLUMN(AK75),0)</f>
        <v>23045</v>
      </c>
      <c r="AL76" s="14">
        <f>VLOOKUP("*Иркутская*",'[1]в рублях'!$1:$1048576,COLUMN(AL75),0)</f>
        <v>23814</v>
      </c>
      <c r="AM76" s="14">
        <f>VLOOKUP("*Иркутская*",'[1]в рублях'!$1:$1048576,COLUMN(AM75),0)</f>
        <v>23529</v>
      </c>
      <c r="AN76" s="14">
        <f>VLOOKUP("*Иркутская*",'[1]в рублях'!$1:$1048576,COLUMN(AN75),0)</f>
        <v>23506</v>
      </c>
      <c r="AO76" s="14">
        <f>VLOOKUP("*Иркутская*",'[1]в рублях'!$1:$1048576,COLUMN(AO75),0)</f>
        <v>23462</v>
      </c>
      <c r="AP76" s="14">
        <f>VLOOKUP("*Иркутская*",'[1]в рублях'!$1:$1048576,COLUMN(AP75),0)</f>
        <v>24482</v>
      </c>
      <c r="AQ76" s="14">
        <f>VLOOKUP("*Иркутская*",'[1]в рублях'!$1:$1048576,COLUMN(AQ75),0)</f>
        <v>23006</v>
      </c>
      <c r="AR76" s="14">
        <f>VLOOKUP("*Иркутская*",'[1]в рублях'!$1:$1048576,COLUMN(AR75),0)</f>
        <v>22754</v>
      </c>
      <c r="AS76" s="14">
        <f>VLOOKUP("*Иркутская*",'[1]в рублях'!$1:$1048576,COLUMN(AS75),0)</f>
        <v>20778</v>
      </c>
      <c r="AT76" s="14">
        <f>VLOOKUP("*Иркутская*",'[1]в рублях'!$1:$1048576,COLUMN(AT75),0)</f>
        <v>21926</v>
      </c>
      <c r="AU76" s="14">
        <f>VLOOKUP("*Иркутская*",'[1]в рублях'!$1:$1048576,COLUMN(AU75),0)</f>
        <v>23496</v>
      </c>
      <c r="AV76" s="14">
        <f>VLOOKUP("*Иркутская*",'[1]в рублях'!$1:$1048576,COLUMN(AV75),0)</f>
        <v>24948</v>
      </c>
      <c r="AW76" s="14">
        <f>VLOOKUP("*Иркутская*",'[1]в рублях'!$1:$1048576,COLUMN(AW75),0)</f>
        <v>25321</v>
      </c>
      <c r="AX76" s="14">
        <f>VLOOKUP("*Иркутская*",'[1]в рублях'!$1:$1048576,COLUMN(AX75),0)</f>
        <v>24427</v>
      </c>
      <c r="AY76" s="14">
        <f>VLOOKUP("*Иркутская*",'[1]в рублях'!$1:$1048576,COLUMN(AY75),0)</f>
        <v>24706</v>
      </c>
      <c r="AZ76" s="14">
        <f>VLOOKUP("*Иркутская*",'[1]в рублях'!$1:$1048576,COLUMN(AZ75),0)</f>
        <v>27568</v>
      </c>
      <c r="BA76" s="14">
        <f>VLOOKUP("*Иркутская*",'[1]в рублях'!$1:$1048576,COLUMN(BA75),0)</f>
        <v>31720</v>
      </c>
      <c r="BB76" s="14">
        <f>VLOOKUP("*Иркутская*",'[1]в рублях'!$1:$1048576,COLUMN(BB75),0)</f>
        <v>33866</v>
      </c>
      <c r="BC76" s="14">
        <f>VLOOKUP("*Иркутская*",'[1]в рублях'!$1:$1048576,COLUMN(BC75),0)</f>
        <v>34520</v>
      </c>
      <c r="BD76" s="14">
        <f>VLOOKUP("*Иркутская*",'[1]в рублях'!$1:$1048576,COLUMN(BD75),0)</f>
        <v>32435</v>
      </c>
      <c r="BE76" s="14">
        <f>VLOOKUP("*Иркутская*",'[1]в рублях'!$1:$1048576,COLUMN(BE75),0)</f>
        <v>32539</v>
      </c>
      <c r="BF76" s="14">
        <f>VLOOKUP("*Иркутская*",'[1]в рублях'!$1:$1048576,COLUMN(BF75),0)</f>
        <v>32711</v>
      </c>
      <c r="BG76" s="14">
        <f>VLOOKUP("*Иркутская*",'[1]в рублях'!$1:$1048576,COLUMN(BG75),0)</f>
        <v>34422</v>
      </c>
      <c r="BH76" s="14">
        <f>VLOOKUP("*Иркутская*",'[1]в рублях'!$1:$1048576,COLUMN(BH75),0)</f>
        <v>36082</v>
      </c>
      <c r="BI76" s="14">
        <f>VLOOKUP("*Иркутская*",'[1]в рублях'!$1:$1048576,COLUMN(BI75),0)</f>
        <v>39331</v>
      </c>
      <c r="BJ76" s="14">
        <f>VLOOKUP("*Иркутская*",'[1]в рублях'!$1:$1048576,COLUMN(BJ75),0)</f>
        <v>42778</v>
      </c>
      <c r="BK76" s="14">
        <f>VLOOKUP("*Иркутская*",'[1]в рублях'!$1:$1048576,COLUMN(BK75),0)</f>
        <v>40244</v>
      </c>
      <c r="BL76" s="14">
        <f>VLOOKUP("*Иркутская*",'[1]в рублях'!$1:$1048576,COLUMN(BL75),0)</f>
        <v>41254</v>
      </c>
      <c r="BM76" s="14">
        <f>VLOOKUP("*Иркутская*",'[1]в рублях'!$1:$1048576,COLUMN(BM75),0)</f>
        <v>41465</v>
      </c>
      <c r="BN76" s="14">
        <f>VLOOKUP("*Иркутская*",'[1]в рублях'!$1:$1048576,COLUMN(BN75),0)</f>
        <v>41641</v>
      </c>
      <c r="BO76" s="14">
        <f>VLOOKUP("*Иркутская*",'[1]в рублях'!$1:$1048576,COLUMN(BO75),0)</f>
        <v>43360</v>
      </c>
      <c r="BP76" s="14">
        <f>VLOOKUP("*Иркутская*",'[1]в рублях'!$1:$1048576,COLUMN(BP75),0)</f>
        <v>39893</v>
      </c>
      <c r="BQ76" s="14">
        <f>VLOOKUP("*Иркутская*",'[1]в рублях'!$1:$1048576,COLUMN(BQ75),0)</f>
        <v>40132</v>
      </c>
      <c r="BR76" s="14">
        <f>VLOOKUP("*Иркутская*",'[1]в рублях'!$1:$1048576,COLUMN(BR75),0)</f>
        <v>39808</v>
      </c>
      <c r="BS76" s="14">
        <f>VLOOKUP("*Иркутская*",'[1]в рублях'!$1:$1048576,COLUMN(BS75),0)</f>
        <v>40597</v>
      </c>
      <c r="BT76" s="14">
        <f>VLOOKUP("*Иркутская*",'[1]в рублях'!$1:$1048576,COLUMN(BT75),0)</f>
        <v>41938</v>
      </c>
      <c r="BU76" s="14">
        <f>VLOOKUP("*Иркутская*",'[1]в рублях'!$1:$1048576,COLUMN(BU75),0)</f>
        <v>39546</v>
      </c>
      <c r="BV76" s="14">
        <f>VLOOKUP("*Иркутская*",'[1]в рублях'!$1:$1048576,COLUMN(BV75),0)</f>
        <v>41943</v>
      </c>
      <c r="BW76" s="14">
        <f>VLOOKUP("*Иркутская*",'[1]в рублях'!$1:$1048576,COLUMN(BW75),0)</f>
        <v>42504</v>
      </c>
      <c r="BX76" s="14">
        <f>VLOOKUP("*Иркутская*",'[1]в рублях'!$1:$1048576,COLUMN(BX75),0)</f>
        <v>43958</v>
      </c>
      <c r="BY76" s="14">
        <f>VLOOKUP("*Иркутская*",'[1]в рублях'!$1:$1048576,COLUMN(BY75),0)</f>
        <v>46018</v>
      </c>
      <c r="BZ76" s="14">
        <f>VLOOKUP("*Иркутская*",'[1]в рублях'!$1:$1048576,COLUMN(BZ75),0)</f>
        <v>44954</v>
      </c>
      <c r="CA76" s="14">
        <f>VLOOKUP("*Иркутская*",'[1]в рублях'!$1:$1048576,COLUMN(CA75),0)</f>
        <v>42821</v>
      </c>
      <c r="CB76" s="14">
        <f>VLOOKUP("*Иркутская*",'[1]в рублях'!$1:$1048576,COLUMN(CB75),0)</f>
        <v>46124</v>
      </c>
    </row>
    <row r="77" spans="1:80" x14ac:dyDescent="0.2">
      <c r="A77" s="4" t="s">
        <v>73</v>
      </c>
      <c r="B77" s="14">
        <f>VLOOKUP("*Кемеровская*",'[1]в рублях'!$1:$1048576,COLUMN(B76),0)</f>
        <v>11</v>
      </c>
      <c r="C77" s="14">
        <f>VLOOKUP("*Кемеровская*",'[1]в рублях'!$1:$1048576,COLUMN(C76),0)</f>
        <v>13</v>
      </c>
      <c r="D77" s="14">
        <f>VLOOKUP("*Кемеровская*",'[1]в рублях'!$1:$1048576,COLUMN(D76),0)</f>
        <v>32</v>
      </c>
      <c r="E77" s="14">
        <f>VLOOKUP("*Кемеровская*",'[1]в рублях'!$1:$1048576,COLUMN(E76),0)</f>
        <v>27</v>
      </c>
      <c r="F77" s="14">
        <f>VLOOKUP("*Кемеровская*",'[1]в рублях'!$1:$1048576,COLUMN(F76),0)</f>
        <v>54</v>
      </c>
      <c r="G77" s="14">
        <f>VLOOKUP("*Кемеровская*",'[1]в рублях'!$1:$1048576,COLUMN(G76),0)</f>
        <v>73</v>
      </c>
      <c r="H77" s="14">
        <f>VLOOKUP("*Кемеровская*",'[1]в рублях'!$1:$1048576,COLUMN(H76),0)</f>
        <v>140</v>
      </c>
      <c r="I77" s="14">
        <f>VLOOKUP("*Кемеровская*",'[1]в рублях'!$1:$1048576,COLUMN(I76),0)</f>
        <v>206</v>
      </c>
      <c r="J77" s="14">
        <f>VLOOKUP("*Кемеровская*",'[1]в рублях'!$1:$1048576,COLUMN(J76),0)</f>
        <v>263</v>
      </c>
      <c r="K77" s="14">
        <f>VLOOKUP("*Кемеровская*",'[1]в рублях'!$1:$1048576,COLUMN(K76),0)</f>
        <v>360</v>
      </c>
      <c r="L77" s="14">
        <f>VLOOKUP("*Кемеровская*",'[1]в рублях'!$1:$1048576,COLUMN(L76),0)</f>
        <v>477</v>
      </c>
      <c r="M77" s="14">
        <f>VLOOKUP("*Кемеровская*",'[1]в рублях'!$1:$1048576,COLUMN(M76),0)</f>
        <v>585</v>
      </c>
      <c r="N77" s="14">
        <f>VLOOKUP("*Кемеровская*",'[1]в рублях'!$1:$1048576,COLUMN(N76),0)</f>
        <v>865</v>
      </c>
      <c r="O77" s="14">
        <f>VLOOKUP("*Кемеровская*",'[1]в рублях'!$1:$1048576,COLUMN(O76),0)</f>
        <v>1220</v>
      </c>
      <c r="P77" s="14">
        <f>VLOOKUP("*Кемеровская*",'[1]в рублях'!$1:$1048576,COLUMN(P76),0)</f>
        <v>1662</v>
      </c>
      <c r="Q77" s="14">
        <f>VLOOKUP("*Кемеровская*",'[1]в рублях'!$1:$1048576,COLUMN(Q76),0)</f>
        <v>2234</v>
      </c>
      <c r="R77" s="14">
        <f>VLOOKUP("*Кемеровская*",'[1]в рублях'!$1:$1048576,COLUMN(R76),0)</f>
        <v>3156</v>
      </c>
      <c r="S77" s="14">
        <f>VLOOKUP("*Кемеровская*",'[1]в рублях'!$1:$1048576,COLUMN(S76),0)</f>
        <v>4091</v>
      </c>
      <c r="T77" s="14">
        <f>VLOOKUP("*Кемеровская*",'[1]в рублях'!$1:$1048576,COLUMN(T76),0)</f>
        <v>5024</v>
      </c>
      <c r="U77" s="14">
        <f>VLOOKUP("*Кемеровская*",'[1]в рублях'!$1:$1048576,COLUMN(U76),0)</f>
        <v>5525</v>
      </c>
      <c r="V77" s="14">
        <f>VLOOKUP("*Кемеровская*",'[1]в рублях'!$1:$1048576,COLUMN(V76),0)</f>
        <v>6563</v>
      </c>
      <c r="W77" s="14">
        <f>VLOOKUP("*Кемеровская*",'[1]в рублях'!$1:$1048576,COLUMN(W76),0)</f>
        <v>7948</v>
      </c>
      <c r="X77" s="14">
        <f>VLOOKUP("*Кемеровская*",'[1]в рублях'!$1:$1048576,COLUMN(X76),0)</f>
        <v>9454</v>
      </c>
      <c r="Y77" s="14">
        <f>VLOOKUP("*Кемеровская*",'[1]в рублях'!$1:$1048576,COLUMN(Y76),0)</f>
        <v>10673</v>
      </c>
      <c r="Z77" s="14">
        <f>VLOOKUP("*Кемеровская*",'[1]в рублях'!$1:$1048576,COLUMN(Z76),0)</f>
        <v>12486</v>
      </c>
      <c r="AA77" s="14">
        <f>VLOOKUP("*Кемеровская*",'[1]в рублях'!$1:$1048576,COLUMN(AA76),0)</f>
        <v>13960</v>
      </c>
      <c r="AB77" s="14">
        <f>VLOOKUP("*Кемеровская*",'[1]в рублях'!$1:$1048576,COLUMN(AB76),0)</f>
        <v>14464</v>
      </c>
      <c r="AC77" s="14">
        <f>VLOOKUP("*Кемеровская*",'[1]в рублях'!$1:$1048576,COLUMN(AC76),0)</f>
        <v>15412</v>
      </c>
      <c r="AD77" s="14">
        <f>VLOOKUP("*Кемеровская*",'[1]в рублях'!$1:$1048576,COLUMN(AD76),0)</f>
        <v>16182</v>
      </c>
      <c r="AE77" s="14">
        <f>VLOOKUP("*Кемеровская*",'[1]в рублях'!$1:$1048576,COLUMN(AE76),0)</f>
        <v>17210</v>
      </c>
      <c r="AF77" s="14">
        <f>VLOOKUP("*Кемеровская*",'[1]в рублях'!$1:$1048576,COLUMN(AF76),0)</f>
        <v>18535</v>
      </c>
      <c r="AG77" s="14">
        <f>VLOOKUP("*Кемеровская*",'[1]в рублях'!$1:$1048576,COLUMN(AG76),0)</f>
        <v>19252</v>
      </c>
      <c r="AH77" s="14">
        <f>VLOOKUP("*Кемеровская*",'[1]в рублях'!$1:$1048576,COLUMN(AH76),0)</f>
        <v>19195</v>
      </c>
      <c r="AI77" s="14">
        <f>VLOOKUP("*Кемеровская*",'[1]в рублях'!$1:$1048576,COLUMN(AI76),0)</f>
        <v>21078</v>
      </c>
      <c r="AJ77" s="14">
        <f>VLOOKUP("*Кемеровская*",'[1]в рублях'!$1:$1048576,COLUMN(AJ76),0)</f>
        <v>22339</v>
      </c>
      <c r="AK77" s="14">
        <f>VLOOKUP("*Кемеровская*",'[1]в рублях'!$1:$1048576,COLUMN(AK76),0)</f>
        <v>22822</v>
      </c>
      <c r="AL77" s="14">
        <f>VLOOKUP("*Кемеровская*",'[1]в рублях'!$1:$1048576,COLUMN(AL76),0)</f>
        <v>23049</v>
      </c>
      <c r="AM77" s="14">
        <f>VLOOKUP("*Кемеровская*",'[1]в рублях'!$1:$1048576,COLUMN(AM76),0)</f>
        <v>23648</v>
      </c>
      <c r="AN77" s="14">
        <f>VLOOKUP("*Кемеровская*",'[1]в рублях'!$1:$1048576,COLUMN(AN76),0)</f>
        <v>23441</v>
      </c>
      <c r="AO77" s="14">
        <f>VLOOKUP("*Кемеровская*",'[1]в рублях'!$1:$1048576,COLUMN(AO76),0)</f>
        <v>24114</v>
      </c>
      <c r="AP77" s="14">
        <f>VLOOKUP("*Кемеровская*",'[1]в рублях'!$1:$1048576,COLUMN(AP76),0)</f>
        <v>23763</v>
      </c>
      <c r="AQ77" s="14">
        <f>VLOOKUP("*Кемеровская*",'[1]в рублях'!$1:$1048576,COLUMN(AQ76),0)</f>
        <v>24170</v>
      </c>
      <c r="AR77" s="14">
        <f>VLOOKUP("*Кемеровская*",'[1]в рублях'!$1:$1048576,COLUMN(AR76),0)</f>
        <v>23422</v>
      </c>
      <c r="AS77" s="14">
        <f>VLOOKUP("*Кемеровская*",'[1]в рублях'!$1:$1048576,COLUMN(AS76),0)</f>
        <v>22961</v>
      </c>
      <c r="AT77" s="14">
        <f>VLOOKUP("*Кемеровская*",'[1]в рублях'!$1:$1048576,COLUMN(AT76),0)</f>
        <v>22703</v>
      </c>
      <c r="AU77" s="14">
        <f>VLOOKUP("*Кемеровская*",'[1]в рублях'!$1:$1048576,COLUMN(AU76),0)</f>
        <v>23488</v>
      </c>
      <c r="AV77" s="14">
        <f>VLOOKUP("*Кемеровская*",'[1]в рублях'!$1:$1048576,COLUMN(AV76),0)</f>
        <v>24509</v>
      </c>
      <c r="AW77" s="14">
        <f>VLOOKUP("*Кемеровская*",'[1]в рублях'!$1:$1048576,COLUMN(AW76),0)</f>
        <v>25300</v>
      </c>
      <c r="AX77" s="14">
        <f>VLOOKUP("*Кемеровская*",'[1]в рублях'!$1:$1048576,COLUMN(AX76),0)</f>
        <v>26755</v>
      </c>
      <c r="AY77" s="14">
        <f>VLOOKUP("*Кемеровская*",'[1]в рублях'!$1:$1048576,COLUMN(AY76),0)</f>
        <v>28365</v>
      </c>
      <c r="AZ77" s="14">
        <f>VLOOKUP("*Кемеровская*",'[1]в рублях'!$1:$1048576,COLUMN(AZ76),0)</f>
        <v>31265</v>
      </c>
      <c r="BA77" s="14">
        <f>VLOOKUP("*Кемеровская*",'[1]в рублях'!$1:$1048576,COLUMN(BA76),0)</f>
        <v>34950</v>
      </c>
      <c r="BB77" s="14">
        <f>VLOOKUP("*Кемеровская*",'[1]в рублях'!$1:$1048576,COLUMN(BB76),0)</f>
        <v>36571</v>
      </c>
      <c r="BC77" s="14">
        <f>VLOOKUP("*Кемеровская*",'[1]в рублях'!$1:$1048576,COLUMN(BC76),0)</f>
        <v>39558</v>
      </c>
      <c r="BD77" s="14">
        <f>VLOOKUP("*Кемеровская*",'[1]в рублях'!$1:$1048576,COLUMN(BD76),0)</f>
        <v>40694</v>
      </c>
      <c r="BE77" s="14">
        <f>VLOOKUP("*Кемеровская*",'[1]в рублях'!$1:$1048576,COLUMN(BE76),0)</f>
        <v>40401</v>
      </c>
      <c r="BF77" s="14">
        <f>VLOOKUP("*Кемеровская*",'[1]в рублях'!$1:$1048576,COLUMN(BF76),0)</f>
        <v>40968</v>
      </c>
      <c r="BG77" s="14">
        <f>VLOOKUP("*Кемеровская*",'[1]в рублях'!$1:$1048576,COLUMN(BG76),0)</f>
        <v>42033</v>
      </c>
      <c r="BH77" s="14">
        <f>VLOOKUP("*Кемеровская*",'[1]в рублях'!$1:$1048576,COLUMN(BH76),0)</f>
        <v>42486</v>
      </c>
      <c r="BI77" s="14">
        <f>VLOOKUP("*Кемеровская*",'[1]в рублях'!$1:$1048576,COLUMN(BI76),0)</f>
        <v>45686</v>
      </c>
      <c r="BJ77" s="14">
        <f>VLOOKUP("*Кемеровская*",'[1]в рублях'!$1:$1048576,COLUMN(BJ76),0)</f>
        <v>49587</v>
      </c>
      <c r="BK77" s="14">
        <f>VLOOKUP("*Кемеровская*",'[1]в рублях'!$1:$1048576,COLUMN(BK76),0)</f>
        <v>50096</v>
      </c>
      <c r="BL77" s="14">
        <f>VLOOKUP("*Кемеровская*",'[1]в рублях'!$1:$1048576,COLUMN(BL76),0)</f>
        <v>49189</v>
      </c>
      <c r="BM77" s="14">
        <f>VLOOKUP("*Кемеровская*",'[1]в рублях'!$1:$1048576,COLUMN(BM76),0)</f>
        <v>49352</v>
      </c>
      <c r="BN77" s="14">
        <f>VLOOKUP("*Кемеровская*",'[1]в рублях'!$1:$1048576,COLUMN(BN76),0)</f>
        <v>47375</v>
      </c>
      <c r="BO77" s="14">
        <f>VLOOKUP("*Кемеровская*",'[1]в рублях'!$1:$1048576,COLUMN(BO76),0)</f>
        <v>47716</v>
      </c>
      <c r="BP77" s="14">
        <f>VLOOKUP("*Кемеровская*",'[1]в рублях'!$1:$1048576,COLUMN(BP76),0)</f>
        <v>42197</v>
      </c>
      <c r="BQ77" s="14">
        <f>VLOOKUP("*Кемеровская*",'[1]в рублях'!$1:$1048576,COLUMN(BQ76),0)</f>
        <v>40884</v>
      </c>
      <c r="BR77" s="14">
        <f>VLOOKUP("*Кемеровская*",'[1]в рублях'!$1:$1048576,COLUMN(BR76),0)</f>
        <v>40805</v>
      </c>
      <c r="BS77" s="14">
        <f>VLOOKUP("*Кемеровская*",'[1]в рублях'!$1:$1048576,COLUMN(BS76),0)</f>
        <v>39713</v>
      </c>
      <c r="BT77" s="14">
        <f>VLOOKUP("*Кемеровская*",'[1]в рублях'!$1:$1048576,COLUMN(BT76),0)</f>
        <v>40933</v>
      </c>
      <c r="BU77" s="14">
        <f>VLOOKUP("*Кемеровская*",'[1]в рублях'!$1:$1048576,COLUMN(BU76),0)</f>
        <v>41886</v>
      </c>
      <c r="BV77" s="14">
        <f>VLOOKUP("*Кемеровская*",'[1]в рублях'!$1:$1048576,COLUMN(BV76),0)</f>
        <v>41647</v>
      </c>
      <c r="BW77" s="14">
        <f>VLOOKUP("*Кемеровская*",'[1]в рублях'!$1:$1048576,COLUMN(BW76),0)</f>
        <v>40601</v>
      </c>
      <c r="BX77" s="14">
        <f>VLOOKUP("*Кемеровская*",'[1]в рублях'!$1:$1048576,COLUMN(BX76),0)</f>
        <v>39816</v>
      </c>
      <c r="BY77" s="14">
        <f>VLOOKUP("*Кемеровская*",'[1]в рублях'!$1:$1048576,COLUMN(BY76),0)</f>
        <v>40256</v>
      </c>
      <c r="BZ77" s="14">
        <f>VLOOKUP("*Кемеровская*",'[1]в рублях'!$1:$1048576,COLUMN(BZ76),0)</f>
        <v>37174</v>
      </c>
      <c r="CA77" s="14">
        <f>VLOOKUP("*Кемеровская*",'[1]в рублях'!$1:$1048576,COLUMN(CA76),0)</f>
        <v>37593</v>
      </c>
      <c r="CB77" s="14">
        <f>VLOOKUP("*Кемеровская*",'[1]в рублях'!$1:$1048576,COLUMN(CB76),0)</f>
        <v>34609</v>
      </c>
    </row>
    <row r="78" spans="1:80" x14ac:dyDescent="0.2">
      <c r="A78" s="4" t="s">
        <v>74</v>
      </c>
      <c r="B78" s="14">
        <f>VLOOKUP("*Новосибирская*",'[1]в рублях'!$1:$1048576,COLUMN(B77),0)</f>
        <v>656</v>
      </c>
      <c r="C78" s="14">
        <f>VLOOKUP("*Новосибирская*",'[1]в рублях'!$1:$1048576,COLUMN(C77),0)</f>
        <v>874</v>
      </c>
      <c r="D78" s="14">
        <f>VLOOKUP("*Новосибирская*",'[1]в рублях'!$1:$1048576,COLUMN(D77),0)</f>
        <v>1123</v>
      </c>
      <c r="E78" s="14">
        <f>VLOOKUP("*Новосибирская*",'[1]в рублях'!$1:$1048576,COLUMN(E77),0)</f>
        <v>1450</v>
      </c>
      <c r="F78" s="14">
        <f>VLOOKUP("*Новосибирская*",'[1]в рублях'!$1:$1048576,COLUMN(F77),0)</f>
        <v>2381</v>
      </c>
      <c r="G78" s="14">
        <f>VLOOKUP("*Новосибирская*",'[1]в рублях'!$1:$1048576,COLUMN(G77),0)</f>
        <v>3180</v>
      </c>
      <c r="H78" s="14">
        <f>VLOOKUP("*Новосибирская*",'[1]в рублях'!$1:$1048576,COLUMN(H77),0)</f>
        <v>4482</v>
      </c>
      <c r="I78" s="14">
        <f>VLOOKUP("*Новосибирская*",'[1]в рублях'!$1:$1048576,COLUMN(I77),0)</f>
        <v>5231</v>
      </c>
      <c r="J78" s="14">
        <f>VLOOKUP("*Новосибирская*",'[1]в рублях'!$1:$1048576,COLUMN(J77),0)</f>
        <v>6383</v>
      </c>
      <c r="K78" s="14">
        <f>VLOOKUP("*Новосибирская*",'[1]в рублях'!$1:$1048576,COLUMN(K77),0)</f>
        <v>7666</v>
      </c>
      <c r="L78" s="14">
        <f>VLOOKUP("*Новосибирская*",'[1]в рублях'!$1:$1048576,COLUMN(L77),0)</f>
        <v>9157</v>
      </c>
      <c r="M78" s="14">
        <f>VLOOKUP("*Новосибирская*",'[1]в рублях'!$1:$1048576,COLUMN(M77),0)</f>
        <v>9582</v>
      </c>
      <c r="N78" s="14">
        <f>VLOOKUP("*Новосибирская*",'[1]в рублях'!$1:$1048576,COLUMN(N77),0)</f>
        <v>11180</v>
      </c>
      <c r="O78" s="14">
        <f>VLOOKUP("*Новосибирская*",'[1]в рублях'!$1:$1048576,COLUMN(O77),0)</f>
        <v>8665</v>
      </c>
      <c r="P78" s="14">
        <f>VLOOKUP("*Новосибирская*",'[1]в рублях'!$1:$1048576,COLUMN(P77),0)</f>
        <v>10603</v>
      </c>
      <c r="Q78" s="14">
        <f>VLOOKUP("*Новосибирская*",'[1]в рублях'!$1:$1048576,COLUMN(Q77),0)</f>
        <v>13495</v>
      </c>
      <c r="R78" s="14">
        <f>VLOOKUP("*Новосибирская*",'[1]в рублях'!$1:$1048576,COLUMN(R77),0)</f>
        <v>16198</v>
      </c>
      <c r="S78" s="14">
        <f>VLOOKUP("*Новосибирская*",'[1]в рублях'!$1:$1048576,COLUMN(S77),0)</f>
        <v>20796</v>
      </c>
      <c r="T78" s="14">
        <f>VLOOKUP("*Новосибирская*",'[1]в рублях'!$1:$1048576,COLUMN(T77),0)</f>
        <v>22516</v>
      </c>
      <c r="U78" s="14">
        <f>VLOOKUP("*Новосибирская*",'[1]в рублях'!$1:$1048576,COLUMN(U77),0)</f>
        <v>23277</v>
      </c>
      <c r="V78" s="14">
        <f>VLOOKUP("*Новосибирская*",'[1]в рублях'!$1:$1048576,COLUMN(V77),0)</f>
        <v>27004</v>
      </c>
      <c r="W78" s="14">
        <f>VLOOKUP("*Новосибирская*",'[1]в рублях'!$1:$1048576,COLUMN(W77),0)</f>
        <v>31135</v>
      </c>
      <c r="X78" s="14">
        <f>VLOOKUP("*Новосибирская*",'[1]в рублях'!$1:$1048576,COLUMN(X77),0)</f>
        <v>35454</v>
      </c>
      <c r="Y78" s="14">
        <f>VLOOKUP("*Новосибирская*",'[1]в рублях'!$1:$1048576,COLUMN(Y77),0)</f>
        <v>39476</v>
      </c>
      <c r="Z78" s="14">
        <f>VLOOKUP("*Новосибирская*",'[1]в рублях'!$1:$1048576,COLUMN(Z77),0)</f>
        <v>43766</v>
      </c>
      <c r="AA78" s="14">
        <f>VLOOKUP("*Новосибирская*",'[1]в рублях'!$1:$1048576,COLUMN(AA77),0)</f>
        <v>46705</v>
      </c>
      <c r="AB78" s="14">
        <f>VLOOKUP("*Новосибирская*",'[1]в рублях'!$1:$1048576,COLUMN(AB77),0)</f>
        <v>48621</v>
      </c>
      <c r="AC78" s="14">
        <f>VLOOKUP("*Новосибирская*",'[1]в рублях'!$1:$1048576,COLUMN(AC77),0)</f>
        <v>48263</v>
      </c>
      <c r="AD78" s="14">
        <f>VLOOKUP("*Новосибирская*",'[1]в рублях'!$1:$1048576,COLUMN(AD77),0)</f>
        <v>50687</v>
      </c>
      <c r="AE78" s="14">
        <f>VLOOKUP("*Новосибирская*",'[1]в рублях'!$1:$1048576,COLUMN(AE77),0)</f>
        <v>51772</v>
      </c>
      <c r="AF78" s="14">
        <f>VLOOKUP("*Новосибирская*",'[1]в рублях'!$1:$1048576,COLUMN(AF77),0)</f>
        <v>50929</v>
      </c>
      <c r="AG78" s="14">
        <f>VLOOKUP("*Новосибирская*",'[1]в рублях'!$1:$1048576,COLUMN(AG77),0)</f>
        <v>48658</v>
      </c>
      <c r="AH78" s="14">
        <f>VLOOKUP("*Новосибирская*",'[1]в рублях'!$1:$1048576,COLUMN(AH77),0)</f>
        <v>51435</v>
      </c>
      <c r="AI78" s="14">
        <f>VLOOKUP("*Новосибирская*",'[1]в рублях'!$1:$1048576,COLUMN(AI77),0)</f>
        <v>56938</v>
      </c>
      <c r="AJ78" s="14">
        <f>VLOOKUP("*Новосибирская*",'[1]в рублях'!$1:$1048576,COLUMN(AJ77),0)</f>
        <v>59766</v>
      </c>
      <c r="AK78" s="14">
        <f>VLOOKUP("*Новосибирская*",'[1]в рублях'!$1:$1048576,COLUMN(AK77),0)</f>
        <v>61657</v>
      </c>
      <c r="AL78" s="14">
        <f>VLOOKUP("*Новосибирская*",'[1]в рублях'!$1:$1048576,COLUMN(AL77),0)</f>
        <v>62844</v>
      </c>
      <c r="AM78" s="14">
        <f>VLOOKUP("*Новосибирская*",'[1]в рублях'!$1:$1048576,COLUMN(AM77),0)</f>
        <v>63964</v>
      </c>
      <c r="AN78" s="14">
        <f>VLOOKUP("*Новосибирская*",'[1]в рублях'!$1:$1048576,COLUMN(AN77),0)</f>
        <v>64046</v>
      </c>
      <c r="AO78" s="14">
        <f>VLOOKUP("*Новосибирская*",'[1]в рублях'!$1:$1048576,COLUMN(AO77),0)</f>
        <v>64070</v>
      </c>
      <c r="AP78" s="14">
        <f>VLOOKUP("*Новосибирская*",'[1]в рублях'!$1:$1048576,COLUMN(AP77),0)</f>
        <v>64582</v>
      </c>
      <c r="AQ78" s="14">
        <f>VLOOKUP("*Новосибирская*",'[1]в рублях'!$1:$1048576,COLUMN(AQ77),0)</f>
        <v>65065</v>
      </c>
      <c r="AR78" s="14">
        <f>VLOOKUP("*Новосибирская*",'[1]в рублях'!$1:$1048576,COLUMN(AR77),0)</f>
        <v>61268</v>
      </c>
      <c r="AS78" s="14">
        <f>VLOOKUP("*Новосибирская*",'[1]в рублях'!$1:$1048576,COLUMN(AS77),0)</f>
        <v>60999</v>
      </c>
      <c r="AT78" s="14">
        <f>VLOOKUP("*Новосибирская*",'[1]в рублях'!$1:$1048576,COLUMN(AT77),0)</f>
        <v>64506</v>
      </c>
      <c r="AU78" s="14">
        <f>VLOOKUP("*Новосибирская*",'[1]в рублях'!$1:$1048576,COLUMN(AU77),0)</f>
        <v>69563</v>
      </c>
      <c r="AV78" s="14">
        <f>VLOOKUP("*Новосибирская*",'[1]в рублях'!$1:$1048576,COLUMN(AV77),0)</f>
        <v>69210</v>
      </c>
      <c r="AW78" s="14">
        <f>VLOOKUP("*Новосибирская*",'[1]в рублях'!$1:$1048576,COLUMN(AW77),0)</f>
        <v>74226</v>
      </c>
      <c r="AX78" s="14">
        <f>VLOOKUP("*Новосибирская*",'[1]в рублях'!$1:$1048576,COLUMN(AX77),0)</f>
        <v>76861</v>
      </c>
      <c r="AY78" s="14">
        <f>VLOOKUP("*Новосибирская*",'[1]в рублях'!$1:$1048576,COLUMN(AY77),0)</f>
        <v>78437</v>
      </c>
      <c r="AZ78" s="14">
        <f>VLOOKUP("*Новосибирская*",'[1]в рублях'!$1:$1048576,COLUMN(AZ77),0)</f>
        <v>87602</v>
      </c>
      <c r="BA78" s="14">
        <f>VLOOKUP("*Новосибирская*",'[1]в рублях'!$1:$1048576,COLUMN(BA77),0)</f>
        <v>100052</v>
      </c>
      <c r="BB78" s="14">
        <f>VLOOKUP("*Новосибирская*",'[1]в рублях'!$1:$1048576,COLUMN(BB77),0)</f>
        <v>106582</v>
      </c>
      <c r="BC78" s="14">
        <f>VLOOKUP("*Новосибирская*",'[1]в рублях'!$1:$1048576,COLUMN(BC77),0)</f>
        <v>109063</v>
      </c>
      <c r="BD78" s="14">
        <f>VLOOKUP("*Новосибирская*",'[1]в рублях'!$1:$1048576,COLUMN(BD77),0)</f>
        <v>111440</v>
      </c>
      <c r="BE78" s="14">
        <f>VLOOKUP("*Новосибирская*",'[1]в рублях'!$1:$1048576,COLUMN(BE77),0)</f>
        <v>105849</v>
      </c>
      <c r="BF78" s="14">
        <f>VLOOKUP("*Новосибирская*",'[1]в рублях'!$1:$1048576,COLUMN(BF77),0)</f>
        <v>107556</v>
      </c>
      <c r="BG78" s="14">
        <f>VLOOKUP("*Новосибирская*",'[1]в рублях'!$1:$1048576,COLUMN(BG77),0)</f>
        <v>108654</v>
      </c>
      <c r="BH78" s="14">
        <f>VLOOKUP("*Новосибирская*",'[1]в рублях'!$1:$1048576,COLUMN(BH77),0)</f>
        <v>108438</v>
      </c>
      <c r="BI78" s="14">
        <f>VLOOKUP("*Новосибирская*",'[1]в рублях'!$1:$1048576,COLUMN(BI77),0)</f>
        <v>117285</v>
      </c>
      <c r="BJ78" s="14">
        <f>VLOOKUP("*Новосибирская*",'[1]в рублях'!$1:$1048576,COLUMN(BJ77),0)</f>
        <v>128205</v>
      </c>
      <c r="BK78" s="14">
        <f>VLOOKUP("*Новосибирская*",'[1]в рублях'!$1:$1048576,COLUMN(BK77),0)</f>
        <v>125952</v>
      </c>
      <c r="BL78" s="14">
        <f>VLOOKUP("*Новосибирская*",'[1]в рублях'!$1:$1048576,COLUMN(BL77),0)</f>
        <v>125205</v>
      </c>
      <c r="BM78" s="14">
        <f>VLOOKUP("*Новосибирская*",'[1]в рублях'!$1:$1048576,COLUMN(BM77),0)</f>
        <v>123944</v>
      </c>
      <c r="BN78" s="14">
        <f>VLOOKUP("*Новосибирская*",'[1]в рублях'!$1:$1048576,COLUMN(BN77),0)</f>
        <v>122243</v>
      </c>
      <c r="BO78" s="14">
        <f>VLOOKUP("*Новосибирская*",'[1]в рублях'!$1:$1048576,COLUMN(BO77),0)</f>
        <v>124132</v>
      </c>
      <c r="BP78" s="14">
        <f>VLOOKUP("*Новосибирская*",'[1]в рублях'!$1:$1048576,COLUMN(BP77),0)</f>
        <v>108907</v>
      </c>
      <c r="BQ78" s="14">
        <f>VLOOKUP("*Новосибирская*",'[1]в рублях'!$1:$1048576,COLUMN(BQ77),0)</f>
        <v>109447</v>
      </c>
      <c r="BR78" s="14">
        <f>VLOOKUP("*Новосибирская*",'[1]в рублях'!$1:$1048576,COLUMN(BR77),0)</f>
        <v>108771</v>
      </c>
      <c r="BS78" s="14">
        <f>VLOOKUP("*Новосибирская*",'[1]в рублях'!$1:$1048576,COLUMN(BS77),0)</f>
        <v>105381</v>
      </c>
      <c r="BT78" s="14">
        <f>VLOOKUP("*Новосибирская*",'[1]в рублях'!$1:$1048576,COLUMN(BT77),0)</f>
        <v>111319</v>
      </c>
      <c r="BU78" s="14">
        <f>VLOOKUP("*Новосибирская*",'[1]в рублях'!$1:$1048576,COLUMN(BU77),0)</f>
        <v>115754</v>
      </c>
      <c r="BV78" s="14">
        <f>VLOOKUP("*Новосибирская*",'[1]в рублях'!$1:$1048576,COLUMN(BV77),0)</f>
        <v>117806</v>
      </c>
      <c r="BW78" s="14">
        <f>VLOOKUP("*Новосибирская*",'[1]в рублях'!$1:$1048576,COLUMN(BW77),0)</f>
        <v>116645</v>
      </c>
      <c r="BX78" s="14">
        <f>VLOOKUP("*Новосибирская*",'[1]в рублях'!$1:$1048576,COLUMN(BX77),0)</f>
        <v>116539</v>
      </c>
      <c r="BY78" s="14">
        <f>VLOOKUP("*Новосибирская*",'[1]в рублях'!$1:$1048576,COLUMN(BY77),0)</f>
        <v>116089</v>
      </c>
      <c r="BZ78" s="14">
        <f>VLOOKUP("*Новосибирская*",'[1]в рублях'!$1:$1048576,COLUMN(BZ77),0)</f>
        <v>110860</v>
      </c>
      <c r="CA78" s="14">
        <f>VLOOKUP("*Новосибирская*",'[1]в рублях'!$1:$1048576,COLUMN(CA77),0)</f>
        <v>111023</v>
      </c>
      <c r="CB78" s="14">
        <f>VLOOKUP("*Новосибирская*",'[1]в рублях'!$1:$1048576,COLUMN(CB77),0)</f>
        <v>105912</v>
      </c>
    </row>
    <row r="79" spans="1:80" x14ac:dyDescent="0.2">
      <c r="A79" s="4" t="s">
        <v>75</v>
      </c>
      <c r="B79" s="14">
        <f>VLOOKUP("Омская*",'[1]в рублях'!$1:$1048576,COLUMN(B78),0)</f>
        <v>14</v>
      </c>
      <c r="C79" s="14">
        <f>VLOOKUP("Омская*",'[1]в рублях'!$1:$1048576,COLUMN(C78),0)</f>
        <v>6</v>
      </c>
      <c r="D79" s="14">
        <f>VLOOKUP("Омская*",'[1]в рублях'!$1:$1048576,COLUMN(D78),0)</f>
        <v>8</v>
      </c>
      <c r="E79" s="14">
        <f>VLOOKUP("Омская*",'[1]в рублях'!$1:$1048576,COLUMN(E78),0)</f>
        <v>17</v>
      </c>
      <c r="F79" s="14">
        <f>VLOOKUP("Омская*",'[1]в рублях'!$1:$1048576,COLUMN(F78),0)</f>
        <v>19</v>
      </c>
      <c r="G79" s="14">
        <f>VLOOKUP("Омская*",'[1]в рублях'!$1:$1048576,COLUMN(G78),0)</f>
        <v>47</v>
      </c>
      <c r="H79" s="14">
        <f>VLOOKUP("Омская*",'[1]в рублях'!$1:$1048576,COLUMN(H78),0)</f>
        <v>88</v>
      </c>
      <c r="I79" s="14">
        <f>VLOOKUP("Омская*",'[1]в рублях'!$1:$1048576,COLUMN(I78),0)</f>
        <v>95</v>
      </c>
      <c r="J79" s="14">
        <f>VLOOKUP("Омская*",'[1]в рублях'!$1:$1048576,COLUMN(J78),0)</f>
        <v>196</v>
      </c>
      <c r="K79" s="14">
        <f>VLOOKUP("Омская*",'[1]в рублях'!$1:$1048576,COLUMN(K78),0)</f>
        <v>244</v>
      </c>
      <c r="L79" s="14">
        <f>VLOOKUP("Омская*",'[1]в рублях'!$1:$1048576,COLUMN(L78),0)</f>
        <v>294</v>
      </c>
      <c r="M79" s="14">
        <f>VLOOKUP("Омская*",'[1]в рублях'!$1:$1048576,COLUMN(M78),0)</f>
        <v>381</v>
      </c>
      <c r="N79" s="14">
        <f>VLOOKUP("Омская*",'[1]в рублях'!$1:$1048576,COLUMN(N78),0)</f>
        <v>467</v>
      </c>
      <c r="O79" s="14">
        <f>VLOOKUP("Омская*",'[1]в рублях'!$1:$1048576,COLUMN(O78),0)</f>
        <v>625</v>
      </c>
      <c r="P79" s="14">
        <f>VLOOKUP("Омская*",'[1]в рублях'!$1:$1048576,COLUMN(P78),0)</f>
        <v>762</v>
      </c>
      <c r="Q79" s="14">
        <f>VLOOKUP("Омская*",'[1]в рублях'!$1:$1048576,COLUMN(Q78),0)</f>
        <v>976</v>
      </c>
      <c r="R79" s="14">
        <f>VLOOKUP("Омская*",'[1]в рублях'!$1:$1048576,COLUMN(R78),0)</f>
        <v>1382</v>
      </c>
      <c r="S79" s="14">
        <f>VLOOKUP("Омская*",'[1]в рублях'!$1:$1048576,COLUMN(S78),0)</f>
        <v>1990</v>
      </c>
      <c r="T79" s="14">
        <f>VLOOKUP("Омская*",'[1]в рублях'!$1:$1048576,COLUMN(T78),0)</f>
        <v>2600</v>
      </c>
      <c r="U79" s="14">
        <f>VLOOKUP("Омская*",'[1]в рублях'!$1:$1048576,COLUMN(U78),0)</f>
        <v>2878</v>
      </c>
      <c r="V79" s="14">
        <f>VLOOKUP("Омская*",'[1]в рублях'!$1:$1048576,COLUMN(V78),0)</f>
        <v>3363</v>
      </c>
      <c r="W79" s="14">
        <f>VLOOKUP("Омская*",'[1]в рублях'!$1:$1048576,COLUMN(W78),0)</f>
        <v>4048</v>
      </c>
      <c r="X79" s="14">
        <f>VLOOKUP("Омская*",'[1]в рублях'!$1:$1048576,COLUMN(X78),0)</f>
        <v>4844</v>
      </c>
      <c r="Y79" s="14">
        <f>VLOOKUP("Омская*",'[1]в рублях'!$1:$1048576,COLUMN(Y78),0)</f>
        <v>5483</v>
      </c>
      <c r="Z79" s="14">
        <f>VLOOKUP("Омская*",'[1]в рублях'!$1:$1048576,COLUMN(Z78),0)</f>
        <v>6392</v>
      </c>
      <c r="AA79" s="14">
        <f>VLOOKUP("Омская*",'[1]в рублях'!$1:$1048576,COLUMN(AA78),0)</f>
        <v>7006</v>
      </c>
      <c r="AB79" s="14">
        <f>VLOOKUP("Омская*",'[1]в рублях'!$1:$1048576,COLUMN(AB78),0)</f>
        <v>7705</v>
      </c>
      <c r="AC79" s="14">
        <f>VLOOKUP("Омская*",'[1]в рублях'!$1:$1048576,COLUMN(AC78),0)</f>
        <v>8237</v>
      </c>
      <c r="AD79" s="14">
        <f>VLOOKUP("Омская*",'[1]в рублях'!$1:$1048576,COLUMN(AD78),0)</f>
        <v>8671</v>
      </c>
      <c r="AE79" s="14">
        <f>VLOOKUP("Омская*",'[1]в рублях'!$1:$1048576,COLUMN(AE78),0)</f>
        <v>9209</v>
      </c>
      <c r="AF79" s="14">
        <f>VLOOKUP("Омская*",'[1]в рублях'!$1:$1048576,COLUMN(AF78),0)</f>
        <v>9892</v>
      </c>
      <c r="AG79" s="14">
        <f>VLOOKUP("Омская*",'[1]в рублях'!$1:$1048576,COLUMN(AG78),0)</f>
        <v>10069</v>
      </c>
      <c r="AH79" s="14">
        <f>VLOOKUP("Омская*",'[1]в рублях'!$1:$1048576,COLUMN(AH78),0)</f>
        <v>10410</v>
      </c>
      <c r="AI79" s="14">
        <f>VLOOKUP("Омская*",'[1]в рублях'!$1:$1048576,COLUMN(AI78),0)</f>
        <v>9936</v>
      </c>
      <c r="AJ79" s="14">
        <f>VLOOKUP("Омская*",'[1]в рублях'!$1:$1048576,COLUMN(AJ78),0)</f>
        <v>10339</v>
      </c>
      <c r="AK79" s="14">
        <f>VLOOKUP("Омская*",'[1]в рублях'!$1:$1048576,COLUMN(AK78),0)</f>
        <v>10558</v>
      </c>
      <c r="AL79" s="14">
        <f>VLOOKUP("Омская*",'[1]в рублях'!$1:$1048576,COLUMN(AL78),0)</f>
        <v>10505</v>
      </c>
      <c r="AM79" s="14">
        <f>VLOOKUP("Омская*",'[1]в рублях'!$1:$1048576,COLUMN(AM78),0)</f>
        <v>10612</v>
      </c>
      <c r="AN79" s="14">
        <f>VLOOKUP("Омская*",'[1]в рублях'!$1:$1048576,COLUMN(AN78),0)</f>
        <v>10856</v>
      </c>
      <c r="AO79" s="14">
        <f>VLOOKUP("Омская*",'[1]в рублях'!$1:$1048576,COLUMN(AO78),0)</f>
        <v>11145</v>
      </c>
      <c r="AP79" s="14">
        <f>VLOOKUP("Омская*",'[1]в рублях'!$1:$1048576,COLUMN(AP78),0)</f>
        <v>10889</v>
      </c>
      <c r="AQ79" s="14">
        <f>VLOOKUP("Омская*",'[1]в рублях'!$1:$1048576,COLUMN(AQ78),0)</f>
        <v>10933</v>
      </c>
      <c r="AR79" s="14">
        <f>VLOOKUP("Омская*",'[1]в рублях'!$1:$1048576,COLUMN(AR78),0)</f>
        <v>10803</v>
      </c>
      <c r="AS79" s="14">
        <f>VLOOKUP("Омская*",'[1]в рублях'!$1:$1048576,COLUMN(AS78),0)</f>
        <v>10512</v>
      </c>
      <c r="AT79" s="14">
        <f>VLOOKUP("Омская*",'[1]в рублях'!$1:$1048576,COLUMN(AT78),0)</f>
        <v>10239</v>
      </c>
      <c r="AU79" s="14">
        <f>VLOOKUP("Омская*",'[1]в рублях'!$1:$1048576,COLUMN(AU78),0)</f>
        <v>10948</v>
      </c>
      <c r="AV79" s="14">
        <f>VLOOKUP("Омская*",'[1]в рублях'!$1:$1048576,COLUMN(AV78),0)</f>
        <v>11417</v>
      </c>
      <c r="AW79" s="14">
        <f>VLOOKUP("Омская*",'[1]в рублях'!$1:$1048576,COLUMN(AW78),0)</f>
        <v>12329</v>
      </c>
      <c r="AX79" s="14">
        <f>VLOOKUP("Омская*",'[1]в рублях'!$1:$1048576,COLUMN(AX78),0)</f>
        <v>12512</v>
      </c>
      <c r="AY79" s="14">
        <f>VLOOKUP("Омская*",'[1]в рублях'!$1:$1048576,COLUMN(AY78),0)</f>
        <v>13349</v>
      </c>
      <c r="AZ79" s="14">
        <f>VLOOKUP("Омская*",'[1]в рублях'!$1:$1048576,COLUMN(AZ78),0)</f>
        <v>15023</v>
      </c>
      <c r="BA79" s="14">
        <f>VLOOKUP("Омская*",'[1]в рублях'!$1:$1048576,COLUMN(BA78),0)</f>
        <v>16873</v>
      </c>
      <c r="BB79" s="14">
        <f>VLOOKUP("Омская*",'[1]в рублях'!$1:$1048576,COLUMN(BB78),0)</f>
        <v>18463</v>
      </c>
      <c r="BC79" s="14">
        <f>VLOOKUP("Омская*",'[1]в рублях'!$1:$1048576,COLUMN(BC78),0)</f>
        <v>19197</v>
      </c>
      <c r="BD79" s="14">
        <f>VLOOKUP("Омская*",'[1]в рублях'!$1:$1048576,COLUMN(BD78),0)</f>
        <v>18935</v>
      </c>
      <c r="BE79" s="14">
        <f>VLOOKUP("Омская*",'[1]в рублях'!$1:$1048576,COLUMN(BE78),0)</f>
        <v>18924</v>
      </c>
      <c r="BF79" s="14">
        <f>VLOOKUP("Омская*",'[1]в рублях'!$1:$1048576,COLUMN(BF78),0)</f>
        <v>18874</v>
      </c>
      <c r="BG79" s="14">
        <f>VLOOKUP("Омская*",'[1]в рублях'!$1:$1048576,COLUMN(BG78),0)</f>
        <v>19304</v>
      </c>
      <c r="BH79" s="14">
        <f>VLOOKUP("Омская*",'[1]в рублях'!$1:$1048576,COLUMN(BH78),0)</f>
        <v>18979</v>
      </c>
      <c r="BI79" s="14">
        <f>VLOOKUP("Омская*",'[1]в рублях'!$1:$1048576,COLUMN(BI78),0)</f>
        <v>20285</v>
      </c>
      <c r="BJ79" s="14">
        <f>VLOOKUP("Омская*",'[1]в рублях'!$1:$1048576,COLUMN(BJ78),0)</f>
        <v>22209</v>
      </c>
      <c r="BK79" s="14">
        <f>VLOOKUP("Омская*",'[1]в рублях'!$1:$1048576,COLUMN(BK78),0)</f>
        <v>22737</v>
      </c>
      <c r="BL79" s="14">
        <f>VLOOKUP("Омская*",'[1]в рублях'!$1:$1048576,COLUMN(BL78),0)</f>
        <v>23099</v>
      </c>
      <c r="BM79" s="14">
        <f>VLOOKUP("Омская*",'[1]в рублях'!$1:$1048576,COLUMN(BM78),0)</f>
        <v>23773</v>
      </c>
      <c r="BN79" s="14">
        <f>VLOOKUP("Омская*",'[1]в рублях'!$1:$1048576,COLUMN(BN78),0)</f>
        <v>24360</v>
      </c>
      <c r="BO79" s="14">
        <f>VLOOKUP("Омская*",'[1]в рублях'!$1:$1048576,COLUMN(BO78),0)</f>
        <v>25363</v>
      </c>
      <c r="BP79" s="14">
        <f>VLOOKUP("Омская*",'[1]в рублях'!$1:$1048576,COLUMN(BP78),0)</f>
        <v>22926</v>
      </c>
      <c r="BQ79" s="14">
        <f>VLOOKUP("Омская*",'[1]в рублях'!$1:$1048576,COLUMN(BQ78),0)</f>
        <v>23675</v>
      </c>
      <c r="BR79" s="14">
        <f>VLOOKUP("Омская*",'[1]в рублях'!$1:$1048576,COLUMN(BR78),0)</f>
        <v>24535</v>
      </c>
      <c r="BS79" s="14">
        <f>VLOOKUP("Омская*",'[1]в рублях'!$1:$1048576,COLUMN(BS78),0)</f>
        <v>21434</v>
      </c>
      <c r="BT79" s="14">
        <f>VLOOKUP("Омская*",'[1]в рублях'!$1:$1048576,COLUMN(BT78),0)</f>
        <v>22053</v>
      </c>
      <c r="BU79" s="14">
        <f>VLOOKUP("Омская*",'[1]в рублях'!$1:$1048576,COLUMN(BU78),0)</f>
        <v>23229</v>
      </c>
      <c r="BV79" s="14">
        <f>VLOOKUP("Омская*",'[1]в рублях'!$1:$1048576,COLUMN(BV78),0)</f>
        <v>24020</v>
      </c>
      <c r="BW79" s="14">
        <f>VLOOKUP("Омская*",'[1]в рублях'!$1:$1048576,COLUMN(BW78),0)</f>
        <v>25188</v>
      </c>
      <c r="BX79" s="14">
        <f>VLOOKUP("Омская*",'[1]в рублях'!$1:$1048576,COLUMN(BX78),0)</f>
        <v>26166</v>
      </c>
      <c r="BY79" s="14">
        <f>VLOOKUP("Омская*",'[1]в рублях'!$1:$1048576,COLUMN(BY78),0)</f>
        <v>27324</v>
      </c>
      <c r="BZ79" s="14">
        <f>VLOOKUP("Омская*",'[1]в рублях'!$1:$1048576,COLUMN(BZ78),0)</f>
        <v>28905</v>
      </c>
      <c r="CA79" s="14">
        <f>VLOOKUP("Омская*",'[1]в рублях'!$1:$1048576,COLUMN(CA78),0)</f>
        <v>31259</v>
      </c>
      <c r="CB79" s="14">
        <f>VLOOKUP("Омская*",'[1]в рублях'!$1:$1048576,COLUMN(CB78),0)</f>
        <v>30165</v>
      </c>
    </row>
    <row r="80" spans="1:80" x14ac:dyDescent="0.2">
      <c r="A80" s="4" t="s">
        <v>76</v>
      </c>
      <c r="B80" s="14">
        <f>VLOOKUP("*Томская*",'[1]в рублях'!$1:$1048576,COLUMN(B79),0)</f>
        <v>11</v>
      </c>
      <c r="C80" s="14">
        <f>VLOOKUP("*Томская*",'[1]в рублях'!$1:$1048576,COLUMN(C79),0)</f>
        <v>3</v>
      </c>
      <c r="D80" s="14">
        <f>VLOOKUP("*Томская*",'[1]в рублях'!$1:$1048576,COLUMN(D79),0)</f>
        <v>4</v>
      </c>
      <c r="E80" s="14">
        <f>VLOOKUP("*Томская*",'[1]в рублях'!$1:$1048576,COLUMN(E79),0)</f>
        <v>12</v>
      </c>
      <c r="F80" s="14">
        <f>VLOOKUP("*Томская*",'[1]в рублях'!$1:$1048576,COLUMN(F79),0)</f>
        <v>24</v>
      </c>
      <c r="G80" s="14">
        <f>VLOOKUP("*Томская*",'[1]в рублях'!$1:$1048576,COLUMN(G79),0)</f>
        <v>45</v>
      </c>
      <c r="H80" s="14">
        <f>VLOOKUP("*Томская*",'[1]в рублях'!$1:$1048576,COLUMN(H79),0)</f>
        <v>78</v>
      </c>
      <c r="I80" s="14">
        <f>VLOOKUP("*Томская*",'[1]в рублях'!$1:$1048576,COLUMN(I79),0)</f>
        <v>90</v>
      </c>
      <c r="J80" s="14">
        <f>VLOOKUP("*Томская*",'[1]в рублях'!$1:$1048576,COLUMN(J79),0)</f>
        <v>107</v>
      </c>
      <c r="K80" s="14">
        <f>VLOOKUP("*Томская*",'[1]в рублях'!$1:$1048576,COLUMN(K79),0)</f>
        <v>132</v>
      </c>
      <c r="L80" s="14">
        <f>VLOOKUP("*Томская*",'[1]в рублях'!$1:$1048576,COLUMN(L79),0)</f>
        <v>221</v>
      </c>
      <c r="M80" s="14">
        <f>VLOOKUP("*Томская*",'[1]в рублях'!$1:$1048576,COLUMN(M79),0)</f>
        <v>297</v>
      </c>
      <c r="N80" s="14">
        <f>VLOOKUP("*Томская*",'[1]в рублях'!$1:$1048576,COLUMN(N79),0)</f>
        <v>449</v>
      </c>
      <c r="O80" s="14">
        <f>VLOOKUP("*Томская*",'[1]в рублях'!$1:$1048576,COLUMN(O79),0)</f>
        <v>632</v>
      </c>
      <c r="P80" s="14">
        <f>VLOOKUP("*Томская*",'[1]в рублях'!$1:$1048576,COLUMN(P79),0)</f>
        <v>864</v>
      </c>
      <c r="Q80" s="14">
        <f>VLOOKUP("*Томская*",'[1]в рублях'!$1:$1048576,COLUMN(Q79),0)</f>
        <v>1156</v>
      </c>
      <c r="R80" s="14">
        <f>VLOOKUP("*Томская*",'[1]в рублях'!$1:$1048576,COLUMN(R79),0)</f>
        <v>1448</v>
      </c>
      <c r="S80" s="14">
        <f>VLOOKUP("*Томская*",'[1]в рублях'!$1:$1048576,COLUMN(S79),0)</f>
        <v>1739</v>
      </c>
      <c r="T80" s="14">
        <f>VLOOKUP("*Томская*",'[1]в рублях'!$1:$1048576,COLUMN(T79),0)</f>
        <v>2015</v>
      </c>
      <c r="U80" s="14">
        <f>VLOOKUP("*Томская*",'[1]в рублях'!$1:$1048576,COLUMN(U79),0)</f>
        <v>2127</v>
      </c>
      <c r="V80" s="14">
        <f>VLOOKUP("*Томская*",'[1]в рублях'!$1:$1048576,COLUMN(V79),0)</f>
        <v>2330</v>
      </c>
      <c r="W80" s="14">
        <f>VLOOKUP("*Томская*",'[1]в рублях'!$1:$1048576,COLUMN(W79),0)</f>
        <v>2557</v>
      </c>
      <c r="X80" s="14">
        <f>VLOOKUP("*Томская*",'[1]в рублях'!$1:$1048576,COLUMN(X79),0)</f>
        <v>2830</v>
      </c>
      <c r="Y80" s="14">
        <f>VLOOKUP("*Томская*",'[1]в рублях'!$1:$1048576,COLUMN(Y79),0)</f>
        <v>3267</v>
      </c>
      <c r="Z80" s="14">
        <f>VLOOKUP("*Томская*",'[1]в рублях'!$1:$1048576,COLUMN(Z79),0)</f>
        <v>3877</v>
      </c>
      <c r="AA80" s="14">
        <f>VLOOKUP("*Томская*",'[1]в рублях'!$1:$1048576,COLUMN(AA79),0)</f>
        <v>4857</v>
      </c>
      <c r="AB80" s="14">
        <f>VLOOKUP("*Томская*",'[1]в рублях'!$1:$1048576,COLUMN(AB79),0)</f>
        <v>5523</v>
      </c>
      <c r="AC80" s="14">
        <f>VLOOKUP("*Томская*",'[1]в рублях'!$1:$1048576,COLUMN(AC79),0)</f>
        <v>5830</v>
      </c>
      <c r="AD80" s="14">
        <f>VLOOKUP("*Томская*",'[1]в рублях'!$1:$1048576,COLUMN(AD79),0)</f>
        <v>6310</v>
      </c>
      <c r="AE80" s="14">
        <f>VLOOKUP("*Томская*",'[1]в рублях'!$1:$1048576,COLUMN(AE79),0)</f>
        <v>6285</v>
      </c>
      <c r="AF80" s="14">
        <f>VLOOKUP("*Томская*",'[1]в рублях'!$1:$1048576,COLUMN(AF79),0)</f>
        <v>5395</v>
      </c>
      <c r="AG80" s="14">
        <f>VLOOKUP("*Томская*",'[1]в рублях'!$1:$1048576,COLUMN(AG79),0)</f>
        <v>5691</v>
      </c>
      <c r="AH80" s="14">
        <f>VLOOKUP("*Томская*",'[1]в рублях'!$1:$1048576,COLUMN(AH79),0)</f>
        <v>6237</v>
      </c>
      <c r="AI80" s="14">
        <f>VLOOKUP("*Томская*",'[1]в рублях'!$1:$1048576,COLUMN(AI79),0)</f>
        <v>7210</v>
      </c>
      <c r="AJ80" s="14">
        <f>VLOOKUP("*Томская*",'[1]в рублях'!$1:$1048576,COLUMN(AJ79),0)</f>
        <v>7912</v>
      </c>
      <c r="AK80" s="14">
        <f>VLOOKUP("*Томская*",'[1]в рублях'!$1:$1048576,COLUMN(AK79),0)</f>
        <v>8224</v>
      </c>
      <c r="AL80" s="14">
        <f>VLOOKUP("*Томская*",'[1]в рублях'!$1:$1048576,COLUMN(AL79),0)</f>
        <v>8156</v>
      </c>
      <c r="AM80" s="14">
        <f>VLOOKUP("*Томская*",'[1]в рублях'!$1:$1048576,COLUMN(AM79),0)</f>
        <v>7893</v>
      </c>
      <c r="AN80" s="14">
        <f>VLOOKUP("*Томская*",'[1]в рублях'!$1:$1048576,COLUMN(AN79),0)</f>
        <v>8478</v>
      </c>
      <c r="AO80" s="14">
        <f>VLOOKUP("*Томская*",'[1]в рублях'!$1:$1048576,COLUMN(AO79),0)</f>
        <v>9092</v>
      </c>
      <c r="AP80" s="14">
        <f>VLOOKUP("*Томская*",'[1]в рублях'!$1:$1048576,COLUMN(AP79),0)</f>
        <v>9744</v>
      </c>
      <c r="AQ80" s="14">
        <f>VLOOKUP("*Томская*",'[1]в рублях'!$1:$1048576,COLUMN(AQ79),0)</f>
        <v>10168</v>
      </c>
      <c r="AR80" s="14">
        <f>VLOOKUP("*Томская*",'[1]в рублях'!$1:$1048576,COLUMN(AR79),0)</f>
        <v>9803</v>
      </c>
      <c r="AS80" s="14">
        <f>VLOOKUP("*Томская*",'[1]в рублях'!$1:$1048576,COLUMN(AS79),0)</f>
        <v>9519</v>
      </c>
      <c r="AT80" s="14">
        <f>VLOOKUP("*Томская*",'[1]в рублях'!$1:$1048576,COLUMN(AT79),0)</f>
        <v>9406</v>
      </c>
      <c r="AU80" s="14">
        <f>VLOOKUP("*Томская*",'[1]в рублях'!$1:$1048576,COLUMN(AU79),0)</f>
        <v>7894</v>
      </c>
      <c r="AV80" s="14">
        <f>VLOOKUP("*Томская*",'[1]в рублях'!$1:$1048576,COLUMN(AV79),0)</f>
        <v>6556</v>
      </c>
      <c r="AW80" s="14">
        <f>VLOOKUP("*Томская*",'[1]в рублях'!$1:$1048576,COLUMN(AW79),0)</f>
        <v>7099</v>
      </c>
      <c r="AX80" s="14">
        <f>VLOOKUP("*Томская*",'[1]в рублях'!$1:$1048576,COLUMN(AX79),0)</f>
        <v>7667</v>
      </c>
      <c r="AY80" s="14">
        <f>VLOOKUP("*Томская*",'[1]в рублях'!$1:$1048576,COLUMN(AY79),0)</f>
        <v>7830</v>
      </c>
      <c r="AZ80" s="14">
        <f>VLOOKUP("*Томская*",'[1]в рублях'!$1:$1048576,COLUMN(AZ79),0)</f>
        <v>8971</v>
      </c>
      <c r="BA80" s="14">
        <f>VLOOKUP("*Томская*",'[1]в рублях'!$1:$1048576,COLUMN(BA79),0)</f>
        <v>9451</v>
      </c>
      <c r="BB80" s="14">
        <f>VLOOKUP("*Томская*",'[1]в рублях'!$1:$1048576,COLUMN(BB79),0)</f>
        <v>10808</v>
      </c>
      <c r="BC80" s="14">
        <f>VLOOKUP("*Томская*",'[1]в рублях'!$1:$1048576,COLUMN(BC79),0)</f>
        <v>11596</v>
      </c>
      <c r="BD80" s="14">
        <f>VLOOKUP("*Томская*",'[1]в рублях'!$1:$1048576,COLUMN(BD79),0)</f>
        <v>11593</v>
      </c>
      <c r="BE80" s="14">
        <f>VLOOKUP("*Томская*",'[1]в рублях'!$1:$1048576,COLUMN(BE79),0)</f>
        <v>11758</v>
      </c>
      <c r="BF80" s="14">
        <f>VLOOKUP("*Томская*",'[1]в рублях'!$1:$1048576,COLUMN(BF79),0)</f>
        <v>12223</v>
      </c>
      <c r="BG80" s="14">
        <f>VLOOKUP("*Томская*",'[1]в рублях'!$1:$1048576,COLUMN(BG79),0)</f>
        <v>11783</v>
      </c>
      <c r="BH80" s="14">
        <f>VLOOKUP("*Томская*",'[1]в рублях'!$1:$1048576,COLUMN(BH79),0)</f>
        <v>12322</v>
      </c>
      <c r="BI80" s="14">
        <f>VLOOKUP("*Томская*",'[1]в рублях'!$1:$1048576,COLUMN(BI79),0)</f>
        <v>13409</v>
      </c>
      <c r="BJ80" s="14">
        <f>VLOOKUP("*Томская*",'[1]в рублях'!$1:$1048576,COLUMN(BJ79),0)</f>
        <v>15205</v>
      </c>
      <c r="BK80" s="14">
        <f>VLOOKUP("*Томская*",'[1]в рублях'!$1:$1048576,COLUMN(BK79),0)</f>
        <v>15172</v>
      </c>
      <c r="BL80" s="14">
        <f>VLOOKUP("*Томская*",'[1]в рублях'!$1:$1048576,COLUMN(BL79),0)</f>
        <v>14573</v>
      </c>
      <c r="BM80" s="14">
        <f>VLOOKUP("*Томская*",'[1]в рублях'!$1:$1048576,COLUMN(BM79),0)</f>
        <v>14883</v>
      </c>
      <c r="BN80" s="14">
        <f>VLOOKUP("*Томская*",'[1]в рублях'!$1:$1048576,COLUMN(BN79),0)</f>
        <v>15210</v>
      </c>
      <c r="BO80" s="14">
        <f>VLOOKUP("*Томская*",'[1]в рублях'!$1:$1048576,COLUMN(BO79),0)</f>
        <v>14672</v>
      </c>
      <c r="BP80" s="14">
        <f>VLOOKUP("*Томская*",'[1]в рублях'!$1:$1048576,COLUMN(BP79),0)</f>
        <v>12560</v>
      </c>
      <c r="BQ80" s="14">
        <f>VLOOKUP("*Томская*",'[1]в рублях'!$1:$1048576,COLUMN(BQ79),0)</f>
        <v>11270</v>
      </c>
      <c r="BR80" s="14">
        <f>VLOOKUP("*Томская*",'[1]в рублях'!$1:$1048576,COLUMN(BR79),0)</f>
        <v>11559</v>
      </c>
      <c r="BS80" s="14">
        <f>VLOOKUP("*Томская*",'[1]в рублях'!$1:$1048576,COLUMN(BS79),0)</f>
        <v>11244</v>
      </c>
      <c r="BT80" s="14">
        <f>VLOOKUP("*Томская*",'[1]в рублях'!$1:$1048576,COLUMN(BT79),0)</f>
        <v>11807</v>
      </c>
      <c r="BU80" s="14">
        <f>VLOOKUP("*Томская*",'[1]в рублях'!$1:$1048576,COLUMN(BU79),0)</f>
        <v>12189</v>
      </c>
      <c r="BV80" s="14">
        <f>VLOOKUP("*Томская*",'[1]в рублях'!$1:$1048576,COLUMN(BV79),0)</f>
        <v>12931</v>
      </c>
      <c r="BW80" s="14">
        <f>VLOOKUP("*Томская*",'[1]в рублях'!$1:$1048576,COLUMN(BW79),0)</f>
        <v>13648</v>
      </c>
      <c r="BX80" s="14">
        <f>VLOOKUP("*Томская*",'[1]в рублях'!$1:$1048576,COLUMN(BX79),0)</f>
        <v>14259</v>
      </c>
      <c r="BY80" s="14">
        <f>VLOOKUP("*Томская*",'[1]в рублях'!$1:$1048576,COLUMN(BY79),0)</f>
        <v>15313</v>
      </c>
      <c r="BZ80" s="14">
        <f>VLOOKUP("*Томская*",'[1]в рублях'!$1:$1048576,COLUMN(BZ79),0)</f>
        <v>15130</v>
      </c>
      <c r="CA80" s="14">
        <f>VLOOKUP("*Томская*",'[1]в рублях'!$1:$1048576,COLUMN(CA79),0)</f>
        <v>16099</v>
      </c>
      <c r="CB80" s="14">
        <f>VLOOKUP("*Томская*",'[1]в рублях'!$1:$1048576,COLUMN(CB79),0)</f>
        <v>16105</v>
      </c>
    </row>
    <row r="81" spans="1:80" s="3" customFormat="1" x14ac:dyDescent="0.2">
      <c r="A81" s="4" t="s">
        <v>77</v>
      </c>
      <c r="B81" s="14">
        <f>VLOOKUP("*Бурятия*",'[1]в рублях'!$1:$1048576,COLUMN(B80),0)</f>
        <v>2</v>
      </c>
      <c r="C81" s="14">
        <f>VLOOKUP("*Бурятия*",'[1]в рублях'!$1:$1048576,COLUMN(C80),0)</f>
        <v>2</v>
      </c>
      <c r="D81" s="14">
        <f>VLOOKUP("*Бурятия*",'[1]в рублях'!$1:$1048576,COLUMN(D80),0)</f>
        <v>5</v>
      </c>
      <c r="E81" s="14">
        <f>VLOOKUP("*Бурятия*",'[1]в рублях'!$1:$1048576,COLUMN(E80),0)</f>
        <v>11</v>
      </c>
      <c r="F81" s="14">
        <f>VLOOKUP("*Бурятия*",'[1]в рублях'!$1:$1048576,COLUMN(F80),0)</f>
        <v>12</v>
      </c>
      <c r="G81" s="14">
        <f>VLOOKUP("*Бурятия*",'[1]в рублях'!$1:$1048576,COLUMN(G80),0)</f>
        <v>14</v>
      </c>
      <c r="H81" s="14">
        <f>VLOOKUP("*Бурятия*",'[1]в рублях'!$1:$1048576,COLUMN(H80),0)</f>
        <v>33</v>
      </c>
      <c r="I81" s="14">
        <f>VLOOKUP("*Бурятия*",'[1]в рублях'!$1:$1048576,COLUMN(I80),0)</f>
        <v>31</v>
      </c>
      <c r="J81" s="14">
        <f>VLOOKUP("*Бурятия*",'[1]в рублях'!$1:$1048576,COLUMN(J80),0)</f>
        <v>42</v>
      </c>
      <c r="K81" s="14">
        <f>VLOOKUP("*Бурятия*",'[1]в рублях'!$1:$1048576,COLUMN(K80),0)</f>
        <v>70</v>
      </c>
      <c r="L81" s="14">
        <f>VLOOKUP("*Бурятия*",'[1]в рублях'!$1:$1048576,COLUMN(L80),0)</f>
        <v>125</v>
      </c>
      <c r="M81" s="14">
        <f>VLOOKUP("*Бурятия*",'[1]в рублях'!$1:$1048576,COLUMN(M80),0)</f>
        <v>180</v>
      </c>
      <c r="N81" s="14">
        <f>VLOOKUP("*Бурятия*",'[1]в рублях'!$1:$1048576,COLUMN(N80),0)</f>
        <v>251</v>
      </c>
      <c r="O81" s="14">
        <f>VLOOKUP("*Бурятия*",'[1]в рублях'!$1:$1048576,COLUMN(O80),0)</f>
        <v>397</v>
      </c>
      <c r="P81" s="14">
        <f>VLOOKUP("*Бурятия*",'[1]в рублях'!$1:$1048576,COLUMN(P80),0)</f>
        <v>549</v>
      </c>
      <c r="Q81" s="14">
        <f>VLOOKUP("*Бурятия*",'[1]в рублях'!$1:$1048576,COLUMN(Q80),0)</f>
        <v>885</v>
      </c>
      <c r="R81" s="14">
        <f>VLOOKUP("*Бурятия*",'[1]в рублях'!$1:$1048576,COLUMN(R80),0)</f>
        <v>1065</v>
      </c>
      <c r="S81" s="14">
        <f>VLOOKUP("*Бурятия*",'[1]в рублях'!$1:$1048576,COLUMN(S80),0)</f>
        <v>1373</v>
      </c>
      <c r="T81" s="14">
        <f>VLOOKUP("*Бурятия*",'[1]в рублях'!$1:$1048576,COLUMN(T80),0)</f>
        <v>1826</v>
      </c>
      <c r="U81" s="14">
        <f>VLOOKUP("*Бурятия*",'[1]в рублях'!$1:$1048576,COLUMN(U80),0)</f>
        <v>1923</v>
      </c>
      <c r="V81" s="14">
        <f>VLOOKUP("*Бурятия*",'[1]в рублях'!$1:$1048576,COLUMN(V80),0)</f>
        <v>2350</v>
      </c>
      <c r="W81" s="14">
        <f>VLOOKUP("*Бурятия*",'[1]в рублях'!$1:$1048576,COLUMN(W80),0)</f>
        <v>2735</v>
      </c>
      <c r="X81" s="14">
        <f>VLOOKUP("*Бурятия*",'[1]в рублях'!$1:$1048576,COLUMN(X80),0)</f>
        <v>3135</v>
      </c>
      <c r="Y81" s="14">
        <f>VLOOKUP("*Бурятия*",'[1]в рублях'!$1:$1048576,COLUMN(Y80),0)</f>
        <v>3516</v>
      </c>
      <c r="Z81" s="14">
        <f>VLOOKUP("*Бурятия*",'[1]в рублях'!$1:$1048576,COLUMN(Z80),0)</f>
        <v>4102</v>
      </c>
      <c r="AA81" s="14">
        <f>VLOOKUP("*Бурятия*",'[1]в рублях'!$1:$1048576,COLUMN(AA80),0)</f>
        <v>4350</v>
      </c>
      <c r="AB81" s="14">
        <f>VLOOKUP("*Бурятия*",'[1]в рублях'!$1:$1048576,COLUMN(AB80),0)</f>
        <v>4566</v>
      </c>
      <c r="AC81" s="14">
        <f>VLOOKUP("*Бурятия*",'[1]в рублях'!$1:$1048576,COLUMN(AC80),0)</f>
        <v>4989</v>
      </c>
      <c r="AD81" s="14">
        <f>VLOOKUP("*Бурятия*",'[1]в рублях'!$1:$1048576,COLUMN(AD80),0)</f>
        <v>5201</v>
      </c>
      <c r="AE81" s="14">
        <f>VLOOKUP("*Бурятия*",'[1]в рублях'!$1:$1048576,COLUMN(AE80),0)</f>
        <v>5666</v>
      </c>
      <c r="AF81" s="14">
        <f>VLOOKUP("*Бурятия*",'[1]в рублях'!$1:$1048576,COLUMN(AF80),0)</f>
        <v>6084</v>
      </c>
      <c r="AG81" s="14">
        <f>VLOOKUP("*Бурятия*",'[1]в рублях'!$1:$1048576,COLUMN(AG80),0)</f>
        <v>6242</v>
      </c>
      <c r="AH81" s="14">
        <f>VLOOKUP("*Бурятия*",'[1]в рублях'!$1:$1048576,COLUMN(AH80),0)</f>
        <v>6944</v>
      </c>
      <c r="AI81" s="14">
        <f>VLOOKUP("*Бурятия*",'[1]в рублях'!$1:$1048576,COLUMN(AI80),0)</f>
        <v>8279</v>
      </c>
      <c r="AJ81" s="14">
        <f>VLOOKUP("*Бурятия*",'[1]в рублях'!$1:$1048576,COLUMN(AJ80),0)</f>
        <v>8914</v>
      </c>
      <c r="AK81" s="14">
        <f>VLOOKUP("*Бурятия*",'[1]в рублях'!$1:$1048576,COLUMN(AK80),0)</f>
        <v>9462</v>
      </c>
      <c r="AL81" s="14">
        <f>VLOOKUP("*Бурятия*",'[1]в рублях'!$1:$1048576,COLUMN(AL80),0)</f>
        <v>9778</v>
      </c>
      <c r="AM81" s="14">
        <f>VLOOKUP("*Бурятия*",'[1]в рублях'!$1:$1048576,COLUMN(AM80),0)</f>
        <v>9941</v>
      </c>
      <c r="AN81" s="14">
        <f>VLOOKUP("*Бурятия*",'[1]в рублях'!$1:$1048576,COLUMN(AN80),0)</f>
        <v>10565</v>
      </c>
      <c r="AO81" s="14">
        <f>VLOOKUP("*Бурятия*",'[1]в рублях'!$1:$1048576,COLUMN(AO80),0)</f>
        <v>11290</v>
      </c>
      <c r="AP81" s="14">
        <f>VLOOKUP("*Бурятия*",'[1]в рублях'!$1:$1048576,COLUMN(AP80),0)</f>
        <v>10869</v>
      </c>
      <c r="AQ81" s="14">
        <f>VLOOKUP("*Бурятия*",'[1]в рублях'!$1:$1048576,COLUMN(AQ80),0)</f>
        <v>11037</v>
      </c>
      <c r="AR81" s="14">
        <f>VLOOKUP("*Бурятия*",'[1]в рублях'!$1:$1048576,COLUMN(AR80),0)</f>
        <v>10020</v>
      </c>
      <c r="AS81" s="14">
        <f>VLOOKUP("*Бурятия*",'[1]в рублях'!$1:$1048576,COLUMN(AS80),0)</f>
        <v>9343</v>
      </c>
      <c r="AT81" s="14">
        <f>VLOOKUP("*Бурятия*",'[1]в рублях'!$1:$1048576,COLUMN(AT80),0)</f>
        <v>10023</v>
      </c>
      <c r="AU81" s="14">
        <f>VLOOKUP("*Бурятия*",'[1]в рублях'!$1:$1048576,COLUMN(AU80),0)</f>
        <v>10675</v>
      </c>
      <c r="AV81" s="14">
        <f>VLOOKUP("*Бурятия*",'[1]в рублях'!$1:$1048576,COLUMN(AV80),0)</f>
        <v>11482</v>
      </c>
      <c r="AW81" s="14">
        <f>VLOOKUP("*Бурятия*",'[1]в рублях'!$1:$1048576,COLUMN(AW80),0)</f>
        <v>12436</v>
      </c>
      <c r="AX81" s="14">
        <f>VLOOKUP("*Бурятия*",'[1]в рублях'!$1:$1048576,COLUMN(AX80),0)</f>
        <v>12979</v>
      </c>
      <c r="AY81" s="14">
        <f>VLOOKUP("*Бурятия*",'[1]в рублях'!$1:$1048576,COLUMN(AY80),0)</f>
        <v>13170</v>
      </c>
      <c r="AZ81" s="14">
        <f>VLOOKUP("*Бурятия*",'[1]в рублях'!$1:$1048576,COLUMN(AZ80),0)</f>
        <v>14272</v>
      </c>
      <c r="BA81" s="14">
        <f>VLOOKUP("*Бурятия*",'[1]в рублях'!$1:$1048576,COLUMN(BA80),0)</f>
        <v>15535</v>
      </c>
      <c r="BB81" s="14">
        <f>VLOOKUP("*Бурятия*",'[1]в рублях'!$1:$1048576,COLUMN(BB80),0)</f>
        <v>16626</v>
      </c>
      <c r="BC81" s="14">
        <f>VLOOKUP("*Бурятия*",'[1]в рублях'!$1:$1048576,COLUMN(BC80),0)</f>
        <v>18176</v>
      </c>
      <c r="BD81" s="14">
        <f>VLOOKUP("*Бурятия*",'[1]в рублях'!$1:$1048576,COLUMN(BD80),0)</f>
        <v>18965</v>
      </c>
      <c r="BE81" s="14">
        <f>VLOOKUP("*Бурятия*",'[1]в рублях'!$1:$1048576,COLUMN(BE80),0)</f>
        <v>19242</v>
      </c>
      <c r="BF81" s="14">
        <f>VLOOKUP("*Бурятия*",'[1]в рублях'!$1:$1048576,COLUMN(BF80),0)</f>
        <v>19740</v>
      </c>
      <c r="BG81" s="14">
        <f>VLOOKUP("*Бурятия*",'[1]в рублях'!$1:$1048576,COLUMN(BG80),0)</f>
        <v>20644</v>
      </c>
      <c r="BH81" s="14">
        <f>VLOOKUP("*Бурятия*",'[1]в рублях'!$1:$1048576,COLUMN(BH80),0)</f>
        <v>18182</v>
      </c>
      <c r="BI81" s="14">
        <f>VLOOKUP("*Бурятия*",'[1]в рублях'!$1:$1048576,COLUMN(BI80),0)</f>
        <v>19709</v>
      </c>
      <c r="BJ81" s="14">
        <f>VLOOKUP("*Бурятия*",'[1]в рублях'!$1:$1048576,COLUMN(BJ80),0)</f>
        <v>21561</v>
      </c>
      <c r="BK81" s="14">
        <f>VLOOKUP("*Бурятия*",'[1]в рублях'!$1:$1048576,COLUMN(BK80),0)</f>
        <v>23613</v>
      </c>
      <c r="BL81" s="14">
        <f>VLOOKUP("*Бурятия*",'[1]в рублях'!$1:$1048576,COLUMN(BL80),0)</f>
        <v>25148</v>
      </c>
      <c r="BM81" s="14">
        <f>VLOOKUP("*Бурятия*",'[1]в рублях'!$1:$1048576,COLUMN(BM80),0)</f>
        <v>26826</v>
      </c>
      <c r="BN81" s="14">
        <f>VLOOKUP("*Бурятия*",'[1]в рублях'!$1:$1048576,COLUMN(BN80),0)</f>
        <v>26269</v>
      </c>
      <c r="BO81" s="14">
        <f>VLOOKUP("*Бурятия*",'[1]в рублях'!$1:$1048576,COLUMN(BO80),0)</f>
        <v>27397</v>
      </c>
      <c r="BP81" s="14">
        <f>VLOOKUP("*Бурятия*",'[1]в рублях'!$1:$1048576,COLUMN(BP80),0)</f>
        <v>24317</v>
      </c>
      <c r="BQ81" s="14">
        <f>VLOOKUP("*Бурятия*",'[1]в рублях'!$1:$1048576,COLUMN(BQ80),0)</f>
        <v>24152</v>
      </c>
      <c r="BR81" s="14">
        <f>VLOOKUP("*Бурятия*",'[1]в рублях'!$1:$1048576,COLUMN(BR80),0)</f>
        <v>24769</v>
      </c>
      <c r="BS81" s="14">
        <f>VLOOKUP("*Бурятия*",'[1]в рублях'!$1:$1048576,COLUMN(BS80),0)</f>
        <v>23970</v>
      </c>
      <c r="BT81" s="14">
        <f>VLOOKUP("*Бурятия*",'[1]в рублях'!$1:$1048576,COLUMN(BT80),0)</f>
        <v>24405</v>
      </c>
      <c r="BU81" s="14">
        <f>VLOOKUP("*Бурятия*",'[1]в рублях'!$1:$1048576,COLUMN(BU80),0)</f>
        <v>25678</v>
      </c>
      <c r="BV81" s="14">
        <f>VLOOKUP("*Бурятия*",'[1]в рублях'!$1:$1048576,COLUMN(BV80),0)</f>
        <v>27315</v>
      </c>
      <c r="BW81" s="14">
        <f>VLOOKUP("*Бурятия*",'[1]в рублях'!$1:$1048576,COLUMN(BW80),0)</f>
        <v>28603</v>
      </c>
      <c r="BX81" s="14">
        <f>VLOOKUP("*Бурятия*",'[1]в рублях'!$1:$1048576,COLUMN(BX80),0)</f>
        <v>31112</v>
      </c>
      <c r="BY81" s="14">
        <f>VLOOKUP("*Бурятия*",'[1]в рублях'!$1:$1048576,COLUMN(BY80),0)</f>
        <v>33298</v>
      </c>
      <c r="BZ81" s="14">
        <f>VLOOKUP("*Бурятия*",'[1]в рублях'!$1:$1048576,COLUMN(BZ80),0)</f>
        <v>33837</v>
      </c>
      <c r="CA81" s="14">
        <f>VLOOKUP("*Бурятия*",'[1]в рублях'!$1:$1048576,COLUMN(CA80),0)</f>
        <v>36013</v>
      </c>
      <c r="CB81" s="14">
        <f>VLOOKUP("*Бурятия*",'[1]в рублях'!$1:$1048576,COLUMN(CB80),0)</f>
        <v>36122</v>
      </c>
    </row>
    <row r="82" spans="1:80" x14ac:dyDescent="0.2">
      <c r="A82" s="4" t="s">
        <v>78</v>
      </c>
      <c r="B82" s="14">
        <f>VLOOKUP("*Якутия*",'[1]в рублях'!$1:$1048576,COLUMN(B81),0)</f>
        <v>5</v>
      </c>
      <c r="C82" s="14">
        <f>VLOOKUP("*Якутия*",'[1]в рублях'!$1:$1048576,COLUMN(C81),0)</f>
        <v>7</v>
      </c>
      <c r="D82" s="14">
        <f>VLOOKUP("*Якутия*",'[1]в рублях'!$1:$1048576,COLUMN(D81),0)</f>
        <v>12</v>
      </c>
      <c r="E82" s="14">
        <f>VLOOKUP("*Якутия*",'[1]в рублях'!$1:$1048576,COLUMN(E81),0)</f>
        <v>37</v>
      </c>
      <c r="F82" s="14">
        <f>VLOOKUP("*Якутия*",'[1]в рублях'!$1:$1048576,COLUMN(F81),0)</f>
        <v>71</v>
      </c>
      <c r="G82" s="14">
        <f>VLOOKUP("*Якутия*",'[1]в рублях'!$1:$1048576,COLUMN(G81),0)</f>
        <v>117</v>
      </c>
      <c r="H82" s="14">
        <f>VLOOKUP("*Якутия*",'[1]в рублях'!$1:$1048576,COLUMN(H81),0)</f>
        <v>160</v>
      </c>
      <c r="I82" s="14">
        <f>VLOOKUP("*Якутия*",'[1]в рублях'!$1:$1048576,COLUMN(I81),0)</f>
        <v>209</v>
      </c>
      <c r="J82" s="14">
        <f>VLOOKUP("*Якутия*",'[1]в рублях'!$1:$1048576,COLUMN(J81),0)</f>
        <v>284</v>
      </c>
      <c r="K82" s="14">
        <f>VLOOKUP("*Якутия*",'[1]в рублях'!$1:$1048576,COLUMN(K81),0)</f>
        <v>375</v>
      </c>
      <c r="L82" s="14">
        <f>VLOOKUP("*Якутия*",'[1]в рублях'!$1:$1048576,COLUMN(L81),0)</f>
        <v>472</v>
      </c>
      <c r="M82" s="14">
        <f>VLOOKUP("*Якутия*",'[1]в рублях'!$1:$1048576,COLUMN(M81),0)</f>
        <v>610</v>
      </c>
      <c r="N82" s="14">
        <f>VLOOKUP("*Якутия*",'[1]в рублях'!$1:$1048576,COLUMN(N81),0)</f>
        <v>732</v>
      </c>
      <c r="O82" s="14">
        <f>VLOOKUP("*Якутия*",'[1]в рублях'!$1:$1048576,COLUMN(O81),0)</f>
        <v>889</v>
      </c>
      <c r="P82" s="14">
        <f>VLOOKUP("*Якутия*",'[1]в рублях'!$1:$1048576,COLUMN(P81),0)</f>
        <v>1116</v>
      </c>
      <c r="Q82" s="14">
        <f>VLOOKUP("*Якутия*",'[1]в рублях'!$1:$1048576,COLUMN(Q81),0)</f>
        <v>1374</v>
      </c>
      <c r="R82" s="14">
        <f>VLOOKUP("*Якутия*",'[1]в рублях'!$1:$1048576,COLUMN(R81),0)</f>
        <v>1552</v>
      </c>
      <c r="S82" s="14">
        <f>VLOOKUP("*Якутия*",'[1]в рублях'!$1:$1048576,COLUMN(S81),0)</f>
        <v>2045</v>
      </c>
      <c r="T82" s="14">
        <f>VLOOKUP("*Якутия*",'[1]в рублях'!$1:$1048576,COLUMN(T81),0)</f>
        <v>2943</v>
      </c>
      <c r="U82" s="14">
        <f>VLOOKUP("*Якутия*",'[1]в рублях'!$1:$1048576,COLUMN(U81),0)</f>
        <v>3119</v>
      </c>
      <c r="V82" s="14">
        <f>VLOOKUP("*Якутия*",'[1]в рублях'!$1:$1048576,COLUMN(V81),0)</f>
        <v>4031</v>
      </c>
      <c r="W82" s="14">
        <f>VLOOKUP("*Якутия*",'[1]в рублях'!$1:$1048576,COLUMN(W81),0)</f>
        <v>4949</v>
      </c>
      <c r="X82" s="14">
        <f>VLOOKUP("*Якутия*",'[1]в рублях'!$1:$1048576,COLUMN(X81),0)</f>
        <v>5883</v>
      </c>
      <c r="Y82" s="14">
        <f>VLOOKUP("*Якутия*",'[1]в рублях'!$1:$1048576,COLUMN(Y81),0)</f>
        <v>6626</v>
      </c>
      <c r="Z82" s="14">
        <f>VLOOKUP("*Якутия*",'[1]в рублях'!$1:$1048576,COLUMN(Z81),0)</f>
        <v>7783</v>
      </c>
      <c r="AA82" s="14">
        <f>VLOOKUP("*Якутия*",'[1]в рублях'!$1:$1048576,COLUMN(AA81),0)</f>
        <v>9028</v>
      </c>
      <c r="AB82" s="14">
        <f>VLOOKUP("*Якутия*",'[1]в рублях'!$1:$1048576,COLUMN(AB81),0)</f>
        <v>9706</v>
      </c>
      <c r="AC82" s="14">
        <f>VLOOKUP("*Якутия*",'[1]в рублях'!$1:$1048576,COLUMN(AC81),0)</f>
        <v>10494</v>
      </c>
      <c r="AD82" s="14">
        <f>VLOOKUP("*Якутия*",'[1]в рублях'!$1:$1048576,COLUMN(AD81),0)</f>
        <v>11300</v>
      </c>
      <c r="AE82" s="14">
        <f>VLOOKUP("*Якутия*",'[1]в рублях'!$1:$1048576,COLUMN(AE81),0)</f>
        <v>11916</v>
      </c>
      <c r="AF82" s="14">
        <f>VLOOKUP("*Якутия*",'[1]в рублях'!$1:$1048576,COLUMN(AF81),0)</f>
        <v>12198</v>
      </c>
      <c r="AG82" s="14">
        <f>VLOOKUP("*Якутия*",'[1]в рублях'!$1:$1048576,COLUMN(AG81),0)</f>
        <v>13144</v>
      </c>
      <c r="AH82" s="14">
        <f>VLOOKUP("*Якутия*",'[1]в рублях'!$1:$1048576,COLUMN(AH81),0)</f>
        <v>14538</v>
      </c>
      <c r="AI82" s="14">
        <f>VLOOKUP("*Якутия*",'[1]в рублях'!$1:$1048576,COLUMN(AI81),0)</f>
        <v>16396</v>
      </c>
      <c r="AJ82" s="14">
        <f>VLOOKUP("*Якутия*",'[1]в рублях'!$1:$1048576,COLUMN(AJ81),0)</f>
        <v>17447</v>
      </c>
      <c r="AK82" s="14">
        <f>VLOOKUP("*Якутия*",'[1]в рублях'!$1:$1048576,COLUMN(AK81),0)</f>
        <v>17914</v>
      </c>
      <c r="AL82" s="14">
        <f>VLOOKUP("*Якутия*",'[1]в рублях'!$1:$1048576,COLUMN(AL81),0)</f>
        <v>18157</v>
      </c>
      <c r="AM82" s="14">
        <f>VLOOKUP("*Якутия*",'[1]в рублях'!$1:$1048576,COLUMN(AM81),0)</f>
        <v>17884</v>
      </c>
      <c r="AN82" s="14">
        <f>VLOOKUP("*Якутия*",'[1]в рублях'!$1:$1048576,COLUMN(AN81),0)</f>
        <v>18035</v>
      </c>
      <c r="AO82" s="14">
        <f>VLOOKUP("*Якутия*",'[1]в рублях'!$1:$1048576,COLUMN(AO81),0)</f>
        <v>18808</v>
      </c>
      <c r="AP82" s="14">
        <f>VLOOKUP("*Якутия*",'[1]в рублях'!$1:$1048576,COLUMN(AP81),0)</f>
        <v>18388</v>
      </c>
      <c r="AQ82" s="14">
        <f>VLOOKUP("*Якутия*",'[1]в рублях'!$1:$1048576,COLUMN(AQ81),0)</f>
        <v>17943</v>
      </c>
      <c r="AR82" s="14">
        <f>VLOOKUP("*Якутия*",'[1]в рублях'!$1:$1048576,COLUMN(AR81),0)</f>
        <v>17249</v>
      </c>
      <c r="AS82" s="14">
        <f>VLOOKUP("*Якутия*",'[1]в рублях'!$1:$1048576,COLUMN(AS81),0)</f>
        <v>16671</v>
      </c>
      <c r="AT82" s="14">
        <f>VLOOKUP("*Якутия*",'[1]в рублях'!$1:$1048576,COLUMN(AT81),0)</f>
        <v>16712</v>
      </c>
      <c r="AU82" s="14">
        <f>VLOOKUP("*Якутия*",'[1]в рублях'!$1:$1048576,COLUMN(AU81),0)</f>
        <v>17037</v>
      </c>
      <c r="AV82" s="14">
        <f>VLOOKUP("*Якутия*",'[1]в рублях'!$1:$1048576,COLUMN(AV81),0)</f>
        <v>17491</v>
      </c>
      <c r="AW82" s="14">
        <f>VLOOKUP("*Якутия*",'[1]в рублях'!$1:$1048576,COLUMN(AW81),0)</f>
        <v>18785</v>
      </c>
      <c r="AX82" s="14">
        <f>VLOOKUP("*Якутия*",'[1]в рублях'!$1:$1048576,COLUMN(AX81),0)</f>
        <v>19524</v>
      </c>
      <c r="AY82" s="14">
        <f>VLOOKUP("*Якутия*",'[1]в рублях'!$1:$1048576,COLUMN(AY81),0)</f>
        <v>19748</v>
      </c>
      <c r="AZ82" s="14">
        <f>VLOOKUP("*Якутия*",'[1]в рублях'!$1:$1048576,COLUMN(AZ81),0)</f>
        <v>20436</v>
      </c>
      <c r="BA82" s="14">
        <f>VLOOKUP("*Якутия*",'[1]в рублях'!$1:$1048576,COLUMN(BA81),0)</f>
        <v>22259</v>
      </c>
      <c r="BB82" s="14">
        <f>VLOOKUP("*Якутия*",'[1]в рублях'!$1:$1048576,COLUMN(BB81),0)</f>
        <v>24493</v>
      </c>
      <c r="BC82" s="14">
        <f>VLOOKUP("*Якутия*",'[1]в рублях'!$1:$1048576,COLUMN(BC81),0)</f>
        <v>26422</v>
      </c>
      <c r="BD82" s="14">
        <f>VLOOKUP("*Якутия*",'[1]в рублях'!$1:$1048576,COLUMN(BD81),0)</f>
        <v>25193</v>
      </c>
      <c r="BE82" s="14">
        <f>VLOOKUP("*Якутия*",'[1]в рублях'!$1:$1048576,COLUMN(BE81),0)</f>
        <v>25797</v>
      </c>
      <c r="BF82" s="14">
        <f>VLOOKUP("*Якутия*",'[1]в рублях'!$1:$1048576,COLUMN(BF81),0)</f>
        <v>24998</v>
      </c>
      <c r="BG82" s="14">
        <f>VLOOKUP("*Якутия*",'[1]в рублях'!$1:$1048576,COLUMN(BG81),0)</f>
        <v>25782</v>
      </c>
      <c r="BH82" s="14">
        <f>VLOOKUP("*Якутия*",'[1]в рублях'!$1:$1048576,COLUMN(BH81),0)</f>
        <v>26737</v>
      </c>
      <c r="BI82" s="14">
        <f>VLOOKUP("*Якутия*",'[1]в рублях'!$1:$1048576,COLUMN(BI81),0)</f>
        <v>29219</v>
      </c>
      <c r="BJ82" s="14">
        <f>VLOOKUP("*Якутия*",'[1]в рублях'!$1:$1048576,COLUMN(BJ81),0)</f>
        <v>31789</v>
      </c>
      <c r="BK82" s="14">
        <f>VLOOKUP("*Якутия*",'[1]в рублях'!$1:$1048576,COLUMN(BK81),0)</f>
        <v>34108</v>
      </c>
      <c r="BL82" s="14">
        <f>VLOOKUP("*Якутия*",'[1]в рублях'!$1:$1048576,COLUMN(BL81),0)</f>
        <v>34685</v>
      </c>
      <c r="BM82" s="14">
        <f>VLOOKUP("*Якутия*",'[1]в рублях'!$1:$1048576,COLUMN(BM81),0)</f>
        <v>35917</v>
      </c>
      <c r="BN82" s="14">
        <f>VLOOKUP("*Якутия*",'[1]в рублях'!$1:$1048576,COLUMN(BN81),0)</f>
        <v>37382</v>
      </c>
      <c r="BO82" s="14">
        <f>VLOOKUP("*Якутия*",'[1]в рублях'!$1:$1048576,COLUMN(BO81),0)</f>
        <v>38314</v>
      </c>
      <c r="BP82" s="14">
        <f>VLOOKUP("*Якутия*",'[1]в рублях'!$1:$1048576,COLUMN(BP81),0)</f>
        <v>30753</v>
      </c>
      <c r="BQ82" s="14">
        <f>VLOOKUP("*Якутия*",'[1]в рублях'!$1:$1048576,COLUMN(BQ81),0)</f>
        <v>31060</v>
      </c>
      <c r="BR82" s="14">
        <f>VLOOKUP("*Якутия*",'[1]в рублях'!$1:$1048576,COLUMN(BR81),0)</f>
        <v>31302</v>
      </c>
      <c r="BS82" s="14">
        <f>VLOOKUP("*Якутия*",'[1]в рублях'!$1:$1048576,COLUMN(BS81),0)</f>
        <v>32353</v>
      </c>
      <c r="BT82" s="14">
        <f>VLOOKUP("*Якутия*",'[1]в рублях'!$1:$1048576,COLUMN(BT81),0)</f>
        <v>33678</v>
      </c>
      <c r="BU82" s="14">
        <f>VLOOKUP("*Якутия*",'[1]в рублях'!$1:$1048576,COLUMN(BU81),0)</f>
        <v>35079</v>
      </c>
      <c r="BV82" s="14">
        <f>VLOOKUP("*Якутия*",'[1]в рублях'!$1:$1048576,COLUMN(BV81),0)</f>
        <v>36758</v>
      </c>
      <c r="BW82" s="14">
        <f>VLOOKUP("*Якутия*",'[1]в рублях'!$1:$1048576,COLUMN(BW81),0)</f>
        <v>38797</v>
      </c>
      <c r="BX82" s="14">
        <f>VLOOKUP("*Якутия*",'[1]в рублях'!$1:$1048576,COLUMN(BX81),0)</f>
        <v>41727</v>
      </c>
      <c r="BY82" s="14">
        <f>VLOOKUP("*Якутия*",'[1]в рублях'!$1:$1048576,COLUMN(BY81),0)</f>
        <v>42401</v>
      </c>
      <c r="BZ82" s="14">
        <f>VLOOKUP("*Якутия*",'[1]в рублях'!$1:$1048576,COLUMN(BZ81),0)</f>
        <v>42051</v>
      </c>
      <c r="CA82" s="14">
        <f>VLOOKUP("*Якутия*",'[1]в рублях'!$1:$1048576,COLUMN(CA81),0)</f>
        <v>43947</v>
      </c>
      <c r="CB82" s="14">
        <f>VLOOKUP("*Якутия*",'[1]в рублях'!$1:$1048576,COLUMN(CB81),0)</f>
        <v>40039</v>
      </c>
    </row>
    <row r="83" spans="1:80" x14ac:dyDescent="0.2">
      <c r="A83" s="4" t="s">
        <v>79</v>
      </c>
      <c r="B83" s="14">
        <f>VLOOKUP("*Забайкальский*",'[1]в рублях'!$1:$1048576,COLUMN(B82),0)</f>
        <v>221</v>
      </c>
      <c r="C83" s="14">
        <f>VLOOKUP("*Забайкальский*",'[1]в рублях'!$1:$1048576,COLUMN(C82),0)</f>
        <v>4</v>
      </c>
      <c r="D83" s="14">
        <f>VLOOKUP("*Забайкальский*",'[1]в рублях'!$1:$1048576,COLUMN(D82),0)</f>
        <v>11</v>
      </c>
      <c r="E83" s="14">
        <f>VLOOKUP("*Забайкальский*",'[1]в рублях'!$1:$1048576,COLUMN(E82),0)</f>
        <v>53</v>
      </c>
      <c r="F83" s="14">
        <f>VLOOKUP("*Забайкальский*",'[1]в рублях'!$1:$1048576,COLUMN(F82),0)</f>
        <v>58</v>
      </c>
      <c r="G83" s="14">
        <f>VLOOKUP("*Забайкальский*",'[1]в рублях'!$1:$1048576,COLUMN(G82),0)</f>
        <v>88</v>
      </c>
      <c r="H83" s="14">
        <f>VLOOKUP("*Забайкальский*",'[1]в рублях'!$1:$1048576,COLUMN(H82),0)</f>
        <v>118</v>
      </c>
      <c r="I83" s="14">
        <f>VLOOKUP("*Забайкальский*",'[1]в рублях'!$1:$1048576,COLUMN(I82),0)</f>
        <v>161</v>
      </c>
      <c r="J83" s="14">
        <f>VLOOKUP("*Забайкальский*",'[1]в рублях'!$1:$1048576,COLUMN(J82),0)</f>
        <v>175</v>
      </c>
      <c r="K83" s="14">
        <f>VLOOKUP("*Забайкальский*",'[1]в рублях'!$1:$1048576,COLUMN(K82),0)</f>
        <v>193</v>
      </c>
      <c r="L83" s="14">
        <f>VLOOKUP("*Забайкальский*",'[1]в рублях'!$1:$1048576,COLUMN(L82),0)</f>
        <v>217</v>
      </c>
      <c r="M83" s="14">
        <f>VLOOKUP("*Забайкальский*",'[1]в рублях'!$1:$1048576,COLUMN(M82),0)</f>
        <v>259</v>
      </c>
      <c r="N83" s="14">
        <f>VLOOKUP("*Забайкальский*",'[1]в рублях'!$1:$1048576,COLUMN(N82),0)</f>
        <v>344</v>
      </c>
      <c r="O83" s="14">
        <f>VLOOKUP("*Забайкальский*",'[1]в рублях'!$1:$1048576,COLUMN(O82),0)</f>
        <v>413</v>
      </c>
      <c r="P83" s="14">
        <f>VLOOKUP("*Забайкальский*",'[1]в рублях'!$1:$1048576,COLUMN(P82),0)</f>
        <v>532</v>
      </c>
      <c r="Q83" s="14">
        <f>VLOOKUP("*Забайкальский*",'[1]в рублях'!$1:$1048576,COLUMN(Q82),0)</f>
        <v>657</v>
      </c>
      <c r="R83" s="14">
        <f>VLOOKUP("*Забайкальский*",'[1]в рублях'!$1:$1048576,COLUMN(R82),0)</f>
        <v>800</v>
      </c>
      <c r="S83" s="14">
        <f>VLOOKUP("*Забайкальский*",'[1]в рублях'!$1:$1048576,COLUMN(S82),0)</f>
        <v>1105</v>
      </c>
      <c r="T83" s="14">
        <f>VLOOKUP("*Забайкальский*",'[1]в рублях'!$1:$1048576,COLUMN(T82),0)</f>
        <v>1412</v>
      </c>
      <c r="U83" s="14">
        <f>VLOOKUP("*Забайкальский*",'[1]в рублях'!$1:$1048576,COLUMN(U82),0)</f>
        <v>1577</v>
      </c>
      <c r="V83" s="14">
        <f>VLOOKUP("*Забайкальский*",'[1]в рублях'!$1:$1048576,COLUMN(V82),0)</f>
        <v>1814</v>
      </c>
      <c r="W83" s="14">
        <f>VLOOKUP("*Забайкальский*",'[1]в рублях'!$1:$1048576,COLUMN(W82),0)</f>
        <v>2209</v>
      </c>
      <c r="X83" s="14">
        <f>VLOOKUP("*Забайкальский*",'[1]в рублях'!$1:$1048576,COLUMN(X82),0)</f>
        <v>2426</v>
      </c>
      <c r="Y83" s="14">
        <f>VLOOKUP("*Забайкальский*",'[1]в рублях'!$1:$1048576,COLUMN(Y82),0)</f>
        <v>2754</v>
      </c>
      <c r="Z83" s="14">
        <f>VLOOKUP("*Забайкальский*",'[1]в рублях'!$1:$1048576,COLUMN(Z82),0)</f>
        <v>3107</v>
      </c>
      <c r="AA83" s="14">
        <f>VLOOKUP("*Забайкальский*",'[1]в рублях'!$1:$1048576,COLUMN(AA82),0)</f>
        <v>3572</v>
      </c>
      <c r="AB83" s="14">
        <f>VLOOKUP("*Забайкальский*",'[1]в рублях'!$1:$1048576,COLUMN(AB82),0)</f>
        <v>3839</v>
      </c>
      <c r="AC83" s="14">
        <f>VLOOKUP("*Забайкальский*",'[1]в рублях'!$1:$1048576,COLUMN(AC82),0)</f>
        <v>4168</v>
      </c>
      <c r="AD83" s="14">
        <f>VLOOKUP("*Забайкальский*",'[1]в рублях'!$1:$1048576,COLUMN(AD82),0)</f>
        <v>4569</v>
      </c>
      <c r="AE83" s="14">
        <f>VLOOKUP("*Забайкальский*",'[1]в рублях'!$1:$1048576,COLUMN(AE82),0)</f>
        <v>4929</v>
      </c>
      <c r="AF83" s="14">
        <f>VLOOKUP("*Забайкальский*",'[1]в рублях'!$1:$1048576,COLUMN(AF82),0)</f>
        <v>5021</v>
      </c>
      <c r="AG83" s="14">
        <f>VLOOKUP("*Забайкальский*",'[1]в рублях'!$1:$1048576,COLUMN(AG82),0)</f>
        <v>5309</v>
      </c>
      <c r="AH83" s="14">
        <f>VLOOKUP("*Забайкальский*",'[1]в рублях'!$1:$1048576,COLUMN(AH82),0)</f>
        <v>5903</v>
      </c>
      <c r="AI83" s="14">
        <f>VLOOKUP("*Забайкальский*",'[1]в рублях'!$1:$1048576,COLUMN(AI82),0)</f>
        <v>6644</v>
      </c>
      <c r="AJ83" s="14">
        <f>VLOOKUP("*Забайкальский*",'[1]в рублях'!$1:$1048576,COLUMN(AJ82),0)</f>
        <v>7487</v>
      </c>
      <c r="AK83" s="14">
        <f>VLOOKUP("*Забайкальский*",'[1]в рублях'!$1:$1048576,COLUMN(AK82),0)</f>
        <v>7710</v>
      </c>
      <c r="AL83" s="14">
        <f>VLOOKUP("*Забайкальский*",'[1]в рублях'!$1:$1048576,COLUMN(AL82),0)</f>
        <v>7883</v>
      </c>
      <c r="AM83" s="14">
        <f>VLOOKUP("*Забайкальский*",'[1]в рублях'!$1:$1048576,COLUMN(AM82),0)</f>
        <v>7967</v>
      </c>
      <c r="AN83" s="14">
        <f>VLOOKUP("*Забайкальский*",'[1]в рублях'!$1:$1048576,COLUMN(AN82),0)</f>
        <v>7918</v>
      </c>
      <c r="AO83" s="14">
        <f>VLOOKUP("*Забайкальский*",'[1]в рублях'!$1:$1048576,COLUMN(AO82),0)</f>
        <v>8396</v>
      </c>
      <c r="AP83" s="14">
        <f>VLOOKUP("*Забайкальский*",'[1]в рублях'!$1:$1048576,COLUMN(AP82),0)</f>
        <v>8453</v>
      </c>
      <c r="AQ83" s="14">
        <f>VLOOKUP("*Забайкальский*",'[1]в рублях'!$1:$1048576,COLUMN(AQ82),0)</f>
        <v>8526</v>
      </c>
      <c r="AR83" s="14">
        <f>VLOOKUP("*Забайкальский*",'[1]в рублях'!$1:$1048576,COLUMN(AR82),0)</f>
        <v>8399</v>
      </c>
      <c r="AS83" s="14">
        <f>VLOOKUP("*Забайкальский*",'[1]в рублях'!$1:$1048576,COLUMN(AS82),0)</f>
        <v>8354</v>
      </c>
      <c r="AT83" s="14">
        <f>VLOOKUP("*Забайкальский*",'[1]в рублях'!$1:$1048576,COLUMN(AT82),0)</f>
        <v>8765</v>
      </c>
      <c r="AU83" s="14">
        <f>VLOOKUP("*Забайкальский*",'[1]в рублях'!$1:$1048576,COLUMN(AU82),0)</f>
        <v>9699</v>
      </c>
      <c r="AV83" s="14">
        <f>VLOOKUP("*Забайкальский*",'[1]в рублях'!$1:$1048576,COLUMN(AV82),0)</f>
        <v>9684</v>
      </c>
      <c r="AW83" s="14">
        <f>VLOOKUP("*Забайкальский*",'[1]в рублях'!$1:$1048576,COLUMN(AW82),0)</f>
        <v>10500</v>
      </c>
      <c r="AX83" s="14">
        <f>VLOOKUP("*Забайкальский*",'[1]в рублях'!$1:$1048576,COLUMN(AX82),0)</f>
        <v>11143</v>
      </c>
      <c r="AY83" s="14">
        <f>VLOOKUP("*Забайкальский*",'[1]в рублях'!$1:$1048576,COLUMN(AY82),0)</f>
        <v>12077</v>
      </c>
      <c r="AZ83" s="14">
        <f>VLOOKUP("*Забайкальский*",'[1]в рублях'!$1:$1048576,COLUMN(AZ82),0)</f>
        <v>12903</v>
      </c>
      <c r="BA83" s="14">
        <f>VLOOKUP("*Забайкальский*",'[1]в рублях'!$1:$1048576,COLUMN(BA82),0)</f>
        <v>14077</v>
      </c>
      <c r="BB83" s="14">
        <f>VLOOKUP("*Забайкальский*",'[1]в рублях'!$1:$1048576,COLUMN(BB82),0)</f>
        <v>15864</v>
      </c>
      <c r="BC83" s="14">
        <f>VLOOKUP("*Забайкальский*",'[1]в рублях'!$1:$1048576,COLUMN(BC82),0)</f>
        <v>16132</v>
      </c>
      <c r="BD83" s="14">
        <f>VLOOKUP("*Забайкальский*",'[1]в рублях'!$1:$1048576,COLUMN(BD82),0)</f>
        <v>15623</v>
      </c>
      <c r="BE83" s="14">
        <f>VLOOKUP("*Забайкальский*",'[1]в рублях'!$1:$1048576,COLUMN(BE82),0)</f>
        <v>16043</v>
      </c>
      <c r="BF83" s="14">
        <f>VLOOKUP("*Забайкальский*",'[1]в рублях'!$1:$1048576,COLUMN(BF82),0)</f>
        <v>16425</v>
      </c>
      <c r="BG83" s="14">
        <f>VLOOKUP("*Забайкальский*",'[1]в рублях'!$1:$1048576,COLUMN(BG82),0)</f>
        <v>17437</v>
      </c>
      <c r="BH83" s="14">
        <f>VLOOKUP("*Забайкальский*",'[1]в рублях'!$1:$1048576,COLUMN(BH82),0)</f>
        <v>18411</v>
      </c>
      <c r="BI83" s="14">
        <f>VLOOKUP("*Забайкальский*",'[1]в рублях'!$1:$1048576,COLUMN(BI82),0)</f>
        <v>20382</v>
      </c>
      <c r="BJ83" s="14">
        <f>VLOOKUP("*Забайкальский*",'[1]в рублях'!$1:$1048576,COLUMN(BJ82),0)</f>
        <v>22527</v>
      </c>
      <c r="BK83" s="14">
        <f>VLOOKUP("*Забайкальский*",'[1]в рублях'!$1:$1048576,COLUMN(BK82),0)</f>
        <v>21181</v>
      </c>
      <c r="BL83" s="14">
        <f>VLOOKUP("*Забайкальский*",'[1]в рублях'!$1:$1048576,COLUMN(BL82),0)</f>
        <v>22222</v>
      </c>
      <c r="BM83" s="14">
        <f>VLOOKUP("*Забайкальский*",'[1]в рублях'!$1:$1048576,COLUMN(BM82),0)</f>
        <v>22893</v>
      </c>
      <c r="BN83" s="14">
        <f>VLOOKUP("*Забайкальский*",'[1]в рублях'!$1:$1048576,COLUMN(BN82),0)</f>
        <v>22951</v>
      </c>
      <c r="BO83" s="14">
        <f>VLOOKUP("*Забайкальский*",'[1]в рублях'!$1:$1048576,COLUMN(BO82),0)</f>
        <v>24794</v>
      </c>
      <c r="BP83" s="14">
        <f>VLOOKUP("*Забайкальский*",'[1]в рублях'!$1:$1048576,COLUMN(BP82),0)</f>
        <v>18059</v>
      </c>
      <c r="BQ83" s="14">
        <f>VLOOKUP("*Забайкальский*",'[1]в рублях'!$1:$1048576,COLUMN(BQ82),0)</f>
        <v>17899</v>
      </c>
      <c r="BR83" s="14">
        <f>VLOOKUP("*Забайкальский*",'[1]в рублях'!$1:$1048576,COLUMN(BR82),0)</f>
        <v>18500</v>
      </c>
      <c r="BS83" s="14">
        <f>VLOOKUP("*Забайкальский*",'[1]в рублях'!$1:$1048576,COLUMN(BS82),0)</f>
        <v>19431</v>
      </c>
      <c r="BT83" s="14">
        <f>VLOOKUP("*Забайкальский*",'[1]в рублях'!$1:$1048576,COLUMN(BT82),0)</f>
        <v>20848</v>
      </c>
      <c r="BU83" s="14">
        <f>VLOOKUP("*Забайкальский*",'[1]в рублях'!$1:$1048576,COLUMN(BU82),0)</f>
        <v>22292</v>
      </c>
      <c r="BV83" s="14">
        <f>VLOOKUP("*Забайкальский*",'[1]в рублях'!$1:$1048576,COLUMN(BV82),0)</f>
        <v>23739</v>
      </c>
      <c r="BW83" s="14">
        <f>VLOOKUP("*Забайкальский*",'[1]в рублях'!$1:$1048576,COLUMN(BW82),0)</f>
        <v>24871</v>
      </c>
      <c r="BX83" s="14">
        <f>VLOOKUP("*Забайкальский*",'[1]в рублях'!$1:$1048576,COLUMN(BX82),0)</f>
        <v>26911</v>
      </c>
      <c r="BY83" s="14">
        <f>VLOOKUP("*Забайкальский*",'[1]в рублях'!$1:$1048576,COLUMN(BY82),0)</f>
        <v>28719</v>
      </c>
      <c r="BZ83" s="14">
        <f>VLOOKUP("*Забайкальский*",'[1]в рублях'!$1:$1048576,COLUMN(BZ82),0)</f>
        <v>29728</v>
      </c>
      <c r="CA83" s="14">
        <f>VLOOKUP("*Забайкальский*",'[1]в рублях'!$1:$1048576,COLUMN(CA82),0)</f>
        <v>32010</v>
      </c>
      <c r="CB83" s="14">
        <f>VLOOKUP("*Забайкальский*",'[1]в рублях'!$1:$1048576,COLUMN(CB82),0)</f>
        <v>33236</v>
      </c>
    </row>
    <row r="84" spans="1:80" x14ac:dyDescent="0.2">
      <c r="A84" s="4" t="s">
        <v>80</v>
      </c>
      <c r="B84" s="14">
        <f>VLOOKUP("*Камчатский*",'[1]в рублях'!$1:$1048576,COLUMN(B83),0)</f>
        <v>3</v>
      </c>
      <c r="C84" s="14">
        <f>VLOOKUP("*Камчатский*",'[1]в рублях'!$1:$1048576,COLUMN(C83),0)</f>
        <v>3</v>
      </c>
      <c r="D84" s="14">
        <f>VLOOKUP("*Камчатский*",'[1]в рублях'!$1:$1048576,COLUMN(D83),0)</f>
        <v>6</v>
      </c>
      <c r="E84" s="14">
        <f>VLOOKUP("*Камчатский*",'[1]в рублях'!$1:$1048576,COLUMN(E83),0)</f>
        <v>25</v>
      </c>
      <c r="F84" s="14">
        <f>VLOOKUP("*Камчатский*",'[1]в рублях'!$1:$1048576,COLUMN(F83),0)</f>
        <v>30</v>
      </c>
      <c r="G84" s="14">
        <f>VLOOKUP("*Камчатский*",'[1]в рублях'!$1:$1048576,COLUMN(G83),0)</f>
        <v>57</v>
      </c>
      <c r="H84" s="14">
        <f>VLOOKUP("*Камчатский*",'[1]в рублях'!$1:$1048576,COLUMN(H83),0)</f>
        <v>91</v>
      </c>
      <c r="I84" s="14">
        <f>VLOOKUP("*Камчатский*",'[1]в рублях'!$1:$1048576,COLUMN(I83),0)</f>
        <v>155</v>
      </c>
      <c r="J84" s="14">
        <f>VLOOKUP("*Камчатский*",'[1]в рублях'!$1:$1048576,COLUMN(J83),0)</f>
        <v>170</v>
      </c>
      <c r="K84" s="14">
        <f>VLOOKUP("*Камчатский*",'[1]в рублях'!$1:$1048576,COLUMN(K83),0)</f>
        <v>211</v>
      </c>
      <c r="L84" s="14">
        <f>VLOOKUP("*Камчатский*",'[1]в рублях'!$1:$1048576,COLUMN(L83),0)</f>
        <v>284</v>
      </c>
      <c r="M84" s="14">
        <f>VLOOKUP("*Камчатский*",'[1]в рублях'!$1:$1048576,COLUMN(M83),0)</f>
        <v>383</v>
      </c>
      <c r="N84" s="14">
        <f>VLOOKUP("*Камчатский*",'[1]в рублях'!$1:$1048576,COLUMN(N83),0)</f>
        <v>463</v>
      </c>
      <c r="O84" s="14">
        <f>VLOOKUP("*Камчатский*",'[1]в рублях'!$1:$1048576,COLUMN(O83),0)</f>
        <v>566</v>
      </c>
      <c r="P84" s="14">
        <f>VLOOKUP("*Камчатский*",'[1]в рублях'!$1:$1048576,COLUMN(P83),0)</f>
        <v>653</v>
      </c>
      <c r="Q84" s="14">
        <f>VLOOKUP("*Камчатский*",'[1]в рублях'!$1:$1048576,COLUMN(Q83),0)</f>
        <v>756</v>
      </c>
      <c r="R84" s="14">
        <f>VLOOKUP("*Камчатский*",'[1]в рублях'!$1:$1048576,COLUMN(R83),0)</f>
        <v>902</v>
      </c>
      <c r="S84" s="14">
        <f>VLOOKUP("*Камчатский*",'[1]в рублях'!$1:$1048576,COLUMN(S83),0)</f>
        <v>1132</v>
      </c>
      <c r="T84" s="14">
        <f>VLOOKUP("*Камчатский*",'[1]в рублях'!$1:$1048576,COLUMN(T83),0)</f>
        <v>1396</v>
      </c>
      <c r="U84" s="14">
        <f>VLOOKUP("*Камчатский*",'[1]в рублях'!$1:$1048576,COLUMN(U83),0)</f>
        <v>1508</v>
      </c>
      <c r="V84" s="14">
        <f>VLOOKUP("*Камчатский*",'[1]в рублях'!$1:$1048576,COLUMN(V83),0)</f>
        <v>1799</v>
      </c>
      <c r="W84" s="14">
        <f>VLOOKUP("*Камчатский*",'[1]в рублях'!$1:$1048576,COLUMN(W83),0)</f>
        <v>2146</v>
      </c>
      <c r="X84" s="14">
        <f>VLOOKUP("*Камчатский*",'[1]в рублях'!$1:$1048576,COLUMN(X83),0)</f>
        <v>2452</v>
      </c>
      <c r="Y84" s="14">
        <f>VLOOKUP("*Камчатский*",'[1]в рублях'!$1:$1048576,COLUMN(Y83),0)</f>
        <v>2649</v>
      </c>
      <c r="Z84" s="14">
        <f>VLOOKUP("*Камчатский*",'[1]в рублях'!$1:$1048576,COLUMN(Z83),0)</f>
        <v>2948</v>
      </c>
      <c r="AA84" s="14">
        <f>VLOOKUP("*Камчатский*",'[1]в рублях'!$1:$1048576,COLUMN(AA83),0)</f>
        <v>3161</v>
      </c>
      <c r="AB84" s="14">
        <f>VLOOKUP("*Камчатский*",'[1]в рублях'!$1:$1048576,COLUMN(AB83),0)</f>
        <v>3414</v>
      </c>
      <c r="AC84" s="14">
        <f>VLOOKUP("*Камчатский*",'[1]в рублях'!$1:$1048576,COLUMN(AC83),0)</f>
        <v>3645</v>
      </c>
      <c r="AD84" s="14">
        <f>VLOOKUP("*Камчатский*",'[1]в рублях'!$1:$1048576,COLUMN(AD83),0)</f>
        <v>3961</v>
      </c>
      <c r="AE84" s="14">
        <f>VLOOKUP("*Камчатский*",'[1]в рублях'!$1:$1048576,COLUMN(AE83),0)</f>
        <v>4264</v>
      </c>
      <c r="AF84" s="14">
        <f>VLOOKUP("*Камчатский*",'[1]в рублях'!$1:$1048576,COLUMN(AF83),0)</f>
        <v>4662</v>
      </c>
      <c r="AG84" s="14">
        <f>VLOOKUP("*Камчатский*",'[1]в рублях'!$1:$1048576,COLUMN(AG83),0)</f>
        <v>4949</v>
      </c>
      <c r="AH84" s="14">
        <f>VLOOKUP("*Камчатский*",'[1]в рублях'!$1:$1048576,COLUMN(AH83),0)</f>
        <v>5152</v>
      </c>
      <c r="AI84" s="14">
        <f>VLOOKUP("*Камчатский*",'[1]в рублях'!$1:$1048576,COLUMN(AI83),0)</f>
        <v>5466</v>
      </c>
      <c r="AJ84" s="14">
        <f>VLOOKUP("*Камчатский*",'[1]в рублях'!$1:$1048576,COLUMN(AJ83),0)</f>
        <v>5641</v>
      </c>
      <c r="AK84" s="14">
        <f>VLOOKUP("*Камчатский*",'[1]в рублях'!$1:$1048576,COLUMN(AK83),0)</f>
        <v>5694</v>
      </c>
      <c r="AL84" s="14">
        <f>VLOOKUP("*Камчатский*",'[1]в рублях'!$1:$1048576,COLUMN(AL83),0)</f>
        <v>5518</v>
      </c>
      <c r="AM84" s="14">
        <f>VLOOKUP("*Камчатский*",'[1]в рублях'!$1:$1048576,COLUMN(AM83),0)</f>
        <v>5601</v>
      </c>
      <c r="AN84" s="14">
        <f>VLOOKUP("*Камчатский*",'[1]в рублях'!$1:$1048576,COLUMN(AN83),0)</f>
        <v>5632</v>
      </c>
      <c r="AO84" s="14">
        <f>VLOOKUP("*Камчатский*",'[1]в рублях'!$1:$1048576,COLUMN(AO83),0)</f>
        <v>5895</v>
      </c>
      <c r="AP84" s="14">
        <f>VLOOKUP("*Камчатский*",'[1]в рублях'!$1:$1048576,COLUMN(AP83),0)</f>
        <v>5943</v>
      </c>
      <c r="AQ84" s="14">
        <f>VLOOKUP("*Камчатский*",'[1]в рублях'!$1:$1048576,COLUMN(AQ83),0)</f>
        <v>5998</v>
      </c>
      <c r="AR84" s="14">
        <f>VLOOKUP("*Камчатский*",'[1]в рублях'!$1:$1048576,COLUMN(AR83),0)</f>
        <v>5708</v>
      </c>
      <c r="AS84" s="14">
        <f>VLOOKUP("*Камчатский*",'[1]в рублях'!$1:$1048576,COLUMN(AS83),0)</f>
        <v>5641</v>
      </c>
      <c r="AT84" s="14">
        <f>VLOOKUP("*Камчатский*",'[1]в рублях'!$1:$1048576,COLUMN(AT83),0)</f>
        <v>5648</v>
      </c>
      <c r="AU84" s="14">
        <f>VLOOKUP("*Камчатский*",'[1]в рублях'!$1:$1048576,COLUMN(AU83),0)</f>
        <v>5818</v>
      </c>
      <c r="AV84" s="14">
        <f>VLOOKUP("*Камчатский*",'[1]в рублях'!$1:$1048576,COLUMN(AV83),0)</f>
        <v>5774</v>
      </c>
      <c r="AW84" s="14">
        <f>VLOOKUP("*Камчатский*",'[1]в рублях'!$1:$1048576,COLUMN(AW83),0)</f>
        <v>6003</v>
      </c>
      <c r="AX84" s="14">
        <f>VLOOKUP("*Камчатский*",'[1]в рублях'!$1:$1048576,COLUMN(AX83),0)</f>
        <v>6502</v>
      </c>
      <c r="AY84" s="14">
        <f>VLOOKUP("*Камчатский*",'[1]в рублях'!$1:$1048576,COLUMN(AY83),0)</f>
        <v>6807</v>
      </c>
      <c r="AZ84" s="14">
        <f>VLOOKUP("*Камчатский*",'[1]в рублях'!$1:$1048576,COLUMN(AZ83),0)</f>
        <v>7303</v>
      </c>
      <c r="BA84" s="14">
        <f>VLOOKUP("*Камчатский*",'[1]в рублях'!$1:$1048576,COLUMN(BA83),0)</f>
        <v>7808</v>
      </c>
      <c r="BB84" s="14">
        <f>VLOOKUP("*Камчатский*",'[1]в рублях'!$1:$1048576,COLUMN(BB83),0)</f>
        <v>8807</v>
      </c>
      <c r="BC84" s="14">
        <f>VLOOKUP("*Камчатский*",'[1]в рублях'!$1:$1048576,COLUMN(BC83),0)</f>
        <v>9078</v>
      </c>
      <c r="BD84" s="14">
        <f>VLOOKUP("*Камчатский*",'[1]в рублях'!$1:$1048576,COLUMN(BD83),0)</f>
        <v>9294</v>
      </c>
      <c r="BE84" s="14">
        <f>VLOOKUP("*Камчатский*",'[1]в рублях'!$1:$1048576,COLUMN(BE83),0)</f>
        <v>9490</v>
      </c>
      <c r="BF84" s="14">
        <f>VLOOKUP("*Камчатский*",'[1]в рублях'!$1:$1048576,COLUMN(BF83),0)</f>
        <v>9184</v>
      </c>
      <c r="BG84" s="14">
        <f>VLOOKUP("*Камчатский*",'[1]в рублях'!$1:$1048576,COLUMN(BG83),0)</f>
        <v>9293</v>
      </c>
      <c r="BH84" s="14">
        <f>VLOOKUP("*Камчатский*",'[1]в рублях'!$1:$1048576,COLUMN(BH83),0)</f>
        <v>9397</v>
      </c>
      <c r="BI84" s="14">
        <f>VLOOKUP("*Камчатский*",'[1]в рублях'!$1:$1048576,COLUMN(BI83),0)</f>
        <v>10022</v>
      </c>
      <c r="BJ84" s="14">
        <f>VLOOKUP("*Камчатский*",'[1]в рублях'!$1:$1048576,COLUMN(BJ83),0)</f>
        <v>10656</v>
      </c>
      <c r="BK84" s="14">
        <f>VLOOKUP("*Камчатский*",'[1]в рублях'!$1:$1048576,COLUMN(BK83),0)</f>
        <v>10933</v>
      </c>
      <c r="BL84" s="14">
        <f>VLOOKUP("*Камчатский*",'[1]в рублях'!$1:$1048576,COLUMN(BL83),0)</f>
        <v>10503</v>
      </c>
      <c r="BM84" s="14">
        <f>VLOOKUP("*Камчатский*",'[1]в рублях'!$1:$1048576,COLUMN(BM83),0)</f>
        <v>10710</v>
      </c>
      <c r="BN84" s="14">
        <f>VLOOKUP("*Камчатский*",'[1]в рублях'!$1:$1048576,COLUMN(BN83),0)</f>
        <v>11132</v>
      </c>
      <c r="BO84" s="14">
        <f>VLOOKUP("*Камчатский*",'[1]в рублях'!$1:$1048576,COLUMN(BO83),0)</f>
        <v>11944</v>
      </c>
      <c r="BP84" s="14">
        <f>VLOOKUP("*Камчатский*",'[1]в рублях'!$1:$1048576,COLUMN(BP83),0)</f>
        <v>11416</v>
      </c>
      <c r="BQ84" s="14">
        <f>VLOOKUP("*Камчатский*",'[1]в рублях'!$1:$1048576,COLUMN(BQ83),0)</f>
        <v>11758</v>
      </c>
      <c r="BR84" s="14">
        <f>VLOOKUP("*Камчатский*",'[1]в рублях'!$1:$1048576,COLUMN(BR83),0)</f>
        <v>12237</v>
      </c>
      <c r="BS84" s="14">
        <f>VLOOKUP("*Камчатский*",'[1]в рублях'!$1:$1048576,COLUMN(BS83),0)</f>
        <v>12368</v>
      </c>
      <c r="BT84" s="14">
        <f>VLOOKUP("*Камчатский*",'[1]в рублях'!$1:$1048576,COLUMN(BT83),0)</f>
        <v>12588</v>
      </c>
      <c r="BU84" s="14">
        <f>VLOOKUP("*Камчатский*",'[1]в рублях'!$1:$1048576,COLUMN(BU83),0)</f>
        <v>13013</v>
      </c>
      <c r="BV84" s="14">
        <f>VLOOKUP("*Камчатский*",'[1]в рублях'!$1:$1048576,COLUMN(BV83),0)</f>
        <v>11678</v>
      </c>
      <c r="BW84" s="14">
        <f>VLOOKUP("*Камчатский*",'[1]в рублях'!$1:$1048576,COLUMN(BW83),0)</f>
        <v>12057</v>
      </c>
      <c r="BX84" s="14">
        <f>VLOOKUP("*Камчатский*",'[1]в рублях'!$1:$1048576,COLUMN(BX83),0)</f>
        <v>12388</v>
      </c>
      <c r="BY84" s="14">
        <f>VLOOKUP("*Камчатский*",'[1]в рублях'!$1:$1048576,COLUMN(BY83),0)</f>
        <v>12859</v>
      </c>
      <c r="BZ84" s="14">
        <f>VLOOKUP("*Камчатский*",'[1]в рублях'!$1:$1048576,COLUMN(BZ83),0)</f>
        <v>13098</v>
      </c>
      <c r="CA84" s="14">
        <f>VLOOKUP("*Камчатский*",'[1]в рублях'!$1:$1048576,COLUMN(CA83),0)</f>
        <v>13524</v>
      </c>
      <c r="CB84" s="14">
        <f>VLOOKUP("*Камчатский*",'[1]в рублях'!$1:$1048576,COLUMN(CB83),0)</f>
        <v>13214</v>
      </c>
    </row>
    <row r="85" spans="1:80" x14ac:dyDescent="0.2">
      <c r="A85" s="4" t="s">
        <v>81</v>
      </c>
      <c r="B85" s="14">
        <f>VLOOKUP("*Приморский*",'[1]в рублях'!$1:$1048576,COLUMN(B84),0)</f>
        <v>21</v>
      </c>
      <c r="C85" s="14">
        <f>VLOOKUP("*Приморский*",'[1]в рублях'!$1:$1048576,COLUMN(C84),0)</f>
        <v>21</v>
      </c>
      <c r="D85" s="14">
        <f>VLOOKUP("*Приморский*",'[1]в рублях'!$1:$1048576,COLUMN(D84),0)</f>
        <v>88</v>
      </c>
      <c r="E85" s="14">
        <f>VLOOKUP("*Приморский*",'[1]в рублях'!$1:$1048576,COLUMN(E84),0)</f>
        <v>150</v>
      </c>
      <c r="F85" s="14">
        <f>VLOOKUP("*Приморский*",'[1]в рублях'!$1:$1048576,COLUMN(F84),0)</f>
        <v>278</v>
      </c>
      <c r="G85" s="14">
        <f>VLOOKUP("*Приморский*",'[1]в рублях'!$1:$1048576,COLUMN(G84),0)</f>
        <v>475</v>
      </c>
      <c r="H85" s="14">
        <f>VLOOKUP("*Приморский*",'[1]в рублях'!$1:$1048576,COLUMN(H84),0)</f>
        <v>824</v>
      </c>
      <c r="I85" s="14">
        <f>VLOOKUP("*Приморский*",'[1]в рублях'!$1:$1048576,COLUMN(I84),0)</f>
        <v>1249</v>
      </c>
      <c r="J85" s="14">
        <f>VLOOKUP("*Приморский*",'[1]в рублях'!$1:$1048576,COLUMN(J84),0)</f>
        <v>1883</v>
      </c>
      <c r="K85" s="14">
        <f>VLOOKUP("*Приморский*",'[1]в рублях'!$1:$1048576,COLUMN(K84),0)</f>
        <v>2845</v>
      </c>
      <c r="L85" s="14">
        <f>VLOOKUP("*Приморский*",'[1]в рублях'!$1:$1048576,COLUMN(L84),0)</f>
        <v>3558</v>
      </c>
      <c r="M85" s="14">
        <f>VLOOKUP("*Приморский*",'[1]в рублях'!$1:$1048576,COLUMN(M84),0)</f>
        <v>4377</v>
      </c>
      <c r="N85" s="14">
        <f>VLOOKUP("*Приморский*",'[1]в рублях'!$1:$1048576,COLUMN(N84),0)</f>
        <v>5501</v>
      </c>
      <c r="O85" s="14">
        <f>VLOOKUP("*Приморский*",'[1]в рублях'!$1:$1048576,COLUMN(O84),0)</f>
        <v>6734</v>
      </c>
      <c r="P85" s="14">
        <f>VLOOKUP("*Приморский*",'[1]в рублях'!$1:$1048576,COLUMN(P84),0)</f>
        <v>8104</v>
      </c>
      <c r="Q85" s="14">
        <f>VLOOKUP("*Приморский*",'[1]в рублях'!$1:$1048576,COLUMN(Q84),0)</f>
        <v>7737</v>
      </c>
      <c r="R85" s="14">
        <f>VLOOKUP("*Приморский*",'[1]в рублях'!$1:$1048576,COLUMN(R84),0)</f>
        <v>9899</v>
      </c>
      <c r="S85" s="14">
        <f>VLOOKUP("*Приморский*",'[1]в рублях'!$1:$1048576,COLUMN(S84),0)</f>
        <v>11966</v>
      </c>
      <c r="T85" s="14">
        <f>VLOOKUP("*Приморский*",'[1]в рублях'!$1:$1048576,COLUMN(T84),0)</f>
        <v>14599</v>
      </c>
      <c r="U85" s="14">
        <f>VLOOKUP("*Приморский*",'[1]в рублях'!$1:$1048576,COLUMN(U84),0)</f>
        <v>16429</v>
      </c>
      <c r="V85" s="14">
        <f>VLOOKUP("*Приморский*",'[1]в рублях'!$1:$1048576,COLUMN(V84),0)</f>
        <v>19217</v>
      </c>
      <c r="W85" s="14">
        <f>VLOOKUP("*Приморский*",'[1]в рублях'!$1:$1048576,COLUMN(W84),0)</f>
        <v>21989</v>
      </c>
      <c r="X85" s="14">
        <f>VLOOKUP("*Приморский*",'[1]в рублях'!$1:$1048576,COLUMN(X84),0)</f>
        <v>24550</v>
      </c>
      <c r="Y85" s="14">
        <f>VLOOKUP("*Приморский*",'[1]в рублях'!$1:$1048576,COLUMN(Y84),0)</f>
        <v>26296</v>
      </c>
      <c r="Z85" s="14">
        <f>VLOOKUP("*Приморский*",'[1]в рублях'!$1:$1048576,COLUMN(Z84),0)</f>
        <v>29823</v>
      </c>
      <c r="AA85" s="14">
        <f>VLOOKUP("*Приморский*",'[1]в рублях'!$1:$1048576,COLUMN(AA84),0)</f>
        <v>31353</v>
      </c>
      <c r="AB85" s="14">
        <f>VLOOKUP("*Приморский*",'[1]в рублях'!$1:$1048576,COLUMN(AB84),0)</f>
        <v>34168</v>
      </c>
      <c r="AC85" s="14">
        <f>VLOOKUP("*Приморский*",'[1]в рублях'!$1:$1048576,COLUMN(AC84),0)</f>
        <v>35868</v>
      </c>
      <c r="AD85" s="14">
        <f>VLOOKUP("*Приморский*",'[1]в рублях'!$1:$1048576,COLUMN(AD84),0)</f>
        <v>37578</v>
      </c>
      <c r="AE85" s="14">
        <f>VLOOKUP("*Приморский*",'[1]в рублях'!$1:$1048576,COLUMN(AE84),0)</f>
        <v>39710</v>
      </c>
      <c r="AF85" s="14">
        <f>VLOOKUP("*Приморский*",'[1]в рублях'!$1:$1048576,COLUMN(AF84),0)</f>
        <v>42994</v>
      </c>
      <c r="AG85" s="14">
        <f>VLOOKUP("*Приморский*",'[1]в рублях'!$1:$1048576,COLUMN(AG84),0)</f>
        <v>45718</v>
      </c>
      <c r="AH85" s="14">
        <f>VLOOKUP("*Приморский*",'[1]в рублях'!$1:$1048576,COLUMN(AH84),0)</f>
        <v>48349</v>
      </c>
      <c r="AI85" s="14">
        <f>VLOOKUP("*Приморский*",'[1]в рублях'!$1:$1048576,COLUMN(AI84),0)</f>
        <v>54820</v>
      </c>
      <c r="AJ85" s="14">
        <f>VLOOKUP("*Приморский*",'[1]в рублях'!$1:$1048576,COLUMN(AJ84),0)</f>
        <v>59437</v>
      </c>
      <c r="AK85" s="14">
        <f>VLOOKUP("*Приморский*",'[1]в рублях'!$1:$1048576,COLUMN(AK84),0)</f>
        <v>61622</v>
      </c>
      <c r="AL85" s="14">
        <f>VLOOKUP("*Приморский*",'[1]в рублях'!$1:$1048576,COLUMN(AL84),0)</f>
        <v>62897</v>
      </c>
      <c r="AM85" s="14">
        <f>VLOOKUP("*Приморский*",'[1]в рублях'!$1:$1048576,COLUMN(AM84),0)</f>
        <v>63097</v>
      </c>
      <c r="AN85" s="14">
        <f>VLOOKUP("*Приморский*",'[1]в рублях'!$1:$1048576,COLUMN(AN84),0)</f>
        <v>64946</v>
      </c>
      <c r="AO85" s="14">
        <f>VLOOKUP("*Приморский*",'[1]в рублях'!$1:$1048576,COLUMN(AO84),0)</f>
        <v>67834</v>
      </c>
      <c r="AP85" s="14">
        <f>VLOOKUP("*Приморский*",'[1]в рублях'!$1:$1048576,COLUMN(AP84),0)</f>
        <v>70293</v>
      </c>
      <c r="AQ85" s="14">
        <f>VLOOKUP("*Приморский*",'[1]в рублях'!$1:$1048576,COLUMN(AQ84),0)</f>
        <v>66133</v>
      </c>
      <c r="AR85" s="14">
        <f>VLOOKUP("*Приморский*",'[1]в рублях'!$1:$1048576,COLUMN(AR84),0)</f>
        <v>61695</v>
      </c>
      <c r="AS85" s="14">
        <f>VLOOKUP("*Приморский*",'[1]в рублях'!$1:$1048576,COLUMN(AS84),0)</f>
        <v>60491</v>
      </c>
      <c r="AT85" s="14">
        <f>VLOOKUP("*Приморский*",'[1]в рублях'!$1:$1048576,COLUMN(AT84),0)</f>
        <v>61981</v>
      </c>
      <c r="AU85" s="14">
        <f>VLOOKUP("*Приморский*",'[1]в рублях'!$1:$1048576,COLUMN(AU84),0)</f>
        <v>64927</v>
      </c>
      <c r="AV85" s="14">
        <f>VLOOKUP("*Приморский*",'[1]в рублях'!$1:$1048576,COLUMN(AV84),0)</f>
        <v>68662</v>
      </c>
      <c r="AW85" s="14">
        <f>VLOOKUP("*Приморский*",'[1]в рублях'!$1:$1048576,COLUMN(AW84),0)</f>
        <v>69769</v>
      </c>
      <c r="AX85" s="14">
        <f>VLOOKUP("*Приморский*",'[1]в рублях'!$1:$1048576,COLUMN(AX84),0)</f>
        <v>72736</v>
      </c>
      <c r="AY85" s="14">
        <f>VLOOKUP("*Приморский*",'[1]в рублях'!$1:$1048576,COLUMN(AY84),0)</f>
        <v>76580</v>
      </c>
      <c r="AZ85" s="14">
        <f>VLOOKUP("*Приморский*",'[1]в рублях'!$1:$1048576,COLUMN(AZ84),0)</f>
        <v>82796</v>
      </c>
      <c r="BA85" s="14">
        <f>VLOOKUP("*Приморский*",'[1]в рублях'!$1:$1048576,COLUMN(BA84),0)</f>
        <v>87883</v>
      </c>
      <c r="BB85" s="14">
        <f>VLOOKUP("*Приморский*",'[1]в рублях'!$1:$1048576,COLUMN(BB84),0)</f>
        <v>91038</v>
      </c>
      <c r="BC85" s="14">
        <f>VLOOKUP("*Приморский*",'[1]в рублях'!$1:$1048576,COLUMN(BC84),0)</f>
        <v>92724</v>
      </c>
      <c r="BD85" s="14">
        <f>VLOOKUP("*Приморский*",'[1]в рублях'!$1:$1048576,COLUMN(BD84),0)</f>
        <v>94968</v>
      </c>
      <c r="BE85" s="14">
        <f>VLOOKUP("*Приморский*",'[1]в рублях'!$1:$1048576,COLUMN(BE84),0)</f>
        <v>91329</v>
      </c>
      <c r="BF85" s="14">
        <f>VLOOKUP("*Приморский*",'[1]в рублях'!$1:$1048576,COLUMN(BF84),0)</f>
        <v>88765</v>
      </c>
      <c r="BG85" s="14">
        <f>VLOOKUP("*Приморский*",'[1]в рублях'!$1:$1048576,COLUMN(BG84),0)</f>
        <v>87177</v>
      </c>
      <c r="BH85" s="14">
        <f>VLOOKUP("*Приморский*",'[1]в рублях'!$1:$1048576,COLUMN(BH84),0)</f>
        <v>90434</v>
      </c>
      <c r="BI85" s="14">
        <f>VLOOKUP("*Приморский*",'[1]в рублях'!$1:$1048576,COLUMN(BI84),0)</f>
        <v>96089</v>
      </c>
      <c r="BJ85" s="14">
        <f>VLOOKUP("*Приморский*",'[1]в рублях'!$1:$1048576,COLUMN(BJ84),0)</f>
        <v>97061</v>
      </c>
      <c r="BK85" s="14">
        <f>VLOOKUP("*Приморский*",'[1]в рублях'!$1:$1048576,COLUMN(BK84),0)</f>
        <v>102883</v>
      </c>
      <c r="BL85" s="14">
        <f>VLOOKUP("*Приморский*",'[1]в рублях'!$1:$1048576,COLUMN(BL84),0)</f>
        <v>107282</v>
      </c>
      <c r="BM85" s="14">
        <f>VLOOKUP("*Приморский*",'[1]в рублях'!$1:$1048576,COLUMN(BM84),0)</f>
        <v>110296</v>
      </c>
      <c r="BN85" s="14">
        <f>VLOOKUP("*Приморский*",'[1]в рублях'!$1:$1048576,COLUMN(BN84),0)</f>
        <v>113868</v>
      </c>
      <c r="BO85" s="14">
        <f>VLOOKUP("*Приморский*",'[1]в рублях'!$1:$1048576,COLUMN(BO84),0)</f>
        <v>119338</v>
      </c>
      <c r="BP85" s="14">
        <f>VLOOKUP("*Приморский*",'[1]в рублях'!$1:$1048576,COLUMN(BP84),0)</f>
        <v>111065</v>
      </c>
      <c r="BQ85" s="14">
        <f>VLOOKUP("*Приморский*",'[1]в рублях'!$1:$1048576,COLUMN(BQ84),0)</f>
        <v>109260</v>
      </c>
      <c r="BR85" s="14">
        <f>VLOOKUP("*Приморский*",'[1]в рублях'!$1:$1048576,COLUMN(BR84),0)</f>
        <v>113635</v>
      </c>
      <c r="BS85" s="14">
        <f>VLOOKUP("*Приморский*",'[1]в рублях'!$1:$1048576,COLUMN(BS84),0)</f>
        <v>117734</v>
      </c>
      <c r="BT85" s="14">
        <f>VLOOKUP("*Приморский*",'[1]в рублях'!$1:$1048576,COLUMN(BT84),0)</f>
        <v>119908</v>
      </c>
      <c r="BU85" s="14">
        <f>VLOOKUP("*Приморский*",'[1]в рублях'!$1:$1048576,COLUMN(BU84),0)</f>
        <v>121327</v>
      </c>
      <c r="BV85" s="14">
        <f>VLOOKUP("*Приморский*",'[1]в рублях'!$1:$1048576,COLUMN(BV84),0)</f>
        <v>123638</v>
      </c>
      <c r="BW85" s="14">
        <f>VLOOKUP("*Приморский*",'[1]в рублях'!$1:$1048576,COLUMN(BW84),0)</f>
        <v>117522</v>
      </c>
      <c r="BX85" s="14">
        <f>VLOOKUP("*Приморский*",'[1]в рублях'!$1:$1048576,COLUMN(BX84),0)</f>
        <v>121216</v>
      </c>
      <c r="BY85" s="14">
        <f>VLOOKUP("*Приморский*",'[1]в рублях'!$1:$1048576,COLUMN(BY84),0)</f>
        <v>116318</v>
      </c>
      <c r="BZ85" s="14">
        <f>VLOOKUP("*Приморский*",'[1]в рублях'!$1:$1048576,COLUMN(BZ84),0)</f>
        <v>119225</v>
      </c>
      <c r="CA85" s="14">
        <f>VLOOKUP("*Приморский*",'[1]в рублях'!$1:$1048576,COLUMN(CA84),0)</f>
        <v>120566</v>
      </c>
      <c r="CB85" s="14">
        <f>VLOOKUP("*Приморский*",'[1]в рублях'!$1:$1048576,COLUMN(CB84),0)</f>
        <v>119573</v>
      </c>
    </row>
    <row r="86" spans="1:80" x14ac:dyDescent="0.2">
      <c r="A86" s="4" t="s">
        <v>82</v>
      </c>
      <c r="B86" s="14">
        <f>VLOOKUP("*Хабаровский*",'[1]в рублях'!$1:$1048576,COLUMN(B85),0)</f>
        <v>13</v>
      </c>
      <c r="C86" s="14">
        <f>VLOOKUP("*Хабаровский*",'[1]в рублях'!$1:$1048576,COLUMN(C85),0)</f>
        <v>10</v>
      </c>
      <c r="D86" s="14">
        <f>VLOOKUP("*Хабаровский*",'[1]в рублях'!$1:$1048576,COLUMN(D85),0)</f>
        <v>139</v>
      </c>
      <c r="E86" s="14">
        <f>VLOOKUP("*Хабаровский*",'[1]в рублях'!$1:$1048576,COLUMN(E85),0)</f>
        <v>631</v>
      </c>
      <c r="F86" s="14">
        <f>VLOOKUP("*Хабаровский*",'[1]в рублях'!$1:$1048576,COLUMN(F85),0)</f>
        <v>823</v>
      </c>
      <c r="G86" s="14">
        <f>VLOOKUP("*Хабаровский*",'[1]в рублях'!$1:$1048576,COLUMN(G85),0)</f>
        <v>923</v>
      </c>
      <c r="H86" s="14">
        <f>VLOOKUP("*Хабаровский*",'[1]в рублях'!$1:$1048576,COLUMN(H85),0)</f>
        <v>1093</v>
      </c>
      <c r="I86" s="14">
        <f>VLOOKUP("*Хабаровский*",'[1]в рублях'!$1:$1048576,COLUMN(I85),0)</f>
        <v>1298</v>
      </c>
      <c r="J86" s="14">
        <f>VLOOKUP("*Хабаровский*",'[1]в рублях'!$1:$1048576,COLUMN(J85),0)</f>
        <v>1615</v>
      </c>
      <c r="K86" s="14">
        <f>VLOOKUP("*Хабаровский*",'[1]в рублях'!$1:$1048576,COLUMN(K85),0)</f>
        <v>1824</v>
      </c>
      <c r="L86" s="14">
        <f>VLOOKUP("*Хабаровский*",'[1]в рублях'!$1:$1048576,COLUMN(L85),0)</f>
        <v>2010</v>
      </c>
      <c r="M86" s="14">
        <f>VLOOKUP("*Хабаровский*",'[1]в рублях'!$1:$1048576,COLUMN(M85),0)</f>
        <v>2359</v>
      </c>
      <c r="N86" s="14">
        <f>VLOOKUP("*Хабаровский*",'[1]в рублях'!$1:$1048576,COLUMN(N85),0)</f>
        <v>3120</v>
      </c>
      <c r="O86" s="14">
        <f>VLOOKUP("*Хабаровский*",'[1]в рублях'!$1:$1048576,COLUMN(O85),0)</f>
        <v>4038</v>
      </c>
      <c r="P86" s="14">
        <f>VLOOKUP("*Хабаровский*",'[1]в рублях'!$1:$1048576,COLUMN(P85),0)</f>
        <v>4909</v>
      </c>
      <c r="Q86" s="14">
        <f>VLOOKUP("*Хабаровский*",'[1]в рублях'!$1:$1048576,COLUMN(Q85),0)</f>
        <v>5774</v>
      </c>
      <c r="R86" s="14">
        <f>VLOOKUP("*Хабаровский*",'[1]в рублях'!$1:$1048576,COLUMN(R85),0)</f>
        <v>6943</v>
      </c>
      <c r="S86" s="14">
        <f>VLOOKUP("*Хабаровский*",'[1]в рублях'!$1:$1048576,COLUMN(S85),0)</f>
        <v>8524</v>
      </c>
      <c r="T86" s="14">
        <f>VLOOKUP("*Хабаровский*",'[1]в рублях'!$1:$1048576,COLUMN(T85),0)</f>
        <v>10176</v>
      </c>
      <c r="U86" s="14">
        <f>VLOOKUP("*Хабаровский*",'[1]в рублях'!$1:$1048576,COLUMN(U85),0)</f>
        <v>10469</v>
      </c>
      <c r="V86" s="14">
        <f>VLOOKUP("*Хабаровский*",'[1]в рублях'!$1:$1048576,COLUMN(V85),0)</f>
        <v>10976</v>
      </c>
      <c r="W86" s="14">
        <f>VLOOKUP("*Хабаровский*",'[1]в рублях'!$1:$1048576,COLUMN(W85),0)</f>
        <v>11505</v>
      </c>
      <c r="X86" s="14">
        <f>VLOOKUP("*Хабаровский*",'[1]в рублях'!$1:$1048576,COLUMN(X85),0)</f>
        <v>12826</v>
      </c>
      <c r="Y86" s="14">
        <f>VLOOKUP("*Хабаровский*",'[1]в рублях'!$1:$1048576,COLUMN(Y85),0)</f>
        <v>12785</v>
      </c>
      <c r="Z86" s="14">
        <f>VLOOKUP("*Хабаровский*",'[1]в рублях'!$1:$1048576,COLUMN(Z85),0)</f>
        <v>12221</v>
      </c>
      <c r="AA86" s="14">
        <f>VLOOKUP("*Хабаровский*",'[1]в рублях'!$1:$1048576,COLUMN(AA85),0)</f>
        <v>13533</v>
      </c>
      <c r="AB86" s="14">
        <f>VLOOKUP("*Хабаровский*",'[1]в рублях'!$1:$1048576,COLUMN(AB85),0)</f>
        <v>14445</v>
      </c>
      <c r="AC86" s="14">
        <f>VLOOKUP("*Хабаровский*",'[1]в рублях'!$1:$1048576,COLUMN(AC85),0)</f>
        <v>15595</v>
      </c>
      <c r="AD86" s="14">
        <f>VLOOKUP("*Хабаровский*",'[1]в рублях'!$1:$1048576,COLUMN(AD85),0)</f>
        <v>17027</v>
      </c>
      <c r="AE86" s="14">
        <f>VLOOKUP("*Хабаровский*",'[1]в рублях'!$1:$1048576,COLUMN(AE85),0)</f>
        <v>18038</v>
      </c>
      <c r="AF86" s="14">
        <f>VLOOKUP("*Хабаровский*",'[1]в рублях'!$1:$1048576,COLUMN(AF85),0)</f>
        <v>20148</v>
      </c>
      <c r="AG86" s="14">
        <f>VLOOKUP("*Хабаровский*",'[1]в рублях'!$1:$1048576,COLUMN(AG85),0)</f>
        <v>20923</v>
      </c>
      <c r="AH86" s="14">
        <f>VLOOKUP("*Хабаровский*",'[1]в рублях'!$1:$1048576,COLUMN(AH85),0)</f>
        <v>22088</v>
      </c>
      <c r="AI86" s="14">
        <f>VLOOKUP("*Хабаровский*",'[1]в рублях'!$1:$1048576,COLUMN(AI85),0)</f>
        <v>24642</v>
      </c>
      <c r="AJ86" s="14">
        <f>VLOOKUP("*Хабаровский*",'[1]в рублях'!$1:$1048576,COLUMN(AJ85),0)</f>
        <v>24957</v>
      </c>
      <c r="AK86" s="14">
        <f>VLOOKUP("*Хабаровский*",'[1]в рублях'!$1:$1048576,COLUMN(AK85),0)</f>
        <v>25918</v>
      </c>
      <c r="AL86" s="14">
        <f>VLOOKUP("*Хабаровский*",'[1]в рублях'!$1:$1048576,COLUMN(AL85),0)</f>
        <v>26209</v>
      </c>
      <c r="AM86" s="14">
        <f>VLOOKUP("*Хабаровский*",'[1]в рублях'!$1:$1048576,COLUMN(AM85),0)</f>
        <v>26065</v>
      </c>
      <c r="AN86" s="14">
        <f>VLOOKUP("*Хабаровский*",'[1]в рублях'!$1:$1048576,COLUMN(AN85),0)</f>
        <v>27040</v>
      </c>
      <c r="AO86" s="14">
        <f>VLOOKUP("*Хабаровский*",'[1]в рублях'!$1:$1048576,COLUMN(AO85),0)</f>
        <v>28832</v>
      </c>
      <c r="AP86" s="14">
        <f>VLOOKUP("*Хабаровский*",'[1]в рублях'!$1:$1048576,COLUMN(AP85),0)</f>
        <v>29798</v>
      </c>
      <c r="AQ86" s="14">
        <f>VLOOKUP("*Хабаровский*",'[1]в рублях'!$1:$1048576,COLUMN(AQ85),0)</f>
        <v>29460</v>
      </c>
      <c r="AR86" s="14">
        <f>VLOOKUP("*Хабаровский*",'[1]в рублях'!$1:$1048576,COLUMN(AR85),0)</f>
        <v>28437</v>
      </c>
      <c r="AS86" s="14">
        <f>VLOOKUP("*Хабаровский*",'[1]в рублях'!$1:$1048576,COLUMN(AS85),0)</f>
        <v>27992</v>
      </c>
      <c r="AT86" s="14">
        <f>VLOOKUP("*Хабаровский*",'[1]в рублях'!$1:$1048576,COLUMN(AT85),0)</f>
        <v>28436</v>
      </c>
      <c r="AU86" s="14">
        <f>VLOOKUP("*Хабаровский*",'[1]в рублях'!$1:$1048576,COLUMN(AU85),0)</f>
        <v>29419</v>
      </c>
      <c r="AV86" s="14">
        <f>VLOOKUP("*Хабаровский*",'[1]в рублях'!$1:$1048576,COLUMN(AV85),0)</f>
        <v>28864</v>
      </c>
      <c r="AW86" s="14">
        <f>VLOOKUP("*Хабаровский*",'[1]в рублях'!$1:$1048576,COLUMN(AW85),0)</f>
        <v>30331</v>
      </c>
      <c r="AX86" s="14">
        <f>VLOOKUP("*Хабаровский*",'[1]в рублях'!$1:$1048576,COLUMN(AX85),0)</f>
        <v>32180</v>
      </c>
      <c r="AY86" s="14">
        <f>VLOOKUP("*Хабаровский*",'[1]в рублях'!$1:$1048576,COLUMN(AY85),0)</f>
        <v>33252</v>
      </c>
      <c r="AZ86" s="14">
        <f>VLOOKUP("*Хабаровский*",'[1]в рублях'!$1:$1048576,COLUMN(AZ85),0)</f>
        <v>35819</v>
      </c>
      <c r="BA86" s="14">
        <f>VLOOKUP("*Хабаровский*",'[1]в рублях'!$1:$1048576,COLUMN(BA85),0)</f>
        <v>38007</v>
      </c>
      <c r="BB86" s="14">
        <f>VLOOKUP("*Хабаровский*",'[1]в рублях'!$1:$1048576,COLUMN(BB85),0)</f>
        <v>42163</v>
      </c>
      <c r="BC86" s="14">
        <f>VLOOKUP("*Хабаровский*",'[1]в рублях'!$1:$1048576,COLUMN(BC85),0)</f>
        <v>45419</v>
      </c>
      <c r="BD86" s="14">
        <f>VLOOKUP("*Хабаровский*",'[1]в рублях'!$1:$1048576,COLUMN(BD85),0)</f>
        <v>40316</v>
      </c>
      <c r="BE86" s="14">
        <f>VLOOKUP("*Хабаровский*",'[1]в рублях'!$1:$1048576,COLUMN(BE85),0)</f>
        <v>41551</v>
      </c>
      <c r="BF86" s="14">
        <f>VLOOKUP("*Хабаровский*",'[1]в рублях'!$1:$1048576,COLUMN(BF85),0)</f>
        <v>41906</v>
      </c>
      <c r="BG86" s="14">
        <f>VLOOKUP("*Хабаровский*",'[1]в рублях'!$1:$1048576,COLUMN(BG85),0)</f>
        <v>42960</v>
      </c>
      <c r="BH86" s="14">
        <f>VLOOKUP("*Хабаровский*",'[1]в рублях'!$1:$1048576,COLUMN(BH85),0)</f>
        <v>45267</v>
      </c>
      <c r="BI86" s="14">
        <f>VLOOKUP("*Хабаровский*",'[1]в рублях'!$1:$1048576,COLUMN(BI85),0)</f>
        <v>48053</v>
      </c>
      <c r="BJ86" s="14">
        <f>VLOOKUP("*Хабаровский*",'[1]в рублях'!$1:$1048576,COLUMN(BJ85),0)</f>
        <v>52717</v>
      </c>
      <c r="BK86" s="14">
        <f>VLOOKUP("*Хабаровский*",'[1]в рублях'!$1:$1048576,COLUMN(BK85),0)</f>
        <v>53928</v>
      </c>
      <c r="BL86" s="14">
        <f>VLOOKUP("*Хабаровский*",'[1]в рублях'!$1:$1048576,COLUMN(BL85),0)</f>
        <v>54615</v>
      </c>
      <c r="BM86" s="14">
        <f>VLOOKUP("*Хабаровский*",'[1]в рублях'!$1:$1048576,COLUMN(BM85),0)</f>
        <v>55306</v>
      </c>
      <c r="BN86" s="14">
        <f>VLOOKUP("*Хабаровский*",'[1]в рублях'!$1:$1048576,COLUMN(BN85),0)</f>
        <v>54603</v>
      </c>
      <c r="BO86" s="14">
        <f>VLOOKUP("*Хабаровский*",'[1]в рублях'!$1:$1048576,COLUMN(BO85),0)</f>
        <v>58062</v>
      </c>
      <c r="BP86" s="14">
        <f>VLOOKUP("*Хабаровский*",'[1]в рублях'!$1:$1048576,COLUMN(BP85),0)</f>
        <v>53487</v>
      </c>
      <c r="BQ86" s="14">
        <f>VLOOKUP("*Хабаровский*",'[1]в рублях'!$1:$1048576,COLUMN(BQ85),0)</f>
        <v>53640</v>
      </c>
      <c r="BR86" s="14">
        <f>VLOOKUP("*Хабаровский*",'[1]в рублях'!$1:$1048576,COLUMN(BR85),0)</f>
        <v>56229</v>
      </c>
      <c r="BS86" s="14">
        <f>VLOOKUP("*Хабаровский*",'[1]в рублях'!$1:$1048576,COLUMN(BS85),0)</f>
        <v>57367</v>
      </c>
      <c r="BT86" s="14">
        <f>VLOOKUP("*Хабаровский*",'[1]в рублях'!$1:$1048576,COLUMN(BT85),0)</f>
        <v>57918</v>
      </c>
      <c r="BU86" s="14">
        <f>VLOOKUP("*Хабаровский*",'[1]в рублях'!$1:$1048576,COLUMN(BU85),0)</f>
        <v>59346</v>
      </c>
      <c r="BV86" s="14">
        <f>VLOOKUP("*Хабаровский*",'[1]в рублях'!$1:$1048576,COLUMN(BV85),0)</f>
        <v>57855</v>
      </c>
      <c r="BW86" s="14">
        <f>VLOOKUP("*Хабаровский*",'[1]в рублях'!$1:$1048576,COLUMN(BW85),0)</f>
        <v>60674</v>
      </c>
      <c r="BX86" s="14">
        <f>VLOOKUP("*Хабаровский*",'[1]в рублях'!$1:$1048576,COLUMN(BX85),0)</f>
        <v>61923</v>
      </c>
      <c r="BY86" s="14">
        <f>VLOOKUP("*Хабаровский*",'[1]в рублях'!$1:$1048576,COLUMN(BY85),0)</f>
        <v>64669</v>
      </c>
      <c r="BZ86" s="14">
        <f>VLOOKUP("*Хабаровский*",'[1]в рублях'!$1:$1048576,COLUMN(BZ85),0)</f>
        <v>65591</v>
      </c>
      <c r="CA86" s="14">
        <f>VLOOKUP("*Хабаровский*",'[1]в рублях'!$1:$1048576,COLUMN(CA85),0)</f>
        <v>67715</v>
      </c>
      <c r="CB86" s="14">
        <f>VLOOKUP("*Хабаровский*",'[1]в рублях'!$1:$1048576,COLUMN(CB85),0)</f>
        <v>68141</v>
      </c>
    </row>
    <row r="87" spans="1:80" x14ac:dyDescent="0.2">
      <c r="A87" s="4" t="s">
        <v>83</v>
      </c>
      <c r="B87" s="14">
        <f>VLOOKUP("*Амурская*",'[1]в рублях'!$1:$1048576,COLUMN(B86),0)</f>
        <v>1</v>
      </c>
      <c r="C87" s="14">
        <f>VLOOKUP("*Амурская*",'[1]в рублях'!$1:$1048576,COLUMN(C86),0)</f>
        <v>1</v>
      </c>
      <c r="D87" s="14">
        <f>VLOOKUP("*Амурская*",'[1]в рублях'!$1:$1048576,COLUMN(D86),0)</f>
        <v>6</v>
      </c>
      <c r="E87" s="14">
        <f>VLOOKUP("*Амурская*",'[1]в рублях'!$1:$1048576,COLUMN(E86),0)</f>
        <v>36</v>
      </c>
      <c r="F87" s="14">
        <f>VLOOKUP("*Амурская*",'[1]в рублях'!$1:$1048576,COLUMN(F86),0)</f>
        <v>61</v>
      </c>
      <c r="G87" s="14">
        <f>VLOOKUP("*Амурская*",'[1]в рублях'!$1:$1048576,COLUMN(G86),0)</f>
        <v>88</v>
      </c>
      <c r="H87" s="14">
        <f>VLOOKUP("*Амурская*",'[1]в рублях'!$1:$1048576,COLUMN(H86),0)</f>
        <v>180</v>
      </c>
      <c r="I87" s="14">
        <f>VLOOKUP("*Амурская*",'[1]в рублях'!$1:$1048576,COLUMN(I86),0)</f>
        <v>325</v>
      </c>
      <c r="J87" s="14">
        <f>VLOOKUP("*Амурская*",'[1]в рублях'!$1:$1048576,COLUMN(J86),0)</f>
        <v>571</v>
      </c>
      <c r="K87" s="14">
        <f>VLOOKUP("*Амурская*",'[1]в рублях'!$1:$1048576,COLUMN(K86),0)</f>
        <v>799</v>
      </c>
      <c r="L87" s="14">
        <f>VLOOKUP("*Амурская*",'[1]в рублях'!$1:$1048576,COLUMN(L86),0)</f>
        <v>968</v>
      </c>
      <c r="M87" s="14">
        <f>VLOOKUP("*Амурская*",'[1]в рублях'!$1:$1048576,COLUMN(M86),0)</f>
        <v>1074</v>
      </c>
      <c r="N87" s="14">
        <f>VLOOKUP("*Амурская*",'[1]в рублях'!$1:$1048576,COLUMN(N86),0)</f>
        <v>1370</v>
      </c>
      <c r="O87" s="14">
        <f>VLOOKUP("*Амурская*",'[1]в рублях'!$1:$1048576,COLUMN(O86),0)</f>
        <v>1585</v>
      </c>
      <c r="P87" s="14">
        <f>VLOOKUP("*Амурская*",'[1]в рублях'!$1:$1048576,COLUMN(P86),0)</f>
        <v>1768</v>
      </c>
      <c r="Q87" s="14">
        <f>VLOOKUP("*Амурская*",'[1]в рублях'!$1:$1048576,COLUMN(Q86),0)</f>
        <v>2095</v>
      </c>
      <c r="R87" s="14">
        <f>VLOOKUP("*Амурская*",'[1]в рублях'!$1:$1048576,COLUMN(R86),0)</f>
        <v>2887</v>
      </c>
      <c r="S87" s="14">
        <f>VLOOKUP("*Амурская*",'[1]в рублях'!$1:$1048576,COLUMN(S86),0)</f>
        <v>3546</v>
      </c>
      <c r="T87" s="14">
        <f>VLOOKUP("*Амурская*",'[1]в рублях'!$1:$1048576,COLUMN(T86),0)</f>
        <v>4224</v>
      </c>
      <c r="U87" s="14">
        <f>VLOOKUP("*Амурская*",'[1]в рублях'!$1:$1048576,COLUMN(U86),0)</f>
        <v>4599</v>
      </c>
      <c r="V87" s="14">
        <f>VLOOKUP("*Амурская*",'[1]в рублях'!$1:$1048576,COLUMN(V86),0)</f>
        <v>5173</v>
      </c>
      <c r="W87" s="14">
        <f>VLOOKUP("*Амурская*",'[1]в рублях'!$1:$1048576,COLUMN(W86),0)</f>
        <v>5802</v>
      </c>
      <c r="X87" s="14">
        <f>VLOOKUP("*Амурская*",'[1]в рублях'!$1:$1048576,COLUMN(X86),0)</f>
        <v>6428</v>
      </c>
      <c r="Y87" s="14">
        <f>VLOOKUP("*Амурская*",'[1]в рублях'!$1:$1048576,COLUMN(Y86),0)</f>
        <v>6897</v>
      </c>
      <c r="Z87" s="14">
        <f>VLOOKUP("*Амурская*",'[1]в рублях'!$1:$1048576,COLUMN(Z86),0)</f>
        <v>7654</v>
      </c>
      <c r="AA87" s="14">
        <f>VLOOKUP("*Амурская*",'[1]в рублях'!$1:$1048576,COLUMN(AA86),0)</f>
        <v>8256</v>
      </c>
      <c r="AB87" s="14">
        <f>VLOOKUP("*Амурская*",'[1]в рублях'!$1:$1048576,COLUMN(AB86),0)</f>
        <v>8542</v>
      </c>
      <c r="AC87" s="14">
        <f>VLOOKUP("*Амурская*",'[1]в рублях'!$1:$1048576,COLUMN(AC86),0)</f>
        <v>9032</v>
      </c>
      <c r="AD87" s="14">
        <f>VLOOKUP("*Амурская*",'[1]в рублях'!$1:$1048576,COLUMN(AD86),0)</f>
        <v>9515</v>
      </c>
      <c r="AE87" s="14">
        <f>VLOOKUP("*Амурская*",'[1]в рублях'!$1:$1048576,COLUMN(AE86),0)</f>
        <v>9982</v>
      </c>
      <c r="AF87" s="14">
        <f>VLOOKUP("*Амурская*",'[1]в рублях'!$1:$1048576,COLUMN(AF86),0)</f>
        <v>10835</v>
      </c>
      <c r="AG87" s="14">
        <f>VLOOKUP("*Амурская*",'[1]в рублях'!$1:$1048576,COLUMN(AG86),0)</f>
        <v>10546</v>
      </c>
      <c r="AH87" s="14">
        <f>VLOOKUP("*Амурская*",'[1]в рублях'!$1:$1048576,COLUMN(AH86),0)</f>
        <v>11173</v>
      </c>
      <c r="AI87" s="14">
        <f>VLOOKUP("*Амурская*",'[1]в рублях'!$1:$1048576,COLUMN(AI86),0)</f>
        <v>11083</v>
      </c>
      <c r="AJ87" s="14">
        <f>VLOOKUP("*Амурская*",'[1]в рублях'!$1:$1048576,COLUMN(AJ86),0)</f>
        <v>11574</v>
      </c>
      <c r="AK87" s="14">
        <f>VLOOKUP("*Амурская*",'[1]в рублях'!$1:$1048576,COLUMN(AK86),0)</f>
        <v>11785</v>
      </c>
      <c r="AL87" s="14">
        <f>VLOOKUP("*Амурская*",'[1]в рублях'!$1:$1048576,COLUMN(AL86),0)</f>
        <v>11918</v>
      </c>
      <c r="AM87" s="14">
        <f>VLOOKUP("*Амурская*",'[1]в рублях'!$1:$1048576,COLUMN(AM86),0)</f>
        <v>11755</v>
      </c>
      <c r="AN87" s="14">
        <f>VLOOKUP("*Амурская*",'[1]в рублях'!$1:$1048576,COLUMN(AN86),0)</f>
        <v>11978</v>
      </c>
      <c r="AO87" s="14">
        <f>VLOOKUP("*Амурская*",'[1]в рублях'!$1:$1048576,COLUMN(AO86),0)</f>
        <v>11969</v>
      </c>
      <c r="AP87" s="14">
        <f>VLOOKUP("*Амурская*",'[1]в рублях'!$1:$1048576,COLUMN(AP86),0)</f>
        <v>12506</v>
      </c>
      <c r="AQ87" s="14">
        <f>VLOOKUP("*Амурская*",'[1]в рублях'!$1:$1048576,COLUMN(AQ86),0)</f>
        <v>11223</v>
      </c>
      <c r="AR87" s="14">
        <f>VLOOKUP("*Амурская*",'[1]в рублях'!$1:$1048576,COLUMN(AR86),0)</f>
        <v>10632</v>
      </c>
      <c r="AS87" s="14">
        <f>VLOOKUP("*Амурская*",'[1]в рублях'!$1:$1048576,COLUMN(AS86),0)</f>
        <v>10473</v>
      </c>
      <c r="AT87" s="14">
        <f>VLOOKUP("*Амурская*",'[1]в рублях'!$1:$1048576,COLUMN(AT86),0)</f>
        <v>10789</v>
      </c>
      <c r="AU87" s="14">
        <f>VLOOKUP("*Амурская*",'[1]в рублях'!$1:$1048576,COLUMN(AU86),0)</f>
        <v>11898</v>
      </c>
      <c r="AV87" s="14">
        <f>VLOOKUP("*Амурская*",'[1]в рублях'!$1:$1048576,COLUMN(AV86),0)</f>
        <v>12539</v>
      </c>
      <c r="AW87" s="14">
        <f>VLOOKUP("*Амурская*",'[1]в рублях'!$1:$1048576,COLUMN(AW86),0)</f>
        <v>13653</v>
      </c>
      <c r="AX87" s="14">
        <f>VLOOKUP("*Амурская*",'[1]в рублях'!$1:$1048576,COLUMN(AX86),0)</f>
        <v>14594</v>
      </c>
      <c r="AY87" s="14">
        <f>VLOOKUP("*Амурская*",'[1]в рублях'!$1:$1048576,COLUMN(AY86),0)</f>
        <v>15820</v>
      </c>
      <c r="AZ87" s="14">
        <f>VLOOKUP("*Амурская*",'[1]в рублях'!$1:$1048576,COLUMN(AZ86),0)</f>
        <v>17260</v>
      </c>
      <c r="BA87" s="14">
        <f>VLOOKUP("*Амурская*",'[1]в рублях'!$1:$1048576,COLUMN(BA86),0)</f>
        <v>18773</v>
      </c>
      <c r="BB87" s="14">
        <f>VLOOKUP("*Амурская*",'[1]в рублях'!$1:$1048576,COLUMN(BB86),0)</f>
        <v>19260</v>
      </c>
      <c r="BC87" s="14">
        <f>VLOOKUP("*Амурская*",'[1]в рублях'!$1:$1048576,COLUMN(BC86),0)</f>
        <v>19466</v>
      </c>
      <c r="BD87" s="14">
        <f>VLOOKUP("*Амурская*",'[1]в рублях'!$1:$1048576,COLUMN(BD86),0)</f>
        <v>18596</v>
      </c>
      <c r="BE87" s="14">
        <f>VLOOKUP("*Амурская*",'[1]в рублях'!$1:$1048576,COLUMN(BE86),0)</f>
        <v>15836</v>
      </c>
      <c r="BF87" s="14">
        <f>VLOOKUP("*Амурская*",'[1]в рублях'!$1:$1048576,COLUMN(BF86),0)</f>
        <v>15994</v>
      </c>
      <c r="BG87" s="14">
        <f>VLOOKUP("*Амурская*",'[1]в рублях'!$1:$1048576,COLUMN(BG86),0)</f>
        <v>16348</v>
      </c>
      <c r="BH87" s="14">
        <f>VLOOKUP("*Амурская*",'[1]в рублях'!$1:$1048576,COLUMN(BH86),0)</f>
        <v>16649</v>
      </c>
      <c r="BI87" s="14">
        <f>VLOOKUP("*Амурская*",'[1]в рублях'!$1:$1048576,COLUMN(BI86),0)</f>
        <v>18074</v>
      </c>
      <c r="BJ87" s="14">
        <f>VLOOKUP("*Амурская*",'[1]в рублях'!$1:$1048576,COLUMN(BJ86),0)</f>
        <v>20137</v>
      </c>
      <c r="BK87" s="14">
        <f>VLOOKUP("*Амурская*",'[1]в рублях'!$1:$1048576,COLUMN(BK86),0)</f>
        <v>20895</v>
      </c>
      <c r="BL87" s="14">
        <f>VLOOKUP("*Амурская*",'[1]в рублях'!$1:$1048576,COLUMN(BL86),0)</f>
        <v>21644</v>
      </c>
      <c r="BM87" s="14">
        <f>VLOOKUP("*Амурская*",'[1]в рублях'!$1:$1048576,COLUMN(BM86),0)</f>
        <v>21912</v>
      </c>
      <c r="BN87" s="14">
        <f>VLOOKUP("*Амурская*",'[1]в рублях'!$1:$1048576,COLUMN(BN86),0)</f>
        <v>22488</v>
      </c>
      <c r="BO87" s="14">
        <f>VLOOKUP("*Амурская*",'[1]в рублях'!$1:$1048576,COLUMN(BO86),0)</f>
        <v>22242</v>
      </c>
      <c r="BP87" s="14">
        <f>VLOOKUP("*Амурская*",'[1]в рублях'!$1:$1048576,COLUMN(BP86),0)</f>
        <v>21852</v>
      </c>
      <c r="BQ87" s="14">
        <f>VLOOKUP("*Амурская*",'[1]в рублях'!$1:$1048576,COLUMN(BQ86),0)</f>
        <v>22300</v>
      </c>
      <c r="BR87" s="14">
        <f>VLOOKUP("*Амурская*",'[1]в рублях'!$1:$1048576,COLUMN(BR86),0)</f>
        <v>22389</v>
      </c>
      <c r="BS87" s="14">
        <f>VLOOKUP("*Амурская*",'[1]в рублях'!$1:$1048576,COLUMN(BS86),0)</f>
        <v>23089</v>
      </c>
      <c r="BT87" s="14">
        <f>VLOOKUP("*Амурская*",'[1]в рублях'!$1:$1048576,COLUMN(BT86),0)</f>
        <v>23792</v>
      </c>
      <c r="BU87" s="14">
        <f>VLOOKUP("*Амурская*",'[1]в рублях'!$1:$1048576,COLUMN(BU86),0)</f>
        <v>24852</v>
      </c>
      <c r="BV87" s="14">
        <f>VLOOKUP("*Амурская*",'[1]в рублях'!$1:$1048576,COLUMN(BV86),0)</f>
        <v>23095</v>
      </c>
      <c r="BW87" s="14">
        <f>VLOOKUP("*Амурская*",'[1]в рублях'!$1:$1048576,COLUMN(BW86),0)</f>
        <v>24464</v>
      </c>
      <c r="BX87" s="14">
        <f>VLOOKUP("*Амурская*",'[1]в рублях'!$1:$1048576,COLUMN(BX86),0)</f>
        <v>25494</v>
      </c>
      <c r="BY87" s="14">
        <f>VLOOKUP("*Амурская*",'[1]в рублях'!$1:$1048576,COLUMN(BY86),0)</f>
        <v>26089</v>
      </c>
      <c r="BZ87" s="14">
        <f>VLOOKUP("*Амурская*",'[1]в рублях'!$1:$1048576,COLUMN(BZ86),0)</f>
        <v>26316</v>
      </c>
      <c r="CA87" s="14">
        <f>VLOOKUP("*Амурская*",'[1]в рублях'!$1:$1048576,COLUMN(CA86),0)</f>
        <v>26337</v>
      </c>
      <c r="CB87" s="14">
        <f>VLOOKUP("*Амурская*",'[1]в рублях'!$1:$1048576,COLUMN(CB86),0)</f>
        <v>21304</v>
      </c>
    </row>
    <row r="88" spans="1:80" x14ac:dyDescent="0.2">
      <c r="A88" s="4" t="s">
        <v>84</v>
      </c>
      <c r="B88" s="14">
        <f>VLOOKUP("*Магаданская*",'[1]в рублях'!$1:$1048576,COLUMN(B87),0)</f>
        <v>3</v>
      </c>
      <c r="C88" s="14">
        <f>VLOOKUP("*Магаданская*",'[1]в рублях'!$1:$1048576,COLUMN(C87),0)</f>
        <v>5</v>
      </c>
      <c r="D88" s="14">
        <f>VLOOKUP("*Магаданская*",'[1]в рублях'!$1:$1048576,COLUMN(D87),0)</f>
        <v>8</v>
      </c>
      <c r="E88" s="14">
        <f>VLOOKUP("*Магаданская*",'[1]в рублях'!$1:$1048576,COLUMN(E87),0)</f>
        <v>13</v>
      </c>
      <c r="F88" s="14">
        <f>VLOOKUP("*Магаданская*",'[1]в рублях'!$1:$1048576,COLUMN(F87),0)</f>
        <v>13</v>
      </c>
      <c r="G88" s="14">
        <f>VLOOKUP("*Магаданская*",'[1]в рублях'!$1:$1048576,COLUMN(G87),0)</f>
        <v>67</v>
      </c>
      <c r="H88" s="14">
        <f>VLOOKUP("*Магаданская*",'[1]в рублях'!$1:$1048576,COLUMN(H87),0)</f>
        <v>85</v>
      </c>
      <c r="I88" s="14">
        <f>VLOOKUP("*Магаданская*",'[1]в рублях'!$1:$1048576,COLUMN(I87),0)</f>
        <v>108</v>
      </c>
      <c r="J88" s="14">
        <f>VLOOKUP("*Магаданская*",'[1]в рублях'!$1:$1048576,COLUMN(J87),0)</f>
        <v>129</v>
      </c>
      <c r="K88" s="14">
        <f>VLOOKUP("*Магаданская*",'[1]в рублях'!$1:$1048576,COLUMN(K87),0)</f>
        <v>177</v>
      </c>
      <c r="L88" s="14">
        <f>VLOOKUP("*Магаданская*",'[1]в рублях'!$1:$1048576,COLUMN(L87),0)</f>
        <v>232</v>
      </c>
      <c r="M88" s="14">
        <f>VLOOKUP("*Магаданская*",'[1]в рублях'!$1:$1048576,COLUMN(M87),0)</f>
        <v>245</v>
      </c>
      <c r="N88" s="14">
        <f>VLOOKUP("*Магаданская*",'[1]в рублях'!$1:$1048576,COLUMN(N87),0)</f>
        <v>265</v>
      </c>
      <c r="O88" s="14">
        <f>VLOOKUP("*Магаданская*",'[1]в рублях'!$1:$1048576,COLUMN(O87),0)</f>
        <v>315</v>
      </c>
      <c r="P88" s="14">
        <f>VLOOKUP("*Магаданская*",'[1]в рублях'!$1:$1048576,COLUMN(P87),0)</f>
        <v>398</v>
      </c>
      <c r="Q88" s="14">
        <f>VLOOKUP("*Магаданская*",'[1]в рублях'!$1:$1048576,COLUMN(Q87),0)</f>
        <v>488</v>
      </c>
      <c r="R88" s="14">
        <f>VLOOKUP("*Магаданская*",'[1]в рублях'!$1:$1048576,COLUMN(R87),0)</f>
        <v>590</v>
      </c>
      <c r="S88" s="14">
        <f>VLOOKUP("*Магаданская*",'[1]в рублях'!$1:$1048576,COLUMN(S87),0)</f>
        <v>738</v>
      </c>
      <c r="T88" s="14">
        <f>VLOOKUP("*Магаданская*",'[1]в рублях'!$1:$1048576,COLUMN(T87),0)</f>
        <v>878</v>
      </c>
      <c r="U88" s="14">
        <f>VLOOKUP("*Магаданская*",'[1]в рублях'!$1:$1048576,COLUMN(U87),0)</f>
        <v>995</v>
      </c>
      <c r="V88" s="14">
        <f>VLOOKUP("*Магаданская*",'[1]в рублях'!$1:$1048576,COLUMN(V87),0)</f>
        <v>1159</v>
      </c>
      <c r="W88" s="14">
        <f>VLOOKUP("*Магаданская*",'[1]в рублях'!$1:$1048576,COLUMN(W87),0)</f>
        <v>1302</v>
      </c>
      <c r="X88" s="14">
        <f>VLOOKUP("*Магаданская*",'[1]в рублях'!$1:$1048576,COLUMN(X87),0)</f>
        <v>1422</v>
      </c>
      <c r="Y88" s="14">
        <f>VLOOKUP("*Магаданская*",'[1]в рублях'!$1:$1048576,COLUMN(Y87),0)</f>
        <v>1552</v>
      </c>
      <c r="Z88" s="14">
        <f>VLOOKUP("*Магаданская*",'[1]в рублях'!$1:$1048576,COLUMN(Z87),0)</f>
        <v>1696</v>
      </c>
      <c r="AA88" s="14">
        <f>VLOOKUP("*Магаданская*",'[1]в рублях'!$1:$1048576,COLUMN(AA87),0)</f>
        <v>1917</v>
      </c>
      <c r="AB88" s="14">
        <f>VLOOKUP("*Магаданская*",'[1]в рублях'!$1:$1048576,COLUMN(AB87),0)</f>
        <v>2016</v>
      </c>
      <c r="AC88" s="14">
        <f>VLOOKUP("*Магаданская*",'[1]в рублях'!$1:$1048576,COLUMN(AC87),0)</f>
        <v>2167</v>
      </c>
      <c r="AD88" s="14">
        <f>VLOOKUP("*Магаданская*",'[1]в рублях'!$1:$1048576,COLUMN(AD87),0)</f>
        <v>2236</v>
      </c>
      <c r="AE88" s="14">
        <f>VLOOKUP("*Магаданская*",'[1]в рублях'!$1:$1048576,COLUMN(AE87),0)</f>
        <v>2372</v>
      </c>
      <c r="AF88" s="14">
        <f>VLOOKUP("*Магаданская*",'[1]в рублях'!$1:$1048576,COLUMN(AF87),0)</f>
        <v>2561</v>
      </c>
      <c r="AG88" s="14">
        <f>VLOOKUP("*Магаданская*",'[1]в рублях'!$1:$1048576,COLUMN(AG87),0)</f>
        <v>2609</v>
      </c>
      <c r="AH88" s="14">
        <f>VLOOKUP("*Магаданская*",'[1]в рублях'!$1:$1048576,COLUMN(AH87),0)</f>
        <v>2788</v>
      </c>
      <c r="AI88" s="14">
        <f>VLOOKUP("*Магаданская*",'[1]в рублях'!$1:$1048576,COLUMN(AI87),0)</f>
        <v>2955</v>
      </c>
      <c r="AJ88" s="14">
        <f>VLOOKUP("*Магаданская*",'[1]в рублях'!$1:$1048576,COLUMN(AJ87),0)</f>
        <v>2944</v>
      </c>
      <c r="AK88" s="14">
        <f>VLOOKUP("*Магаданская*",'[1]в рублях'!$1:$1048576,COLUMN(AK87),0)</f>
        <v>2964</v>
      </c>
      <c r="AL88" s="14">
        <f>VLOOKUP("*Магаданская*",'[1]в рублях'!$1:$1048576,COLUMN(AL87),0)</f>
        <v>3029</v>
      </c>
      <c r="AM88" s="14">
        <f>VLOOKUP("*Магаданская*",'[1]в рублях'!$1:$1048576,COLUMN(AM87),0)</f>
        <v>3176</v>
      </c>
      <c r="AN88" s="14">
        <f>VLOOKUP("*Магаданская*",'[1]в рублях'!$1:$1048576,COLUMN(AN87),0)</f>
        <v>3218</v>
      </c>
      <c r="AO88" s="14">
        <f>VLOOKUP("*Магаданская*",'[1]в рублях'!$1:$1048576,COLUMN(AO87),0)</f>
        <v>3303</v>
      </c>
      <c r="AP88" s="14">
        <f>VLOOKUP("*Магаданская*",'[1]в рублях'!$1:$1048576,COLUMN(AP87),0)</f>
        <v>3324</v>
      </c>
      <c r="AQ88" s="14">
        <f>VLOOKUP("*Магаданская*",'[1]в рублях'!$1:$1048576,COLUMN(AQ87),0)</f>
        <v>3345</v>
      </c>
      <c r="AR88" s="14">
        <f>VLOOKUP("*Магаданская*",'[1]в рублях'!$1:$1048576,COLUMN(AR87),0)</f>
        <v>3121</v>
      </c>
      <c r="AS88" s="14">
        <f>VLOOKUP("*Магаданская*",'[1]в рублях'!$1:$1048576,COLUMN(AS87),0)</f>
        <v>3145</v>
      </c>
      <c r="AT88" s="14">
        <f>VLOOKUP("*Магаданская*",'[1]в рублях'!$1:$1048576,COLUMN(AT87),0)</f>
        <v>3069</v>
      </c>
      <c r="AU88" s="14">
        <f>VLOOKUP("*Магаданская*",'[1]в рублях'!$1:$1048576,COLUMN(AU87),0)</f>
        <v>3219</v>
      </c>
      <c r="AV88" s="14">
        <f>VLOOKUP("*Магаданская*",'[1]в рублях'!$1:$1048576,COLUMN(AV87),0)</f>
        <v>3220</v>
      </c>
      <c r="AW88" s="14">
        <f>VLOOKUP("*Магаданская*",'[1]в рублях'!$1:$1048576,COLUMN(AW87),0)</f>
        <v>3373</v>
      </c>
      <c r="AX88" s="14">
        <f>VLOOKUP("*Магаданская*",'[1]в рублях'!$1:$1048576,COLUMN(AX87),0)</f>
        <v>3389</v>
      </c>
      <c r="AY88" s="14">
        <f>VLOOKUP("*Магаданская*",'[1]в рублях'!$1:$1048576,COLUMN(AY87),0)</f>
        <v>3431</v>
      </c>
      <c r="AZ88" s="14">
        <f>VLOOKUP("*Магаданская*",'[1]в рублях'!$1:$1048576,COLUMN(AZ87),0)</f>
        <v>3502</v>
      </c>
      <c r="BA88" s="14">
        <f>VLOOKUP("*Магаданская*",'[1]в рублях'!$1:$1048576,COLUMN(BA87),0)</f>
        <v>3712</v>
      </c>
      <c r="BB88" s="14">
        <f>VLOOKUP("*Магаданская*",'[1]в рублях'!$1:$1048576,COLUMN(BB87),0)</f>
        <v>3885</v>
      </c>
      <c r="BC88" s="14">
        <f>VLOOKUP("*Магаданская*",'[1]в рублях'!$1:$1048576,COLUMN(BC87),0)</f>
        <v>3985</v>
      </c>
      <c r="BD88" s="14">
        <f>VLOOKUP("*Магаданская*",'[1]в рублях'!$1:$1048576,COLUMN(BD87),0)</f>
        <v>3878</v>
      </c>
      <c r="BE88" s="14">
        <f>VLOOKUP("*Магаданская*",'[1]в рублях'!$1:$1048576,COLUMN(BE87),0)</f>
        <v>3688</v>
      </c>
      <c r="BF88" s="14">
        <f>VLOOKUP("*Магаданская*",'[1]в рублях'!$1:$1048576,COLUMN(BF87),0)</f>
        <v>3586</v>
      </c>
      <c r="BG88" s="14">
        <f>VLOOKUP("*Магаданская*",'[1]в рублях'!$1:$1048576,COLUMN(BG87),0)</f>
        <v>3636</v>
      </c>
      <c r="BH88" s="14">
        <f>VLOOKUP("*Магаданская*",'[1]в рублях'!$1:$1048576,COLUMN(BH87),0)</f>
        <v>3627</v>
      </c>
      <c r="BI88" s="14">
        <f>VLOOKUP("*Магаданская*",'[1]в рублях'!$1:$1048576,COLUMN(BI87),0)</f>
        <v>3981</v>
      </c>
      <c r="BJ88" s="14">
        <f>VLOOKUP("*Магаданская*",'[1]в рублях'!$1:$1048576,COLUMN(BJ87),0)</f>
        <v>4199</v>
      </c>
      <c r="BK88" s="14">
        <f>VLOOKUP("*Магаданская*",'[1]в рублях'!$1:$1048576,COLUMN(BK87),0)</f>
        <v>4338</v>
      </c>
      <c r="BL88" s="14">
        <f>VLOOKUP("*Магаданская*",'[1]в рублях'!$1:$1048576,COLUMN(BL87),0)</f>
        <v>4236</v>
      </c>
      <c r="BM88" s="14">
        <f>VLOOKUP("*Магаданская*",'[1]в рублях'!$1:$1048576,COLUMN(BM87),0)</f>
        <v>4242</v>
      </c>
      <c r="BN88" s="14">
        <f>VLOOKUP("*Магаданская*",'[1]в рублях'!$1:$1048576,COLUMN(BN87),0)</f>
        <v>4309</v>
      </c>
      <c r="BO88" s="14">
        <f>VLOOKUP("*Магаданская*",'[1]в рублях'!$1:$1048576,COLUMN(BO87),0)</f>
        <v>4222</v>
      </c>
      <c r="BP88" s="14">
        <f>VLOOKUP("*Магаданская*",'[1]в рублях'!$1:$1048576,COLUMN(BP87),0)</f>
        <v>3762</v>
      </c>
      <c r="BQ88" s="14">
        <f>VLOOKUP("*Магаданская*",'[1]в рублях'!$1:$1048576,COLUMN(BQ87),0)</f>
        <v>3774</v>
      </c>
      <c r="BR88" s="14">
        <f>VLOOKUP("*Магаданская*",'[1]в рублях'!$1:$1048576,COLUMN(BR87),0)</f>
        <v>3945</v>
      </c>
      <c r="BS88" s="14">
        <f>VLOOKUP("*Магаданская*",'[1]в рублях'!$1:$1048576,COLUMN(BS87),0)</f>
        <v>3837</v>
      </c>
      <c r="BT88" s="14">
        <f>VLOOKUP("*Магаданская*",'[1]в рублях'!$1:$1048576,COLUMN(BT87),0)</f>
        <v>3711</v>
      </c>
      <c r="BU88" s="14">
        <f>VLOOKUP("*Магаданская*",'[1]в рублях'!$1:$1048576,COLUMN(BU87),0)</f>
        <v>3805</v>
      </c>
      <c r="BV88" s="14">
        <f>VLOOKUP("*Магаданская*",'[1]в рублях'!$1:$1048576,COLUMN(BV87),0)</f>
        <v>3880</v>
      </c>
      <c r="BW88" s="14">
        <f>VLOOKUP("*Магаданская*",'[1]в рублях'!$1:$1048576,COLUMN(BW87),0)</f>
        <v>3946</v>
      </c>
      <c r="BX88" s="14">
        <f>VLOOKUP("*Магаданская*",'[1]в рублях'!$1:$1048576,COLUMN(BX87),0)</f>
        <v>3980</v>
      </c>
      <c r="BY88" s="14">
        <f>VLOOKUP("*Магаданская*",'[1]в рублях'!$1:$1048576,COLUMN(BY87),0)</f>
        <v>4093</v>
      </c>
      <c r="BZ88" s="14">
        <f>VLOOKUP("*Магаданская*",'[1]в рублях'!$1:$1048576,COLUMN(BZ87),0)</f>
        <v>4255</v>
      </c>
      <c r="CA88" s="14">
        <f>VLOOKUP("*Магаданская*",'[1]в рублях'!$1:$1048576,COLUMN(CA87),0)</f>
        <v>4489</v>
      </c>
      <c r="CB88" s="14">
        <f>VLOOKUP("*Магаданская*",'[1]в рублях'!$1:$1048576,COLUMN(CB87),0)</f>
        <v>4463</v>
      </c>
    </row>
    <row r="89" spans="1:80" x14ac:dyDescent="0.2">
      <c r="A89" s="4" t="s">
        <v>85</v>
      </c>
      <c r="B89" s="14">
        <f>VLOOKUP("*Сахалинская*",'[1]в рублях'!$1:$1048576,COLUMN(B88),0)</f>
        <v>0</v>
      </c>
      <c r="C89" s="14">
        <f>VLOOKUP("*Сахалинская*",'[1]в рублях'!$1:$1048576,COLUMN(C88),0)</f>
        <v>5</v>
      </c>
      <c r="D89" s="14">
        <f>VLOOKUP("*Сахалинская*",'[1]в рублях'!$1:$1048576,COLUMN(D88),0)</f>
        <v>5</v>
      </c>
      <c r="E89" s="14">
        <f>VLOOKUP("*Сахалинская*",'[1]в рублях'!$1:$1048576,COLUMN(E88),0)</f>
        <v>23</v>
      </c>
      <c r="F89" s="14">
        <f>VLOOKUP("*Сахалинская*",'[1]в рублях'!$1:$1048576,COLUMN(F88),0)</f>
        <v>92</v>
      </c>
      <c r="G89" s="14">
        <f>VLOOKUP("*Сахалинская*",'[1]в рублях'!$1:$1048576,COLUMN(G88),0)</f>
        <v>272</v>
      </c>
      <c r="H89" s="14">
        <f>VLOOKUP("*Сахалинская*",'[1]в рублях'!$1:$1048576,COLUMN(H88),0)</f>
        <v>737</v>
      </c>
      <c r="I89" s="14">
        <f>VLOOKUP("*Сахалинская*",'[1]в рублях'!$1:$1048576,COLUMN(I88),0)</f>
        <v>922</v>
      </c>
      <c r="J89" s="14">
        <f>VLOOKUP("*Сахалинская*",'[1]в рублях'!$1:$1048576,COLUMN(J88),0)</f>
        <v>1246</v>
      </c>
      <c r="K89" s="14">
        <f>VLOOKUP("*Сахалинская*",'[1]в рублях'!$1:$1048576,COLUMN(K88),0)</f>
        <v>1730</v>
      </c>
      <c r="L89" s="14">
        <f>VLOOKUP("*Сахалинская*",'[1]в рублях'!$1:$1048576,COLUMN(L88),0)</f>
        <v>2123</v>
      </c>
      <c r="M89" s="14">
        <f>VLOOKUP("*Сахалинская*",'[1]в рублях'!$1:$1048576,COLUMN(M88),0)</f>
        <v>2496</v>
      </c>
      <c r="N89" s="14">
        <f>VLOOKUP("*Сахалинская*",'[1]в рублях'!$1:$1048576,COLUMN(N88),0)</f>
        <v>2963</v>
      </c>
      <c r="O89" s="14">
        <f>VLOOKUP("*Сахалинская*",'[1]в рублях'!$1:$1048576,COLUMN(O88),0)</f>
        <v>3421</v>
      </c>
      <c r="P89" s="14">
        <f>VLOOKUP("*Сахалинская*",'[1]в рублях'!$1:$1048576,COLUMN(P88),0)</f>
        <v>3718</v>
      </c>
      <c r="Q89" s="14">
        <f>VLOOKUP("*Сахалинская*",'[1]в рублях'!$1:$1048576,COLUMN(Q88),0)</f>
        <v>4138</v>
      </c>
      <c r="R89" s="14">
        <f>VLOOKUP("*Сахалинская*",'[1]в рублях'!$1:$1048576,COLUMN(R88),0)</f>
        <v>5004</v>
      </c>
      <c r="S89" s="14">
        <f>VLOOKUP("*Сахалинская*",'[1]в рублях'!$1:$1048576,COLUMN(S88),0)</f>
        <v>5515</v>
      </c>
      <c r="T89" s="14">
        <f>VLOOKUP("*Сахалинская*",'[1]в рублях'!$1:$1048576,COLUMN(T88),0)</f>
        <v>6099</v>
      </c>
      <c r="U89" s="14">
        <f>VLOOKUP("*Сахалинская*",'[1]в рублях'!$1:$1048576,COLUMN(U88),0)</f>
        <v>6343</v>
      </c>
      <c r="V89" s="14">
        <f>VLOOKUP("*Сахалинская*",'[1]в рублях'!$1:$1048576,COLUMN(V88),0)</f>
        <v>7107</v>
      </c>
      <c r="W89" s="14">
        <f>VLOOKUP("*Сахалинская*",'[1]в рублях'!$1:$1048576,COLUMN(W88),0)</f>
        <v>7966</v>
      </c>
      <c r="X89" s="14">
        <f>VLOOKUP("*Сахалинская*",'[1]в рублях'!$1:$1048576,COLUMN(X88),0)</f>
        <v>8634</v>
      </c>
      <c r="Y89" s="14">
        <f>VLOOKUP("*Сахалинская*",'[1]в рублях'!$1:$1048576,COLUMN(Y88),0)</f>
        <v>9060</v>
      </c>
      <c r="Z89" s="14">
        <f>VLOOKUP("*Сахалинская*",'[1]в рублях'!$1:$1048576,COLUMN(Z88),0)</f>
        <v>10700</v>
      </c>
      <c r="AA89" s="14">
        <f>VLOOKUP("*Сахалинская*",'[1]в рублях'!$1:$1048576,COLUMN(AA88),0)</f>
        <v>11894</v>
      </c>
      <c r="AB89" s="14">
        <f>VLOOKUP("*Сахалинская*",'[1]в рублях'!$1:$1048576,COLUMN(AB88),0)</f>
        <v>12910</v>
      </c>
      <c r="AC89" s="14">
        <f>VLOOKUP("*Сахалинская*",'[1]в рублях'!$1:$1048576,COLUMN(AC88),0)</f>
        <v>12804</v>
      </c>
      <c r="AD89" s="14">
        <f>VLOOKUP("*Сахалинская*",'[1]в рублях'!$1:$1048576,COLUMN(AD88),0)</f>
        <v>11349</v>
      </c>
      <c r="AE89" s="14">
        <f>VLOOKUP("*Сахалинская*",'[1]в рублях'!$1:$1048576,COLUMN(AE88),0)</f>
        <v>11899</v>
      </c>
      <c r="AF89" s="14">
        <f>VLOOKUP("*Сахалинская*",'[1]в рублях'!$1:$1048576,COLUMN(AF88),0)</f>
        <v>11649</v>
      </c>
      <c r="AG89" s="14">
        <f>VLOOKUP("*Сахалинская*",'[1]в рублях'!$1:$1048576,COLUMN(AG88),0)</f>
        <v>12148</v>
      </c>
      <c r="AH89" s="14">
        <f>VLOOKUP("*Сахалинская*",'[1]в рублях'!$1:$1048576,COLUMN(AH88),0)</f>
        <v>12699</v>
      </c>
      <c r="AI89" s="14">
        <f>VLOOKUP("*Сахалинская*",'[1]в рублях'!$1:$1048576,COLUMN(AI88),0)</f>
        <v>13559</v>
      </c>
      <c r="AJ89" s="14">
        <f>VLOOKUP("*Сахалинская*",'[1]в рублях'!$1:$1048576,COLUMN(AJ88),0)</f>
        <v>14017</v>
      </c>
      <c r="AK89" s="14">
        <f>VLOOKUP("*Сахалинская*",'[1]в рублях'!$1:$1048576,COLUMN(AK88),0)</f>
        <v>13803</v>
      </c>
      <c r="AL89" s="14">
        <f>VLOOKUP("*Сахалинская*",'[1]в рублях'!$1:$1048576,COLUMN(AL88),0)</f>
        <v>14056</v>
      </c>
      <c r="AM89" s="14">
        <f>VLOOKUP("*Сахалинская*",'[1]в рублях'!$1:$1048576,COLUMN(AM88),0)</f>
        <v>13870</v>
      </c>
      <c r="AN89" s="14">
        <f>VLOOKUP("*Сахалинская*",'[1]в рублях'!$1:$1048576,COLUMN(AN88),0)</f>
        <v>12682</v>
      </c>
      <c r="AO89" s="14">
        <f>VLOOKUP("*Сахалинская*",'[1]в рублях'!$1:$1048576,COLUMN(AO88),0)</f>
        <v>12979</v>
      </c>
      <c r="AP89" s="14">
        <f>VLOOKUP("*Сахалинская*",'[1]в рублях'!$1:$1048576,COLUMN(AP88),0)</f>
        <v>13445</v>
      </c>
      <c r="AQ89" s="14">
        <f>VLOOKUP("*Сахалинская*",'[1]в рублях'!$1:$1048576,COLUMN(AQ88),0)</f>
        <v>13552</v>
      </c>
      <c r="AR89" s="14">
        <f>VLOOKUP("*Сахалинская*",'[1]в рублях'!$1:$1048576,COLUMN(AR88),0)</f>
        <v>13276</v>
      </c>
      <c r="AS89" s="14">
        <f>VLOOKUP("*Сахалинская*",'[1]в рублях'!$1:$1048576,COLUMN(AS88),0)</f>
        <v>12851</v>
      </c>
      <c r="AT89" s="14">
        <f>VLOOKUP("*Сахалинская*",'[1]в рублях'!$1:$1048576,COLUMN(AT88),0)</f>
        <v>12013</v>
      </c>
      <c r="AU89" s="14">
        <f>VLOOKUP("*Сахалинская*",'[1]в рублях'!$1:$1048576,COLUMN(AU88),0)</f>
        <v>12685</v>
      </c>
      <c r="AV89" s="14">
        <f>VLOOKUP("*Сахалинская*",'[1]в рублях'!$1:$1048576,COLUMN(AV88),0)</f>
        <v>11732</v>
      </c>
      <c r="AW89" s="14">
        <f>VLOOKUP("*Сахалинская*",'[1]в рублях'!$1:$1048576,COLUMN(AW88),0)</f>
        <v>12280</v>
      </c>
      <c r="AX89" s="14">
        <f>VLOOKUP("*Сахалинская*",'[1]в рублях'!$1:$1048576,COLUMN(AX88),0)</f>
        <v>12671</v>
      </c>
      <c r="AY89" s="14">
        <f>VLOOKUP("*Сахалинская*",'[1]в рублях'!$1:$1048576,COLUMN(AY88),0)</f>
        <v>13332</v>
      </c>
      <c r="AZ89" s="14">
        <f>VLOOKUP("*Сахалинская*",'[1]в рублях'!$1:$1048576,COLUMN(AZ88),0)</f>
        <v>14058</v>
      </c>
      <c r="BA89" s="14">
        <f>VLOOKUP("*Сахалинская*",'[1]в рублях'!$1:$1048576,COLUMN(BA88),0)</f>
        <v>12910</v>
      </c>
      <c r="BB89" s="14">
        <f>VLOOKUP("*Сахалинская*",'[1]в рублях'!$1:$1048576,COLUMN(BB88),0)</f>
        <v>13384</v>
      </c>
      <c r="BC89" s="14">
        <f>VLOOKUP("*Сахалинская*",'[1]в рублях'!$1:$1048576,COLUMN(BC88),0)</f>
        <v>13924</v>
      </c>
      <c r="BD89" s="14">
        <f>VLOOKUP("*Сахалинская*",'[1]в рублях'!$1:$1048576,COLUMN(BD88),0)</f>
        <v>12576</v>
      </c>
      <c r="BE89" s="14">
        <f>VLOOKUP("*Сахалинская*",'[1]в рублях'!$1:$1048576,COLUMN(BE88),0)</f>
        <v>11244</v>
      </c>
      <c r="BF89" s="14">
        <f>VLOOKUP("*Сахалинская*",'[1]в рублях'!$1:$1048576,COLUMN(BF88),0)</f>
        <v>10458</v>
      </c>
      <c r="BG89" s="14">
        <f>VLOOKUP("*Сахалинская*",'[1]в рублях'!$1:$1048576,COLUMN(BG88),0)</f>
        <v>10848</v>
      </c>
      <c r="BH89" s="14">
        <f>VLOOKUP("*Сахалинская*",'[1]в рублях'!$1:$1048576,COLUMN(BH88),0)</f>
        <v>11255</v>
      </c>
      <c r="BI89" s="14">
        <f>VLOOKUP("*Сахалинская*",'[1]в рублях'!$1:$1048576,COLUMN(BI88),0)</f>
        <v>12064</v>
      </c>
      <c r="BJ89" s="14">
        <f>VLOOKUP("*Сахалинская*",'[1]в рублях'!$1:$1048576,COLUMN(BJ88),0)</f>
        <v>12794</v>
      </c>
      <c r="BK89" s="14">
        <f>VLOOKUP("*Сахалинская*",'[1]в рублях'!$1:$1048576,COLUMN(BK88),0)</f>
        <v>13386</v>
      </c>
      <c r="BL89" s="14">
        <f>VLOOKUP("*Сахалинская*",'[1]в рублях'!$1:$1048576,COLUMN(BL88),0)</f>
        <v>13766</v>
      </c>
      <c r="BM89" s="14">
        <f>VLOOKUP("*Сахалинская*",'[1]в рублях'!$1:$1048576,COLUMN(BM88),0)</f>
        <v>11754</v>
      </c>
      <c r="BN89" s="14">
        <f>VLOOKUP("*Сахалинская*",'[1]в рублях'!$1:$1048576,COLUMN(BN88),0)</f>
        <v>12080</v>
      </c>
      <c r="BO89" s="14">
        <f>VLOOKUP("*Сахалинская*",'[1]в рублях'!$1:$1048576,COLUMN(BO88),0)</f>
        <v>12661</v>
      </c>
      <c r="BP89" s="14">
        <f>VLOOKUP("*Сахалинская*",'[1]в рублях'!$1:$1048576,COLUMN(BP88),0)</f>
        <v>12797</v>
      </c>
      <c r="BQ89" s="14">
        <f>VLOOKUP("*Сахалинская*",'[1]в рублях'!$1:$1048576,COLUMN(BQ88),0)</f>
        <v>13169</v>
      </c>
      <c r="BR89" s="14">
        <f>VLOOKUP("*Сахалинская*",'[1]в рублях'!$1:$1048576,COLUMN(BR88),0)</f>
        <v>13539</v>
      </c>
      <c r="BS89" s="14">
        <f>VLOOKUP("*Сахалинская*",'[1]в рублях'!$1:$1048576,COLUMN(BS88),0)</f>
        <v>13997</v>
      </c>
      <c r="BT89" s="14">
        <f>VLOOKUP("*Сахалинская*",'[1]в рублях'!$1:$1048576,COLUMN(BT88),0)</f>
        <v>14595</v>
      </c>
      <c r="BU89" s="14">
        <f>VLOOKUP("*Сахалинская*",'[1]в рублях'!$1:$1048576,COLUMN(BU88),0)</f>
        <v>15569</v>
      </c>
      <c r="BV89" s="14">
        <f>VLOOKUP("*Сахалинская*",'[1]в рублях'!$1:$1048576,COLUMN(BV88),0)</f>
        <v>16137</v>
      </c>
      <c r="BW89" s="14">
        <f>VLOOKUP("*Сахалинская*",'[1]в рублях'!$1:$1048576,COLUMN(BW88),0)</f>
        <v>17118</v>
      </c>
      <c r="BX89" s="14">
        <f>VLOOKUP("*Сахалинская*",'[1]в рублях'!$1:$1048576,COLUMN(BX88),0)</f>
        <v>17609</v>
      </c>
      <c r="BY89" s="14">
        <f>VLOOKUP("*Сахалинская*",'[1]в рублях'!$1:$1048576,COLUMN(BY88),0)</f>
        <v>18664</v>
      </c>
      <c r="BZ89" s="14">
        <f>VLOOKUP("*Сахалинская*",'[1]в рублях'!$1:$1048576,COLUMN(BZ88),0)</f>
        <v>15484</v>
      </c>
      <c r="CA89" s="14">
        <f>VLOOKUP("*Сахалинская*",'[1]в рублях'!$1:$1048576,COLUMN(CA88),0)</f>
        <v>14655</v>
      </c>
      <c r="CB89" s="14">
        <f>VLOOKUP("*Сахалинская*",'[1]в рублях'!$1:$1048576,COLUMN(CB88),0)</f>
        <v>14685</v>
      </c>
    </row>
    <row r="90" spans="1:80" ht="24" x14ac:dyDescent="0.2">
      <c r="A90" s="4" t="s">
        <v>86</v>
      </c>
      <c r="B90" s="14">
        <f>VLOOKUP("*Еврейская*",'[1]в рублях'!$1:$1048576,COLUMN(B89),0)</f>
        <v>0</v>
      </c>
      <c r="C90" s="14">
        <f>VLOOKUP("*Еврейская*",'[1]в рублях'!$1:$1048576,COLUMN(C89),0)</f>
        <v>1</v>
      </c>
      <c r="D90" s="14">
        <f>VLOOKUP("*Еврейская*",'[1]в рублях'!$1:$1048576,COLUMN(D89),0)</f>
        <v>4</v>
      </c>
      <c r="E90" s="14">
        <f>VLOOKUP("*Еврейская*",'[1]в рублях'!$1:$1048576,COLUMN(E89),0)</f>
        <v>4</v>
      </c>
      <c r="F90" s="14">
        <f>VLOOKUP("*Еврейская*",'[1]в рублях'!$1:$1048576,COLUMN(F89),0)</f>
        <v>5</v>
      </c>
      <c r="G90" s="14">
        <f>VLOOKUP("*Еврейская*",'[1]в рублях'!$1:$1048576,COLUMN(G89),0)</f>
        <v>6</v>
      </c>
      <c r="H90" s="14">
        <f>VLOOKUP("*Еврейская*",'[1]в рублях'!$1:$1048576,COLUMN(H89),0)</f>
        <v>6</v>
      </c>
      <c r="I90" s="14">
        <f>VLOOKUP("*Еврейская*",'[1]в рублях'!$1:$1048576,COLUMN(I89),0)</f>
        <v>7</v>
      </c>
      <c r="J90" s="14">
        <f>VLOOKUP("*Еврейская*",'[1]в рублях'!$1:$1048576,COLUMN(J89),0)</f>
        <v>6</v>
      </c>
      <c r="K90" s="14">
        <f>VLOOKUP("*Еврейская*",'[1]в рублях'!$1:$1048576,COLUMN(K89),0)</f>
        <v>8</v>
      </c>
      <c r="L90" s="14">
        <f>VLOOKUP("*Еврейская*",'[1]в рублях'!$1:$1048576,COLUMN(L89),0)</f>
        <v>18</v>
      </c>
      <c r="M90" s="14">
        <f>VLOOKUP("*Еврейская*",'[1]в рублях'!$1:$1048576,COLUMN(M89),0)</f>
        <v>30</v>
      </c>
      <c r="N90" s="14">
        <f>VLOOKUP("*Еврейская*",'[1]в рублях'!$1:$1048576,COLUMN(N89),0)</f>
        <v>33</v>
      </c>
      <c r="O90" s="14">
        <f>VLOOKUP("*Еврейская*",'[1]в рублях'!$1:$1048576,COLUMN(O89),0)</f>
        <v>41</v>
      </c>
      <c r="P90" s="14">
        <f>VLOOKUP("*Еврейская*",'[1]в рублях'!$1:$1048576,COLUMN(P89),0)</f>
        <v>47</v>
      </c>
      <c r="Q90" s="14">
        <f>VLOOKUP("*Еврейская*",'[1]в рублях'!$1:$1048576,COLUMN(Q89),0)</f>
        <v>46</v>
      </c>
      <c r="R90" s="14">
        <f>VLOOKUP("*Еврейская*",'[1]в рублях'!$1:$1048576,COLUMN(R89),0)</f>
        <v>83</v>
      </c>
      <c r="S90" s="14">
        <f>VLOOKUP("*Еврейская*",'[1]в рублях'!$1:$1048576,COLUMN(S89),0)</f>
        <v>109</v>
      </c>
      <c r="T90" s="14">
        <f>VLOOKUP("*Еврейская*",'[1]в рублях'!$1:$1048576,COLUMN(T89),0)</f>
        <v>146</v>
      </c>
      <c r="U90" s="14">
        <f>VLOOKUP("*Еврейская*",'[1]в рублях'!$1:$1048576,COLUMN(U89),0)</f>
        <v>155</v>
      </c>
      <c r="V90" s="14">
        <f>VLOOKUP("*Еврейская*",'[1]в рублях'!$1:$1048576,COLUMN(V89),0)</f>
        <v>188</v>
      </c>
      <c r="W90" s="14">
        <f>VLOOKUP("*Еврейская*",'[1]в рублях'!$1:$1048576,COLUMN(W89),0)</f>
        <v>238</v>
      </c>
      <c r="X90" s="14">
        <f>VLOOKUP("*Еврейская*",'[1]в рублях'!$1:$1048576,COLUMN(X89),0)</f>
        <v>276</v>
      </c>
      <c r="Y90" s="14">
        <f>VLOOKUP("*Еврейская*",'[1]в рублях'!$1:$1048576,COLUMN(Y89),0)</f>
        <v>310</v>
      </c>
      <c r="Z90" s="14">
        <f>VLOOKUP("*Еврейская*",'[1]в рублях'!$1:$1048576,COLUMN(Z89),0)</f>
        <v>328</v>
      </c>
      <c r="AA90" s="14">
        <f>VLOOKUP("*Еврейская*",'[1]в рублях'!$1:$1048576,COLUMN(AA89),0)</f>
        <v>377</v>
      </c>
      <c r="AB90" s="14">
        <f>VLOOKUP("*Еврейская*",'[1]в рублях'!$1:$1048576,COLUMN(AB89),0)</f>
        <v>400</v>
      </c>
      <c r="AC90" s="14">
        <f>VLOOKUP("*Еврейская*",'[1]в рублях'!$1:$1048576,COLUMN(AC89),0)</f>
        <v>428</v>
      </c>
      <c r="AD90" s="14">
        <f>VLOOKUP("*Еврейская*",'[1]в рублях'!$1:$1048576,COLUMN(AD89),0)</f>
        <v>460</v>
      </c>
      <c r="AE90" s="14">
        <f>VLOOKUP("*Еврейская*",'[1]в рублях'!$1:$1048576,COLUMN(AE89),0)</f>
        <v>469</v>
      </c>
      <c r="AF90" s="14">
        <f>VLOOKUP("*Еврейская*",'[1]в рублях'!$1:$1048576,COLUMN(AF89),0)</f>
        <v>539</v>
      </c>
      <c r="AG90" s="14">
        <f>VLOOKUP("*Еврейская*",'[1]в рублях'!$1:$1048576,COLUMN(AG89),0)</f>
        <v>613</v>
      </c>
      <c r="AH90" s="14">
        <f>VLOOKUP("*Еврейская*",'[1]в рублях'!$1:$1048576,COLUMN(AH89),0)</f>
        <v>719</v>
      </c>
      <c r="AI90" s="14">
        <f>VLOOKUP("*Еврейская*",'[1]в рублях'!$1:$1048576,COLUMN(AI89),0)</f>
        <v>841</v>
      </c>
      <c r="AJ90" s="14">
        <f>VLOOKUP("*Еврейская*",'[1]в рублях'!$1:$1048576,COLUMN(AJ89),0)</f>
        <v>975</v>
      </c>
      <c r="AK90" s="14">
        <f>VLOOKUP("*Еврейская*",'[1]в рублях'!$1:$1048576,COLUMN(AK89),0)</f>
        <v>1009</v>
      </c>
      <c r="AL90" s="14">
        <f>VLOOKUP("*Еврейская*",'[1]в рублях'!$1:$1048576,COLUMN(AL89),0)</f>
        <v>1000</v>
      </c>
      <c r="AM90" s="14">
        <f>VLOOKUP("*Еврейская*",'[1]в рублях'!$1:$1048576,COLUMN(AM89),0)</f>
        <v>1016</v>
      </c>
      <c r="AN90" s="14">
        <f>VLOOKUP("*Еврейская*",'[1]в рублях'!$1:$1048576,COLUMN(AN89),0)</f>
        <v>1047</v>
      </c>
      <c r="AO90" s="14">
        <f>VLOOKUP("*Еврейская*",'[1]в рублях'!$1:$1048576,COLUMN(AO89),0)</f>
        <v>1111</v>
      </c>
      <c r="AP90" s="14">
        <f>VLOOKUP("*Еврейская*",'[1]в рублях'!$1:$1048576,COLUMN(AP89),0)</f>
        <v>1119</v>
      </c>
      <c r="AQ90" s="14">
        <f>VLOOKUP("*Еврейская*",'[1]в рублях'!$1:$1048576,COLUMN(AQ89),0)</f>
        <v>1118</v>
      </c>
      <c r="AR90" s="14">
        <f>VLOOKUP("*Еврейская*",'[1]в рублях'!$1:$1048576,COLUMN(AR89),0)</f>
        <v>1089</v>
      </c>
      <c r="AS90" s="14">
        <f>VLOOKUP("*Еврейская*",'[1]в рублях'!$1:$1048576,COLUMN(AS89),0)</f>
        <v>1025</v>
      </c>
      <c r="AT90" s="14">
        <f>VLOOKUP("*Еврейская*",'[1]в рублях'!$1:$1048576,COLUMN(AT89),0)</f>
        <v>1032</v>
      </c>
      <c r="AU90" s="14">
        <f>VLOOKUP("*Еврейская*",'[1]в рублях'!$1:$1048576,COLUMN(AU89),0)</f>
        <v>1111</v>
      </c>
      <c r="AV90" s="14">
        <f>VLOOKUP("*Еврейская*",'[1]в рублях'!$1:$1048576,COLUMN(AV89),0)</f>
        <v>1033</v>
      </c>
      <c r="AW90" s="14">
        <f>VLOOKUP("*Еврейская*",'[1]в рублях'!$1:$1048576,COLUMN(AW89),0)</f>
        <v>1123</v>
      </c>
      <c r="AX90" s="14">
        <f>VLOOKUP("*Еврейская*",'[1]в рублях'!$1:$1048576,COLUMN(AX89),0)</f>
        <v>1234</v>
      </c>
      <c r="AY90" s="14">
        <f>VLOOKUP("*Еврейская*",'[1]в рублях'!$1:$1048576,COLUMN(AY89),0)</f>
        <v>1389</v>
      </c>
      <c r="AZ90" s="14">
        <f>VLOOKUP("*Еврейская*",'[1]в рублях'!$1:$1048576,COLUMN(AZ89),0)</f>
        <v>1534</v>
      </c>
      <c r="BA90" s="14">
        <f>VLOOKUP("*Еврейская*",'[1]в рублях'!$1:$1048576,COLUMN(BA89),0)</f>
        <v>1614</v>
      </c>
      <c r="BB90" s="14">
        <f>VLOOKUP("*Еврейская*",'[1]в рублях'!$1:$1048576,COLUMN(BB89),0)</f>
        <v>1765</v>
      </c>
      <c r="BC90" s="14">
        <f>VLOOKUP("*Еврейская*",'[1]в рублях'!$1:$1048576,COLUMN(BC89),0)</f>
        <v>1880</v>
      </c>
      <c r="BD90" s="14">
        <f>VLOOKUP("*Еврейская*",'[1]в рублях'!$1:$1048576,COLUMN(BD89),0)</f>
        <v>1663</v>
      </c>
      <c r="BE90" s="14">
        <f>VLOOKUP("*Еврейская*",'[1]в рублях'!$1:$1048576,COLUMN(BE89),0)</f>
        <v>1700</v>
      </c>
      <c r="BF90" s="14">
        <f>VLOOKUP("*Еврейская*",'[1]в рублях'!$1:$1048576,COLUMN(BF89),0)</f>
        <v>1720</v>
      </c>
      <c r="BG90" s="14">
        <f>VLOOKUP("*Еврейская*",'[1]в рублях'!$1:$1048576,COLUMN(BG89),0)</f>
        <v>1766</v>
      </c>
      <c r="BH90" s="14">
        <f>VLOOKUP("*Еврейская*",'[1]в рублях'!$1:$1048576,COLUMN(BH89),0)</f>
        <v>1790</v>
      </c>
      <c r="BI90" s="14">
        <f>VLOOKUP("*Еврейская*",'[1]в рублях'!$1:$1048576,COLUMN(BI89),0)</f>
        <v>1925</v>
      </c>
      <c r="BJ90" s="14">
        <f>VLOOKUP("*Еврейская*",'[1]в рублях'!$1:$1048576,COLUMN(BJ89),0)</f>
        <v>2145</v>
      </c>
      <c r="BK90" s="14">
        <f>VLOOKUP("*Еврейская*",'[1]в рублях'!$1:$1048576,COLUMN(BK89),0)</f>
        <v>2163</v>
      </c>
      <c r="BL90" s="14">
        <f>VLOOKUP("*Еврейская*",'[1]в рублях'!$1:$1048576,COLUMN(BL89),0)</f>
        <v>2219</v>
      </c>
      <c r="BM90" s="14">
        <f>VLOOKUP("*Еврейская*",'[1]в рублях'!$1:$1048576,COLUMN(BM89),0)</f>
        <v>2179</v>
      </c>
      <c r="BN90" s="14">
        <f>VLOOKUP("*Еврейская*",'[1]в рублях'!$1:$1048576,COLUMN(BN89),0)</f>
        <v>2165</v>
      </c>
      <c r="BO90" s="14">
        <f>VLOOKUP("*Еврейская*",'[1]в рублях'!$1:$1048576,COLUMN(BO89),0)</f>
        <v>2311</v>
      </c>
      <c r="BP90" s="14">
        <f>VLOOKUP("*Еврейская*",'[1]в рублях'!$1:$1048576,COLUMN(BP89),0)</f>
        <v>2094</v>
      </c>
      <c r="BQ90" s="14">
        <f>VLOOKUP("*Еврейская*",'[1]в рублях'!$1:$1048576,COLUMN(BQ89),0)</f>
        <v>2130</v>
      </c>
      <c r="BR90" s="14">
        <f>VLOOKUP("*Еврейская*",'[1]в рублях'!$1:$1048576,COLUMN(BR89),0)</f>
        <v>2210</v>
      </c>
      <c r="BS90" s="14">
        <f>VLOOKUP("*Еврейская*",'[1]в рублях'!$1:$1048576,COLUMN(BS89),0)</f>
        <v>2301</v>
      </c>
      <c r="BT90" s="14">
        <f>VLOOKUP("*Еврейская*",'[1]в рублях'!$1:$1048576,COLUMN(BT89),0)</f>
        <v>2391</v>
      </c>
      <c r="BU90" s="14">
        <f>VLOOKUP("*Еврейская*",'[1]в рублях'!$1:$1048576,COLUMN(BU89),0)</f>
        <v>2448</v>
      </c>
      <c r="BV90" s="14">
        <f>VLOOKUP("*Еврейская*",'[1]в рублях'!$1:$1048576,COLUMN(BV89),0)</f>
        <v>2387</v>
      </c>
      <c r="BW90" s="14">
        <f>VLOOKUP("*Еврейская*",'[1]в рублях'!$1:$1048576,COLUMN(BW89),0)</f>
        <v>2511</v>
      </c>
      <c r="BX90" s="14">
        <f>VLOOKUP("*Еврейская*",'[1]в рублях'!$1:$1048576,COLUMN(BX89),0)</f>
        <v>2569</v>
      </c>
      <c r="BY90" s="14">
        <f>VLOOKUP("*Еврейская*",'[1]в рублях'!$1:$1048576,COLUMN(BY89),0)</f>
        <v>2627</v>
      </c>
      <c r="BZ90" s="14">
        <f>VLOOKUP("*Еврейская*",'[1]в рублях'!$1:$1048576,COLUMN(BZ89),0)</f>
        <v>2558</v>
      </c>
      <c r="CA90" s="14">
        <f>VLOOKUP("*Еврейская*",'[1]в рублях'!$1:$1048576,COLUMN(CA89),0)</f>
        <v>2738</v>
      </c>
      <c r="CB90" s="14">
        <f>VLOOKUP("*Еврейская*",'[1]в рублях'!$1:$1048576,COLUMN(CB89),0)</f>
        <v>2681</v>
      </c>
    </row>
    <row r="91" spans="1:80" ht="13.5" customHeight="1" x14ac:dyDescent="0.2">
      <c r="A91" s="6" t="s">
        <v>87</v>
      </c>
      <c r="B91" s="14" t="str">
        <f>VLOOKUP("*Чукотский*",'[1]в рублях'!$1:$1048576,COLUMN(B90),0)</f>
        <v>0</v>
      </c>
      <c r="C91" s="14" t="str">
        <f>VLOOKUP("*Чукотский*",'[1]в рублях'!$1:$1048576,COLUMN(C90),0)</f>
        <v>0</v>
      </c>
      <c r="D91" s="14" t="str">
        <f>VLOOKUP("*Чукотский*",'[1]в рублях'!$1:$1048576,COLUMN(D90),0)</f>
        <v>0</v>
      </c>
      <c r="E91" s="14" t="str">
        <f>VLOOKUP("*Чукотский*",'[1]в рублях'!$1:$1048576,COLUMN(E90),0)</f>
        <v>0</v>
      </c>
      <c r="F91" s="14" t="str">
        <f>VLOOKUP("*Чукотский*",'[1]в рублях'!$1:$1048576,COLUMN(F90),0)</f>
        <v>0</v>
      </c>
      <c r="G91" s="14" t="str">
        <f>VLOOKUP("*Чукотский*",'[1]в рублях'!$1:$1048576,COLUMN(G90),0)</f>
        <v>0</v>
      </c>
      <c r="H91" s="14">
        <f>VLOOKUP("*Чукотский*",'[1]в рублях'!$1:$1048576,COLUMN(H90),0)</f>
        <v>10</v>
      </c>
      <c r="I91" s="14">
        <f>VLOOKUP("*Чукотский*",'[1]в рублях'!$1:$1048576,COLUMN(I90),0)</f>
        <v>10</v>
      </c>
      <c r="J91" s="14">
        <f>VLOOKUP("*Чукотский*",'[1]в рублях'!$1:$1048576,COLUMN(J90),0)</f>
        <v>10</v>
      </c>
      <c r="K91" s="14">
        <f>VLOOKUP("*Чукотский*",'[1]в рублях'!$1:$1048576,COLUMN(K90),0)</f>
        <v>11</v>
      </c>
      <c r="L91" s="14">
        <f>VLOOKUP("*Чукотский*",'[1]в рублях'!$1:$1048576,COLUMN(L90),0)</f>
        <v>18</v>
      </c>
      <c r="M91" s="14">
        <f>VLOOKUP("*Чукотский*",'[1]в рублях'!$1:$1048576,COLUMN(M90),0)</f>
        <v>27</v>
      </c>
      <c r="N91" s="14">
        <f>VLOOKUP("*Чукотский*",'[1]в рублях'!$1:$1048576,COLUMN(N90),0)</f>
        <v>36</v>
      </c>
      <c r="O91" s="14">
        <f>VLOOKUP("*Чукотский*",'[1]в рублях'!$1:$1048576,COLUMN(O90),0)</f>
        <v>42</v>
      </c>
      <c r="P91" s="14">
        <f>VLOOKUP("*Чукотский*",'[1]в рублях'!$1:$1048576,COLUMN(P90),0)</f>
        <v>59</v>
      </c>
      <c r="Q91" s="14">
        <f>VLOOKUP("*Чукотский*",'[1]в рублях'!$1:$1048576,COLUMN(Q90),0)</f>
        <v>90</v>
      </c>
      <c r="R91" s="14">
        <f>VLOOKUP("*Чукотский*",'[1]в рублях'!$1:$1048576,COLUMN(R90),0)</f>
        <v>97</v>
      </c>
      <c r="S91" s="14">
        <f>VLOOKUP("*Чукотский*",'[1]в рублях'!$1:$1048576,COLUMN(S90),0)</f>
        <v>136</v>
      </c>
      <c r="T91" s="14">
        <f>VLOOKUP("*Чукотский*",'[1]в рублях'!$1:$1048576,COLUMN(T90),0)</f>
        <v>134</v>
      </c>
      <c r="U91" s="14">
        <f>VLOOKUP("*Чукотский*",'[1]в рублях'!$1:$1048576,COLUMN(U90),0)</f>
        <v>130</v>
      </c>
      <c r="V91" s="14">
        <f>VLOOKUP("*Чукотский*",'[1]в рублях'!$1:$1048576,COLUMN(V90),0)</f>
        <v>160</v>
      </c>
      <c r="W91" s="14">
        <f>VLOOKUP("*Чукотский*",'[1]в рублях'!$1:$1048576,COLUMN(W90),0)</f>
        <v>210</v>
      </c>
      <c r="X91" s="14">
        <f>VLOOKUP("*Чукотский*",'[1]в рублях'!$1:$1048576,COLUMN(X90),0)</f>
        <v>283</v>
      </c>
      <c r="Y91" s="14">
        <f>VLOOKUP("*Чукотский*",'[1]в рублях'!$1:$1048576,COLUMN(Y90),0)</f>
        <v>341</v>
      </c>
      <c r="Z91" s="14">
        <f>VLOOKUP("*Чукотский*",'[1]в рублях'!$1:$1048576,COLUMN(Z90),0)</f>
        <v>381</v>
      </c>
      <c r="AA91" s="14">
        <f>VLOOKUP("*Чукотский*",'[1]в рублях'!$1:$1048576,COLUMN(AA90),0)</f>
        <v>457</v>
      </c>
      <c r="AB91" s="14">
        <f>VLOOKUP("*Чукотский*",'[1]в рублях'!$1:$1048576,COLUMN(AB90),0)</f>
        <v>520</v>
      </c>
      <c r="AC91" s="14">
        <f>VLOOKUP("*Чукотский*",'[1]в рублях'!$1:$1048576,COLUMN(AC90),0)</f>
        <v>573</v>
      </c>
      <c r="AD91" s="14">
        <f>VLOOKUP("*Чукотский*",'[1]в рублях'!$1:$1048576,COLUMN(AD90),0)</f>
        <v>641</v>
      </c>
      <c r="AE91" s="14">
        <f>VLOOKUP("*Чукотский*",'[1]в рублях'!$1:$1048576,COLUMN(AE90),0)</f>
        <v>684</v>
      </c>
      <c r="AF91" s="14">
        <f>VLOOKUP("*Чукотский*",'[1]в рублях'!$1:$1048576,COLUMN(AF90),0)</f>
        <v>694</v>
      </c>
      <c r="AG91" s="14">
        <f>VLOOKUP("*Чукотский*",'[1]в рублях'!$1:$1048576,COLUMN(AG90),0)</f>
        <v>750</v>
      </c>
      <c r="AH91" s="14">
        <f>VLOOKUP("*Чукотский*",'[1]в рублях'!$1:$1048576,COLUMN(AH90),0)</f>
        <v>804</v>
      </c>
      <c r="AI91" s="14">
        <f>VLOOKUP("*Чукотский*",'[1]в рублях'!$1:$1048576,COLUMN(AI90),0)</f>
        <v>858</v>
      </c>
      <c r="AJ91" s="14">
        <f>VLOOKUP("*Чукотский*",'[1]в рублях'!$1:$1048576,COLUMN(AJ90),0)</f>
        <v>848</v>
      </c>
      <c r="AK91" s="14">
        <f>VLOOKUP("*Чукотский*",'[1]в рублях'!$1:$1048576,COLUMN(AK90),0)</f>
        <v>851</v>
      </c>
      <c r="AL91" s="14">
        <f>VLOOKUP("*Чукотский*",'[1]в рублях'!$1:$1048576,COLUMN(AL90),0)</f>
        <v>914</v>
      </c>
      <c r="AM91" s="14">
        <f>VLOOKUP("*Чукотский*",'[1]в рублях'!$1:$1048576,COLUMN(AM90),0)</f>
        <v>1001</v>
      </c>
      <c r="AN91" s="14">
        <f>VLOOKUP("*Чукотский*",'[1]в рублях'!$1:$1048576,COLUMN(AN90),0)</f>
        <v>1037</v>
      </c>
      <c r="AO91" s="14">
        <f>VLOOKUP("*Чукотский*",'[1]в рублях'!$1:$1048576,COLUMN(AO90),0)</f>
        <v>1058</v>
      </c>
      <c r="AP91" s="14">
        <f>VLOOKUP("*Чукотский*",'[1]в рублях'!$1:$1048576,COLUMN(AP90),0)</f>
        <v>1152</v>
      </c>
      <c r="AQ91" s="14">
        <f>VLOOKUP("*Чукотский*",'[1]в рублях'!$1:$1048576,COLUMN(AQ90),0)</f>
        <v>1214</v>
      </c>
      <c r="AR91" s="14">
        <f>VLOOKUP("*Чукотский*",'[1]в рублях'!$1:$1048576,COLUMN(AR90),0)</f>
        <v>1232</v>
      </c>
      <c r="AS91" s="14">
        <f>VLOOKUP("*Чукотский*",'[1]в рублях'!$1:$1048576,COLUMN(AS90),0)</f>
        <v>1268</v>
      </c>
      <c r="AT91" s="14">
        <f>VLOOKUP("*Чукотский*",'[1]в рублях'!$1:$1048576,COLUMN(AT90),0)</f>
        <v>1252</v>
      </c>
      <c r="AU91" s="14">
        <f>VLOOKUP("*Чукотский*",'[1]в рублях'!$1:$1048576,COLUMN(AU90),0)</f>
        <v>1314</v>
      </c>
      <c r="AV91" s="14">
        <f>VLOOKUP("*Чукотский*",'[1]в рублях'!$1:$1048576,COLUMN(AV90),0)</f>
        <v>1244</v>
      </c>
      <c r="AW91" s="14">
        <f>VLOOKUP("*Чукотский*",'[1]в рублях'!$1:$1048576,COLUMN(AW90),0)</f>
        <v>1275</v>
      </c>
      <c r="AX91" s="14">
        <f>VLOOKUP("*Чукотский*",'[1]в рублях'!$1:$1048576,COLUMN(AX90),0)</f>
        <v>1274</v>
      </c>
      <c r="AY91" s="14">
        <f>VLOOKUP("*Чукотский*",'[1]в рублях'!$1:$1048576,COLUMN(AY90),0)</f>
        <v>1267</v>
      </c>
      <c r="AZ91" s="14">
        <f>VLOOKUP("*Чукотский*",'[1]в рублях'!$1:$1048576,COLUMN(AZ90),0)</f>
        <v>1366</v>
      </c>
      <c r="BA91" s="14">
        <f>VLOOKUP("*Чукотский*",'[1]в рублях'!$1:$1048576,COLUMN(BA90),0)</f>
        <v>1483</v>
      </c>
      <c r="BB91" s="14">
        <f>VLOOKUP("*Чукотский*",'[1]в рублях'!$1:$1048576,COLUMN(BB90),0)</f>
        <v>1515</v>
      </c>
      <c r="BC91" s="14">
        <f>VLOOKUP("*Чукотский*",'[1]в рублях'!$1:$1048576,COLUMN(BC90),0)</f>
        <v>1576</v>
      </c>
      <c r="BD91" s="14">
        <f>VLOOKUP("*Чукотский*",'[1]в рублях'!$1:$1048576,COLUMN(BD90),0)</f>
        <v>1509</v>
      </c>
      <c r="BE91" s="14">
        <f>VLOOKUP("*Чукотский*",'[1]в рублях'!$1:$1048576,COLUMN(BE90),0)</f>
        <v>1409</v>
      </c>
      <c r="BF91" s="14">
        <f>VLOOKUP("*Чукотский*",'[1]в рублях'!$1:$1048576,COLUMN(BF90),0)</f>
        <v>1302</v>
      </c>
      <c r="BG91" s="14">
        <f>VLOOKUP("*Чукотский*",'[1]в рублях'!$1:$1048576,COLUMN(BG90),0)</f>
        <v>1260</v>
      </c>
      <c r="BH91" s="14">
        <f>VLOOKUP("*Чукотский*",'[1]в рублях'!$1:$1048576,COLUMN(BH90),0)</f>
        <v>1249</v>
      </c>
      <c r="BI91" s="14">
        <f>VLOOKUP("*Чукотский*",'[1]в рублях'!$1:$1048576,COLUMN(BI90),0)</f>
        <v>1347</v>
      </c>
      <c r="BJ91" s="14">
        <f>VLOOKUP("*Чукотский*",'[1]в рублях'!$1:$1048576,COLUMN(BJ90),0)</f>
        <v>1433</v>
      </c>
      <c r="BK91" s="14">
        <f>VLOOKUP("*Чукотский*",'[1]в рублях'!$1:$1048576,COLUMN(BK90),0)</f>
        <v>1454</v>
      </c>
      <c r="BL91" s="14">
        <f>VLOOKUP("*Чукотский*",'[1]в рублях'!$1:$1048576,COLUMN(BL90),0)</f>
        <v>1490</v>
      </c>
      <c r="BM91" s="14">
        <f>VLOOKUP("*Чукотский*",'[1]в рублях'!$1:$1048576,COLUMN(BM90),0)</f>
        <v>1426</v>
      </c>
      <c r="BN91" s="14">
        <f>VLOOKUP("*Чукотский*",'[1]в рублях'!$1:$1048576,COLUMN(BN90),0)</f>
        <v>1395</v>
      </c>
      <c r="BO91" s="14">
        <f>VLOOKUP("*Чукотский*",'[1]в рублях'!$1:$1048576,COLUMN(BO90),0)</f>
        <v>1388</v>
      </c>
      <c r="BP91" s="14">
        <f>VLOOKUP("*Чукотский*",'[1]в рублях'!$1:$1048576,COLUMN(BP90),0)</f>
        <v>1278</v>
      </c>
      <c r="BQ91" s="14">
        <f>VLOOKUP("*Чукотский*",'[1]в рублях'!$1:$1048576,COLUMN(BQ90),0)</f>
        <v>1246</v>
      </c>
      <c r="BR91" s="14">
        <f>VLOOKUP("*Чукотский*",'[1]в рублях'!$1:$1048576,COLUMN(BR90),0)</f>
        <v>1276</v>
      </c>
      <c r="BS91" s="14">
        <f>VLOOKUP("*Чукотский*",'[1]в рублях'!$1:$1048576,COLUMN(BS90),0)</f>
        <v>1287</v>
      </c>
      <c r="BT91" s="14">
        <f>VLOOKUP("*Чукотский*",'[1]в рублях'!$1:$1048576,COLUMN(BT90),0)</f>
        <v>1302</v>
      </c>
      <c r="BU91" s="14">
        <f>VLOOKUP("*Чукотский*",'[1]в рублях'!$1:$1048576,COLUMN(BU90),0)</f>
        <v>1351</v>
      </c>
      <c r="BV91" s="14">
        <f>VLOOKUP("*Чукотский*",'[1]в рублях'!$1:$1048576,COLUMN(BV90),0)</f>
        <v>1312</v>
      </c>
      <c r="BW91" s="14">
        <f>VLOOKUP("*Чукотский*",'[1]в рублях'!$1:$1048576,COLUMN(BW90),0)</f>
        <v>1350</v>
      </c>
      <c r="BX91" s="14">
        <f>VLOOKUP("*Чукотский*",'[1]в рублях'!$1:$1048576,COLUMN(BX90),0)</f>
        <v>1408</v>
      </c>
      <c r="BY91" s="14">
        <f>VLOOKUP("*Чукотский*",'[1]в рублях'!$1:$1048576,COLUMN(BY90),0)</f>
        <v>1412</v>
      </c>
      <c r="BZ91" s="14">
        <f>VLOOKUP("*Чукотский*",'[1]в рублях'!$1:$1048576,COLUMN(BZ90),0)</f>
        <v>1518</v>
      </c>
      <c r="CA91" s="14">
        <f>VLOOKUP("*Чукотский*",'[1]в рублях'!$1:$1048576,COLUMN(CA90),0)</f>
        <v>1617</v>
      </c>
      <c r="CB91" s="14">
        <f>VLOOKUP("*Чукотский*",'[1]в рублях'!$1:$1048576,COLUMN(CB90),0)</f>
        <v>1537</v>
      </c>
    </row>
    <row r="92" spans="1:80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</row>
  </sheetData>
  <mergeCells count="2">
    <mergeCell ref="A1:AK1"/>
    <mergeCell ref="A2:AK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P91"/>
  <sheetViews>
    <sheetView zoomScaleNormal="100" zoomScaleSheetLayoutView="75" workbookViewId="0">
      <pane xSplit="1" ySplit="2" topLeftCell="AZ3" activePane="bottomRight" state="frozen"/>
      <selection pane="topRight" activeCell="B1" sqref="B1"/>
      <selection pane="bottomLeft" activeCell="A5" sqref="A5"/>
      <selection pane="bottomRight" activeCell="BP12" sqref="BP12"/>
    </sheetView>
  </sheetViews>
  <sheetFormatPr defaultColWidth="12.7109375" defaultRowHeight="15.75" x14ac:dyDescent="0.25"/>
  <cols>
    <col min="1" max="1" width="24" style="16" customWidth="1"/>
    <col min="2" max="59" width="12.7109375" style="16" customWidth="1"/>
    <col min="60" max="16384" width="12.7109375" style="16"/>
  </cols>
  <sheetData>
    <row r="1" spans="1:68" s="15" customFormat="1" ht="25.5" customHeight="1" x14ac:dyDescent="0.35">
      <c r="A1" s="30" t="s">
        <v>92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</row>
    <row r="2" spans="1:68" x14ac:dyDescent="0.25">
      <c r="A2" s="24" t="s">
        <v>90</v>
      </c>
      <c r="B2" s="20">
        <v>44013</v>
      </c>
      <c r="C2" s="20">
        <v>44044</v>
      </c>
      <c r="D2" s="20">
        <v>44075</v>
      </c>
      <c r="E2" s="20">
        <v>44105</v>
      </c>
      <c r="F2" s="20">
        <v>44136</v>
      </c>
      <c r="G2" s="20">
        <v>44166</v>
      </c>
      <c r="H2" s="20">
        <v>44197</v>
      </c>
      <c r="I2" s="21">
        <v>44228</v>
      </c>
      <c r="J2" s="21">
        <v>44256</v>
      </c>
      <c r="K2" s="21">
        <v>44287</v>
      </c>
      <c r="L2" s="21">
        <v>44317</v>
      </c>
      <c r="M2" s="21">
        <v>44348</v>
      </c>
      <c r="N2" s="21">
        <v>44378</v>
      </c>
      <c r="O2" s="21">
        <v>44409</v>
      </c>
      <c r="P2" s="21">
        <v>44440</v>
      </c>
      <c r="Q2" s="21">
        <v>44470</v>
      </c>
      <c r="R2" s="21">
        <v>44501</v>
      </c>
      <c r="S2" s="21">
        <v>44531</v>
      </c>
      <c r="T2" s="21">
        <v>44562</v>
      </c>
      <c r="U2" s="21">
        <v>44593</v>
      </c>
      <c r="V2" s="21">
        <v>44621</v>
      </c>
      <c r="W2" s="21">
        <v>44652</v>
      </c>
      <c r="X2" s="21">
        <v>44682</v>
      </c>
      <c r="Y2" s="21">
        <v>44713</v>
      </c>
      <c r="Z2" s="21">
        <v>44743</v>
      </c>
      <c r="AA2" s="21">
        <v>44774</v>
      </c>
      <c r="AB2" s="21">
        <v>44805</v>
      </c>
      <c r="AC2" s="21">
        <v>44835</v>
      </c>
      <c r="AD2" s="21">
        <v>44866</v>
      </c>
      <c r="AE2" s="21">
        <v>44896</v>
      </c>
      <c r="AF2" s="21">
        <v>44927</v>
      </c>
      <c r="AG2" s="21">
        <v>44958</v>
      </c>
      <c r="AH2" s="21">
        <v>44986</v>
      </c>
      <c r="AI2" s="21">
        <v>45017</v>
      </c>
      <c r="AJ2" s="21">
        <v>45047</v>
      </c>
      <c r="AK2" s="21">
        <v>45078</v>
      </c>
      <c r="AL2" s="21">
        <v>45108</v>
      </c>
      <c r="AM2" s="21">
        <v>45139</v>
      </c>
      <c r="AN2" s="21">
        <v>45170</v>
      </c>
      <c r="AO2" s="21">
        <v>45200</v>
      </c>
      <c r="AP2" s="21">
        <v>45231</v>
      </c>
      <c r="AQ2" s="21">
        <v>45261</v>
      </c>
      <c r="AR2" s="21">
        <v>45292</v>
      </c>
      <c r="AS2" s="21">
        <v>45323</v>
      </c>
      <c r="AT2" s="21">
        <v>45352</v>
      </c>
      <c r="AU2" s="21">
        <v>45383</v>
      </c>
      <c r="AV2" s="21">
        <v>45413</v>
      </c>
      <c r="AW2" s="21">
        <v>45444</v>
      </c>
      <c r="AX2" s="21">
        <v>45474</v>
      </c>
      <c r="AY2" s="21">
        <v>45505</v>
      </c>
      <c r="AZ2" s="21">
        <v>45536</v>
      </c>
      <c r="BA2" s="21">
        <v>45566</v>
      </c>
      <c r="BB2" s="21">
        <v>45597</v>
      </c>
      <c r="BC2" s="21">
        <v>45627</v>
      </c>
      <c r="BD2" s="21">
        <v>45658</v>
      </c>
      <c r="BE2" s="21">
        <v>45689</v>
      </c>
      <c r="BF2" s="21">
        <v>45717</v>
      </c>
      <c r="BG2" s="21">
        <v>45748</v>
      </c>
      <c r="BH2" s="21">
        <v>45778</v>
      </c>
      <c r="BI2" s="21">
        <v>45809</v>
      </c>
      <c r="BJ2" s="21">
        <v>45839</v>
      </c>
      <c r="BK2" s="21">
        <v>45870</v>
      </c>
      <c r="BL2" s="21">
        <v>45901</v>
      </c>
      <c r="BM2" s="21">
        <v>45931</v>
      </c>
      <c r="BN2" s="21">
        <v>45962</v>
      </c>
      <c r="BO2" s="21">
        <v>45992</v>
      </c>
      <c r="BP2" s="21">
        <v>46023</v>
      </c>
    </row>
    <row r="3" spans="1:68" s="17" customFormat="1" ht="31.5" x14ac:dyDescent="0.25">
      <c r="A3" s="22" t="s">
        <v>93</v>
      </c>
      <c r="B3" s="23">
        <f>IFERROR('в Абс. вел.'!N4*100/'в Абс. вел.'!B4-100,"")</f>
        <v>2933.4901658310837</v>
      </c>
      <c r="C3" s="23">
        <f>IFERROR('в Абс. вел.'!O4*100/'в Абс. вел.'!C4-100,"")</f>
        <v>2229.1410583120974</v>
      </c>
      <c r="D3" s="23">
        <f>IFERROR('в Абс. вел.'!P4*100/'в Абс. вел.'!D4-100,"")</f>
        <v>1560.1957585644373</v>
      </c>
      <c r="E3" s="23">
        <f>IFERROR('в Абс. вел.'!Q4*100/'в Абс. вел.'!E4-100,"")</f>
        <v>1201.4736600042158</v>
      </c>
      <c r="F3" s="23">
        <f>IFERROR('в Абс. вел.'!R4*100/'в Абс. вел.'!F4-100,"")</f>
        <v>999.19521336051025</v>
      </c>
      <c r="G3" s="23">
        <f>IFERROR('в Абс. вел.'!S4*100/'в Абс. вел.'!G4-100,"")</f>
        <v>870.33373464965086</v>
      </c>
      <c r="H3" s="23">
        <f>IFERROR('в Абс. вел.'!T4*100/'в Абс. вел.'!H4-100,"")</f>
        <v>749.0170625820316</v>
      </c>
      <c r="I3" s="23">
        <f>IFERROR('в Абс. вел.'!U4*100/'в Абс. вел.'!I4-100,"")</f>
        <v>648.74897990025693</v>
      </c>
      <c r="J3" s="23">
        <f>IFERROR('в Абс. вел.'!V4*100/'в Абс. вел.'!J4-100,"")</f>
        <v>586.01511533443295</v>
      </c>
      <c r="K3" s="23">
        <f>IFERROR('в Абс. вел.'!W4*100/'в Абс. вел.'!K4-100,"")</f>
        <v>524.62554299233284</v>
      </c>
      <c r="L3" s="23">
        <f>IFERROR('в Абс. вел.'!X4*100/'в Абс. вел.'!L4-100,"")</f>
        <v>502.59098801436255</v>
      </c>
      <c r="M3" s="23">
        <f>IFERROR('в Абс. вел.'!Y4*100/'в Абс. вел.'!M4-100,"")</f>
        <v>490.3362416449819</v>
      </c>
      <c r="N3" s="23">
        <f>IFERROR('в Абс. вел.'!Z4*100/'в Абс. вел.'!N4-100,"")</f>
        <v>452.30846292322246</v>
      </c>
      <c r="O3" s="23">
        <f>IFERROR('в Абс. вел.'!AA4*100/'в Абс. вел.'!O4-100,"")</f>
        <v>404.32217552576424</v>
      </c>
      <c r="P3" s="23">
        <f>IFERROR('в Абс. вел.'!AB4*100/'в Абс. вел.'!P4-100,"")</f>
        <v>346.91309280284418</v>
      </c>
      <c r="Q3" s="23">
        <f>IFERROR('в Абс. вел.'!AC4*100/'в Абс. вел.'!Q4-100,"")</f>
        <v>287.69252062878786</v>
      </c>
      <c r="R3" s="23">
        <f>IFERROR('в Абс. вел.'!AD4*100/'в Абс. вел.'!R4-100,"")</f>
        <v>232.40728666571755</v>
      </c>
      <c r="S3" s="23">
        <f>IFERROR('в Абс. вел.'!AE4*100/'в Абс. вел.'!S4-100,"")</f>
        <v>192.39584336279057</v>
      </c>
      <c r="T3" s="23">
        <f>IFERROR('в Абс. вел.'!AF4*100/'в Абс. вел.'!T4-100,"")</f>
        <v>157.85332175880706</v>
      </c>
      <c r="U3" s="23">
        <f>IFERROR('в Абс. вел.'!AG4*100/'в Абс. вел.'!U4-100,"")</f>
        <v>149.47594819387413</v>
      </c>
      <c r="V3" s="23">
        <f>IFERROR('в Абс. вел.'!AH4*100/'в Абс. вел.'!V4-100,"")</f>
        <v>138.51353339586933</v>
      </c>
      <c r="W3" s="23">
        <f>IFERROR('в Абс. вел.'!AI4*100/'в Абс. вел.'!W4-100,"")</f>
        <v>130.18454676563377</v>
      </c>
      <c r="X3" s="23">
        <f>IFERROR('в Абс. вел.'!AJ4*100/'в Абс. вел.'!X4-100,"")</f>
        <v>109.66259445033472</v>
      </c>
      <c r="Y3" s="23">
        <f>IFERROR('в Абс. вел.'!AK4*100/'в Абс. вел.'!Y4-100,"")</f>
        <v>92.411866388733529</v>
      </c>
      <c r="Z3" s="23">
        <f>IFERROR('в Абс. вел.'!AL4*100/'в Абс. вел.'!Z4-100,"")</f>
        <v>76.306714207123235</v>
      </c>
      <c r="AA3" s="23">
        <f>IFERROR('в Абс. вел.'!AM4*100/'в Абс. вел.'!AA4-100,"")</f>
        <v>65.011983144475806</v>
      </c>
      <c r="AB3" s="23">
        <f>IFERROR('в Абс. вел.'!AN4*100/'в Абс. вел.'!AB4-100,"")</f>
        <v>57.724335796227024</v>
      </c>
      <c r="AC3" s="23">
        <f>IFERROR('в Абс. вел.'!AO4*100/'в Абс. вел.'!AC4-100,"")</f>
        <v>53.678495225609055</v>
      </c>
      <c r="AD3" s="23">
        <f>IFERROR('в Абс. вел.'!AP4*100/'в Абс. вел.'!AD4-100,"")</f>
        <v>47.811905262339593</v>
      </c>
      <c r="AE3" s="23">
        <f>IFERROR('в Абс. вел.'!AQ4*100/'в Абс. вел.'!AE4-100,"")</f>
        <v>38.558982992043752</v>
      </c>
      <c r="AF3" s="23">
        <f>IFERROR('в Абс. вел.'!AR4*100/'в Абс. вел.'!AF4-100,"")</f>
        <v>32.672936935180076</v>
      </c>
      <c r="AG3" s="23">
        <f>IFERROR('в Абс. вел.'!AS4*100/'в Абс. вел.'!AG4-100,"")</f>
        <v>24.911538762753011</v>
      </c>
      <c r="AH3" s="23">
        <f>IFERROR('в Абс. вел.'!AT4*100/'в Абс. вел.'!AH4-100,"")</f>
        <v>17.309028451684668</v>
      </c>
      <c r="AI3" s="23">
        <f>IFERROR('в Абс. вел.'!AU4*100/'в Абс. вел.'!AI4-100,"")</f>
        <v>11.789096396283355</v>
      </c>
      <c r="AJ3" s="23">
        <f>IFERROR('в Абс. вел.'!AV4*100/'в Абс. вел.'!AJ4-100,"")</f>
        <v>10.677946517134458</v>
      </c>
      <c r="AK3" s="23">
        <f>IFERROR('в Абс. вел.'!AW4*100/'в Абс. вел.'!AK4-100,"")</f>
        <v>13.687549031601918</v>
      </c>
      <c r="AL3" s="23">
        <f>IFERROR('в Абс. вел.'!AX4*100/'в Абс. вел.'!AL4-100,"")</f>
        <v>14.964169592041998</v>
      </c>
      <c r="AM3" s="23">
        <f>IFERROR('в Абс. вел.'!AY4*100/'в Абс. вел.'!AM4-100,"")</f>
        <v>16.933390563029363</v>
      </c>
      <c r="AN3" s="23">
        <f>IFERROR('в Абс. вел.'!AZ4*100/'в Абс. вел.'!AN4-100,"")</f>
        <v>23.061700358888061</v>
      </c>
      <c r="AO3" s="23">
        <f>IFERROR('в Абс. вел.'!BA4*100/'в Абс. вел.'!AO4-100,"")</f>
        <v>29.968608854764426</v>
      </c>
      <c r="AP3" s="23">
        <f>IFERROR('в Абс. вел.'!BB4*100/'в Абс. вел.'!AP4-100,"")</f>
        <v>32.887306985354542</v>
      </c>
      <c r="AQ3" s="23">
        <f>IFERROR('в Абс. вел.'!BC4*100/'в Абс. вел.'!AQ4-100,"")</f>
        <v>39.90561512118083</v>
      </c>
      <c r="AR3" s="23">
        <f>IFERROR('в Абс. вел.'!BD4*100/'в Абс. вел.'!AR4-100,"")</f>
        <v>38.377278522577598</v>
      </c>
      <c r="AS3" s="23">
        <f>IFERROR('в Абс. вел.'!BE4*100/'в Абс. вел.'!AS4-100,"")</f>
        <v>42.771243530162167</v>
      </c>
      <c r="AT3" s="23">
        <f>IFERROR('в Абс. вел.'!BF4*100/'в Абс. вел.'!AT4-100,"")</f>
        <v>41.066140380263136</v>
      </c>
      <c r="AU3" s="23">
        <f>IFERROR('в Абс. вел.'!BG4*100/'в Абс. вел.'!AU4-100,"")</f>
        <v>37.61753595459956</v>
      </c>
      <c r="AV3" s="23">
        <f>IFERROR('в Абс. вел.'!BH4*100/'в Абс. вел.'!AV4-100,"")</f>
        <v>37.795870204213713</v>
      </c>
      <c r="AW3" s="23">
        <f>IFERROR('в Абс. вел.'!BI4*100/'в Абс. вел.'!AW4-100,"")</f>
        <v>41.068121985952075</v>
      </c>
      <c r="AX3" s="23">
        <f>IFERROR('в Абс. вел.'!BJ4*100/'в Абс. вел.'!AX4-100,"")</f>
        <v>47.854974752384408</v>
      </c>
      <c r="AY3" s="23">
        <f>IFERROR('в Абс. вел.'!BK4*100/'в Абс. вел.'!AY4-100,"")</f>
        <v>45.817927768024873</v>
      </c>
      <c r="AZ3" s="23">
        <f>IFERROR('в Абс. вел.'!BL4*100/'в Абс. вел.'!AZ4-100,"")</f>
        <v>37.368003288693217</v>
      </c>
      <c r="BA3" s="23">
        <f>IFERROR('в Абс. вел.'!BM4*100/'в Абс. вел.'!BA4-100,"")</f>
        <v>27.503445044621571</v>
      </c>
      <c r="BB3" s="23">
        <f>IFERROR('в Абс. вел.'!BN4*100/'в Абс. вел.'!BB4-100,"")</f>
        <v>21.676089760303398</v>
      </c>
      <c r="BC3" s="23">
        <f>IFERROR('в Абс. вел.'!BO4*100/'в Абс. вел.'!BC4-100,"")</f>
        <v>17.485913342187402</v>
      </c>
      <c r="BD3" s="23">
        <f>IFERROR('в Абс. вел.'!BP4*100/'в Абс. вел.'!BD4-100,"")</f>
        <v>9.9162943655024662</v>
      </c>
      <c r="BE3" s="23">
        <f>IFERROR('в Абс. вел.'!BQ4*100/'в Абс. вел.'!BE4-100,"")</f>
        <v>9.1407622180207255</v>
      </c>
      <c r="BF3" s="23">
        <f>IFERROR('в Абс. вел.'!BR4*100/'в Абс. вел.'!BF4-100,"")</f>
        <v>12.397756223816842</v>
      </c>
      <c r="BG3" s="23">
        <f>IFERROR('в Абс. вел.'!BS4*100/'в Абс. вел.'!BG4-100,"")</f>
        <v>12.135837415207149</v>
      </c>
      <c r="BH3" s="23">
        <f>IFERROR('в Абс. вел.'!BT4*100/'в Абс. вел.'!BH4-100,"")</f>
        <v>10.830403491418522</v>
      </c>
      <c r="BI3" s="23">
        <f>IFERROR('в Абс. вел.'!BU4*100/'в Абс. вел.'!BI4-100,"")</f>
        <v>7.7922189186597564</v>
      </c>
      <c r="BJ3" s="23">
        <f>IFERROR('в Абс. вел.'!BV4*100/'в Абс. вел.'!BJ4-100,"")</f>
        <v>1.2203546466552382</v>
      </c>
      <c r="BK3" s="23">
        <f>IFERROR('в Абс. вел.'!BW4*100/'в Абс. вел.'!BK4-100,"")</f>
        <v>1.3114400168363574</v>
      </c>
      <c r="BL3" s="23">
        <f>IFERROR('в Абс. вел.'!BX4*100/'в Абс. вел.'!BL4-100,"")</f>
        <v>2.3178959365941978</v>
      </c>
      <c r="BM3" s="23">
        <f>IFERROR('в Абс. вел.'!BY4*100/'в Абс. вел.'!BM4-100,"")</f>
        <v>4.4905531503666509</v>
      </c>
      <c r="BN3" s="23">
        <f>IFERROR('в Абс. вел.'!BZ4*100/'в Абс. вел.'!BN4-100,"")</f>
        <v>6.0353531740982334</v>
      </c>
      <c r="BO3" s="23">
        <f>IFERROR('в Абс. вел.'!CA4*100/'в Абс. вел.'!BO4-100,"")</f>
        <v>8.357313994978</v>
      </c>
      <c r="BP3" s="23">
        <f>IFERROR('в Абс. вел.'!CB4*100/'в Абс. вел.'!BP4-100,"")</f>
        <v>16.531360892267202</v>
      </c>
    </row>
    <row r="4" spans="1:68" x14ac:dyDescent="0.25">
      <c r="A4" s="25" t="s">
        <v>2</v>
      </c>
      <c r="B4" s="27">
        <f>IFERROR('в Абс. вел.'!N5*100/'в Абс. вел.'!B5-100,"")</f>
        <v>462.20930232558135</v>
      </c>
      <c r="C4" s="27">
        <f>IFERROR('в Абс. вел.'!O5*100/'в Абс. вел.'!C5-100,"")</f>
        <v>416.52542372881351</v>
      </c>
      <c r="D4" s="27">
        <f>IFERROR('в Абс. вел.'!P5*100/'в Абс. вел.'!D5-100,"")</f>
        <v>468.91385767790257</v>
      </c>
      <c r="E4" s="27">
        <f>IFERROR('в Абс. вел.'!Q5*100/'в Абс. вел.'!E5-100,"")</f>
        <v>3736.8421052631579</v>
      </c>
      <c r="F4" s="27">
        <f>IFERROR('в Абс. вел.'!R5*100/'в Абс. вел.'!F5-100,"")</f>
        <v>2381.0810810810813</v>
      </c>
      <c r="G4" s="27">
        <f>IFERROR('в Абс. вел.'!S5*100/'в Абс. вел.'!G5-100,"")</f>
        <v>1739.1752577319587</v>
      </c>
      <c r="H4" s="27">
        <f>IFERROR('в Абс. вел.'!T5*100/'в Абс. вел.'!H5-100,"")</f>
        <v>997.53846153846143</v>
      </c>
      <c r="I4" s="27">
        <f>IFERROR('в Абс. вел.'!U5*100/'в Абс. вел.'!I5-100,"")</f>
        <v>1344.1605839416059</v>
      </c>
      <c r="J4" s="27">
        <f>IFERROR('в Абс. вел.'!V5*100/'в Абс. вел.'!J5-100,"")</f>
        <v>1253.939393939394</v>
      </c>
      <c r="K4" s="27">
        <f>IFERROR('в Абс. вел.'!W5*100/'в Абс. вел.'!K5-100,"")</f>
        <v>1136.5914786967419</v>
      </c>
      <c r="L4" s="27">
        <f>IFERROR('в Абс. вел.'!X5*100/'в Абс. вел.'!L5-100,"")</f>
        <v>828.79078694817656</v>
      </c>
      <c r="M4" s="27">
        <f>IFERROR('в Абс. вел.'!Y5*100/'в Абс. вел.'!M5-100,"")</f>
        <v>686.32478632478637</v>
      </c>
      <c r="N4" s="27">
        <f>IFERROR('в Абс. вел.'!Z5*100/'в Абс. вел.'!N5-100,"")</f>
        <v>585.93588417786975</v>
      </c>
      <c r="O4" s="27">
        <f>IFERROR('в Абс. вел.'!AA5*100/'в Абс. вел.'!O5-100,"")</f>
        <v>480.80393765381461</v>
      </c>
      <c r="P4" s="27">
        <f>IFERROR('в Абс. вел.'!AB5*100/'в Абс. вел.'!P5-100,"")</f>
        <v>391.70506912442397</v>
      </c>
      <c r="Q4" s="27">
        <f>IFERROR('в Абс. вел.'!AC5*100/'в Абс. вел.'!Q5-100,"")</f>
        <v>277.45770461819842</v>
      </c>
      <c r="R4" s="27">
        <f>IFERROR('в Абс. вел.'!AD5*100/'в Абс. вел.'!R5-100,"")</f>
        <v>222.62164124909225</v>
      </c>
      <c r="S4" s="27">
        <f>IFERROR('в Абс. вел.'!AE5*100/'в Абс. вел.'!S5-100,"")</f>
        <v>140.61098654708519</v>
      </c>
      <c r="T4" s="27">
        <f>IFERROR('в Абс. вел.'!AF5*100/'в Абс. вел.'!T5-100,"")</f>
        <v>148.66834875245303</v>
      </c>
      <c r="U4" s="27">
        <f>IFERROR('в Абс. вел.'!AG5*100/'в Абс. вел.'!U5-100,"")</f>
        <v>141.26863785696236</v>
      </c>
      <c r="V4" s="27">
        <f>IFERROR('в Абс. вел.'!AH5*100/'в Абс. вел.'!V5-100,"")</f>
        <v>141.78603401969562</v>
      </c>
      <c r="W4" s="27">
        <f>IFERROR('в Абс. вел.'!AI5*100/'в Абс. вел.'!W5-100,"")</f>
        <v>126.77340899878394</v>
      </c>
      <c r="X4" s="27">
        <f>IFERROR('в Абс. вел.'!AJ5*100/'в Абс. вел.'!X5-100,"")</f>
        <v>134.4905972308328</v>
      </c>
      <c r="Y4" s="27">
        <f>IFERROR('в Абс. вел.'!AK5*100/'в Абс. вел.'!Y5-100,"")</f>
        <v>106.48550724637681</v>
      </c>
      <c r="Z4" s="27">
        <f>IFERROR('в Абс. вел.'!AL5*100/'в Абс. вел.'!Z5-100,"")</f>
        <v>72.350369365294739</v>
      </c>
      <c r="AA4" s="27">
        <f>IFERROR('в Абс. вел.'!AM5*100/'в Абс. вел.'!AA5-100,"")</f>
        <v>68.474576271186436</v>
      </c>
      <c r="AB4" s="27">
        <f>IFERROR('в Абс. вел.'!AN5*100/'в Абс. вел.'!AB5-100,"")</f>
        <v>47.262016334181283</v>
      </c>
      <c r="AC4" s="27">
        <f>IFERROR('в Абс. вел.'!AO5*100/'в Абс. вел.'!AC5-100,"")</f>
        <v>41.889763779527556</v>
      </c>
      <c r="AD4" s="27">
        <f>IFERROR('в Абс. вел.'!AP5*100/'в Абс. вел.'!AD5-100,"")</f>
        <v>35.85818795723128</v>
      </c>
      <c r="AE4" s="27">
        <f>IFERROR('в Абс. вел.'!AQ5*100/'в Абс. вел.'!AE5-100,"")</f>
        <v>46.534653465346537</v>
      </c>
      <c r="AF4" s="27">
        <f>IFERROR('в Абс. вел.'!AR5*100/'в Абс. вел.'!AF5-100,"")</f>
        <v>51.995490417136409</v>
      </c>
      <c r="AG4" s="27">
        <f>IFERROR('в Абс. вел.'!AS5*100/'в Абс. вел.'!AG5-100,"")</f>
        <v>37.184455850005236</v>
      </c>
      <c r="AH4" s="27">
        <f>IFERROR('в Абс. вел.'!AT5*100/'в Абс. вел.'!AH5-100,"")</f>
        <v>24.576506525965016</v>
      </c>
      <c r="AI4" s="27">
        <f>IFERROR('в Абс. вел.'!AU5*100/'в Абс. вел.'!AI5-100,"")</f>
        <v>21.923317544016442</v>
      </c>
      <c r="AJ4" s="27">
        <f>IFERROR('в Абс. вел.'!AV5*100/'в Абс. вел.'!AJ5-100,"")</f>
        <v>24.781880673305722</v>
      </c>
      <c r="AK4" s="27">
        <f>IFERROR('в Абс. вел.'!AW5*100/'в Абс. вел.'!AK5-100,"")</f>
        <v>31.242323214599054</v>
      </c>
      <c r="AL4" s="27">
        <f>IFERROR('в Абс. вел.'!AX5*100/'в Абс. вел.'!AL5-100,"")</f>
        <v>37.001399580125963</v>
      </c>
      <c r="AM4" s="27">
        <f>IFERROR('в Абс. вел.'!AY5*100/'в Абс. вел.'!AM5-100,"")</f>
        <v>40.593561368209265</v>
      </c>
      <c r="AN4" s="27">
        <f>IFERROR('в Абс. вел.'!AZ5*100/'в Абс. вел.'!AN5-100,"")</f>
        <v>72.097463405764159</v>
      </c>
      <c r="AO4" s="27">
        <f>IFERROR('в Абс. вел.'!BA5*100/'в Абс. вел.'!AO5-100,"")</f>
        <v>75.608298471783485</v>
      </c>
      <c r="AP4" s="27">
        <f>IFERROR('в Абс. вел.'!BB5*100/'в Абс. вел.'!AP5-100,"")</f>
        <v>70.184740286637407</v>
      </c>
      <c r="AQ4" s="27">
        <f>IFERROR('в Абс. вел.'!BC5*100/'в Абс. вел.'!AQ5-100,"")</f>
        <v>82.281399046104923</v>
      </c>
      <c r="AR4" s="27">
        <f>IFERROR('в Абс. вел.'!BD5*100/'в Абс. вел.'!AR5-100,"")</f>
        <v>70.271473075211389</v>
      </c>
      <c r="AS4" s="27">
        <f>IFERROR('в Абс. вел.'!BE5*100/'в Абс. вел.'!AS5-100,"")</f>
        <v>74.001679773994056</v>
      </c>
      <c r="AT4" s="27">
        <f>IFERROR('в Абс. вел.'!BF5*100/'в Абс. вел.'!AT5-100,"")</f>
        <v>69.408530242235088</v>
      </c>
      <c r="AU4" s="27">
        <f>IFERROR('в Абс. вел.'!BG5*100/'в Абс. вел.'!AU5-100,"")</f>
        <v>70.847383081659586</v>
      </c>
      <c r="AV4" s="27">
        <f>IFERROR('в Абс. вел.'!BH5*100/'в Абс. вел.'!AV5-100,"")</f>
        <v>65.075217176354272</v>
      </c>
      <c r="AW4" s="27">
        <f>IFERROR('в Абс. вел.'!BI5*100/'в Абс. вел.'!AW5-100,"")</f>
        <v>62.530917842101758</v>
      </c>
      <c r="AX4" s="27">
        <f>IFERROR('в Абс. вел.'!BJ5*100/'в Абс. вел.'!AX5-100,"")</f>
        <v>73.011109692248766</v>
      </c>
      <c r="AY4" s="27">
        <f>IFERROR('в Абс. вел.'!BK5*100/'в Абс. вел.'!AY5-100,"")</f>
        <v>68.604651162790702</v>
      </c>
      <c r="AZ4" s="27">
        <f>IFERROR('в Абс. вел.'!BL5*100/'в Абс. вел.'!AZ5-100,"")</f>
        <v>47.054783665275494</v>
      </c>
      <c r="BA4" s="27">
        <f>IFERROR('в Абс. вел.'!BM5*100/'в Абс. вел.'!BA5-100,"")</f>
        <v>38.397588604210227</v>
      </c>
      <c r="BB4" s="27">
        <f>IFERROR('в Абс. вел.'!BN5*100/'в Абс. вел.'!BB5-100,"")</f>
        <v>39.838387771990455</v>
      </c>
      <c r="BC4" s="27">
        <f>IFERROR('в Абс. вел.'!BO5*100/'в Абс. вел.'!BC5-100,"")</f>
        <v>28.441847280973349</v>
      </c>
      <c r="BD4" s="27">
        <f>IFERROR('в Абс. вел.'!BP5*100/'в Абс. вел.'!BD5-100,"")</f>
        <v>9.6184004181913281</v>
      </c>
      <c r="BE4" s="27">
        <f>IFERROR('в Абс. вел.'!BQ5*100/'в Абс. вел.'!BE5-100,"")</f>
        <v>9.157927070077676</v>
      </c>
      <c r="BF4" s="27">
        <f>IFERROR('в Абс. вел.'!BR5*100/'в Абс. вел.'!BF5-100,"")</f>
        <v>11.798763103644902</v>
      </c>
      <c r="BG4" s="27">
        <f>IFERROR('в Абс. вел.'!BS5*100/'в Абс. вел.'!BG5-100,"")</f>
        <v>13.498090702364095</v>
      </c>
      <c r="BH4" s="27">
        <f>IFERROR('в Абс. вел.'!BT5*100/'в Абс. вел.'!BH5-100,"")</f>
        <v>15.475120865956441</v>
      </c>
      <c r="BI4" s="27">
        <f>IFERROR('в Абс. вел.'!BU5*100/'в Абс. вел.'!BI5-100,"")</f>
        <v>14.708180808620909</v>
      </c>
      <c r="BJ4" s="27">
        <f>IFERROR('в Абс. вел.'!BV5*100/'в Абс. вел.'!BJ5-100,"")</f>
        <v>0.9299922500645863</v>
      </c>
      <c r="BK4" s="27">
        <f>IFERROR('в Абс. вел.'!BW5*100/'в Абс. вел.'!BK5-100,"")</f>
        <v>-2.2175066312997416</v>
      </c>
      <c r="BL4" s="27">
        <f>IFERROR('в Абс. вел.'!BX5*100/'в Абс. вел.'!BL5-100,"")</f>
        <v>3.6176174737749704</v>
      </c>
      <c r="BM4" s="27">
        <f>IFERROR('в Абс. вел.'!BY5*100/'в Абс. вел.'!BM5-100,"")</f>
        <v>8.2446341377735592</v>
      </c>
      <c r="BN4" s="27">
        <f>IFERROR('в Абс. вел.'!BZ5*100/'в Абс. вел.'!BN5-100,"")</f>
        <v>12.925122706861146</v>
      </c>
      <c r="BO4" s="27">
        <f>IFERROR('в Абс. вел.'!CA5*100/'в Абс. вел.'!BO5-100,"")</f>
        <v>15.736936814585945</v>
      </c>
      <c r="BP4" s="27">
        <f>IFERROR('в Абс. вел.'!CB5*100/'в Абс. вел.'!BP5-100,"")</f>
        <v>34.402320775711331</v>
      </c>
    </row>
    <row r="5" spans="1:68" x14ac:dyDescent="0.25">
      <c r="A5" s="25" t="s">
        <v>3</v>
      </c>
      <c r="B5" s="27">
        <f>IFERROR('в Абс. вел.'!N6*100/'в Абс. вел.'!B6-100,"")</f>
        <v>4646.666666666667</v>
      </c>
      <c r="C5" s="27">
        <f>IFERROR('в Абс. вел.'!O6*100/'в Абс. вел.'!C6-100,"")</f>
        <v>3958.3333333333335</v>
      </c>
      <c r="D5" s="27">
        <f>IFERROR('в Абс. вел.'!P6*100/'в Абс. вел.'!D6-100,"")</f>
        <v>17837.5</v>
      </c>
      <c r="E5" s="27">
        <f>IFERROR('в Абс. вел.'!Q6*100/'в Абс. вел.'!E6-100,"")</f>
        <v>7834.6153846153848</v>
      </c>
      <c r="F5" s="27">
        <f>IFERROR('в Абс. вел.'!R6*100/'в Абс. вел.'!F6-100,"")</f>
        <v>4436.8421052631575</v>
      </c>
      <c r="G5" s="27">
        <f>IFERROR('в Абс. вел.'!S6*100/'в Абс. вел.'!G6-100,"")</f>
        <v>3929.7297297297296</v>
      </c>
      <c r="H5" s="27">
        <f>IFERROR('в Абс. вел.'!T6*100/'в Абс. вел.'!H6-100,"")</f>
        <v>2914.1592920353983</v>
      </c>
      <c r="I5" s="27">
        <f>IFERROR('в Абс. вел.'!U6*100/'в Абс. вел.'!I6-100,"")</f>
        <v>2432.3741007194244</v>
      </c>
      <c r="J5" s="27">
        <f>IFERROR('в Абс. вел.'!V6*100/'в Абс. вел.'!J6-100,"")</f>
        <v>2622</v>
      </c>
      <c r="K5" s="27">
        <f>IFERROR('в Абс. вел.'!W6*100/'в Абс. вел.'!K6-100,"")</f>
        <v>1782.8571428571429</v>
      </c>
      <c r="L5" s="27">
        <f>IFERROR('в Абс. вел.'!X6*100/'в Абс. вел.'!L6-100,"")</f>
        <v>1322.3376623376623</v>
      </c>
      <c r="M5" s="27">
        <f>IFERROR('в Абс. вел.'!Y6*100/'в Абс. вел.'!M6-100,"")</f>
        <v>1073.6742424242425</v>
      </c>
      <c r="N5" s="27">
        <f>IFERROR('в Абс. вел.'!Z6*100/'в Абс. вел.'!N6-100,"")</f>
        <v>893.25842696629218</v>
      </c>
      <c r="O5" s="27">
        <f>IFERROR('в Абс. вел.'!AA6*100/'в Абс. вел.'!O6-100,"")</f>
        <v>703.2854209445585</v>
      </c>
      <c r="P5" s="27">
        <f>IFERROR('в Абс. вел.'!AB6*100/'в Абс. вел.'!P6-100,"")</f>
        <v>448.01393728223002</v>
      </c>
      <c r="Q5" s="27">
        <f>IFERROR('в Абс. вел.'!AC6*100/'в Абс. вел.'!Q6-100,"")</f>
        <v>309.54920019389237</v>
      </c>
      <c r="R5" s="27">
        <f>IFERROR('в Абс. вел.'!AD6*100/'в Абс. вел.'!R6-100,"")</f>
        <v>247.52513534416084</v>
      </c>
      <c r="S5" s="27">
        <f>IFERROR('в Абс. вел.'!AE6*100/'в Абс. вел.'!S6-100,"")</f>
        <v>201.0060362173038</v>
      </c>
      <c r="T5" s="27">
        <f>IFERROR('в Абс. вел.'!AF6*100/'в Абс. вел.'!T6-100,"")</f>
        <v>180.1233118027011</v>
      </c>
      <c r="U5" s="27">
        <f>IFERROR('в Абс. вел.'!AG6*100/'в Абс. вел.'!U6-100,"")</f>
        <v>127.69886363636363</v>
      </c>
      <c r="V5" s="27">
        <f>IFERROR('в Абс. вел.'!AH6*100/'в Абс. вел.'!V6-100,"")</f>
        <v>118.49130541268676</v>
      </c>
      <c r="W5" s="27">
        <f>IFERROR('в Абс. вел.'!AI6*100/'в Абс. вел.'!W6-100,"")</f>
        <v>116.58356817689139</v>
      </c>
      <c r="X5" s="27">
        <f>IFERROR('в Абс. вел.'!AJ6*100/'в Абс. вел.'!X6-100,"")</f>
        <v>86.194302410518617</v>
      </c>
      <c r="Y5" s="27">
        <f>IFERROR('в Абс. вел.'!AK6*100/'в Абс. вел.'!Y6-100,"")</f>
        <v>68.049055994836209</v>
      </c>
      <c r="Z5" s="27">
        <f>IFERROR('в Абс. вел.'!AL6*100/'в Абс. вел.'!Z6-100,"")</f>
        <v>55.726809954751133</v>
      </c>
      <c r="AA5" s="27">
        <f>IFERROR('в Абс. вел.'!AM6*100/'в Абс. вел.'!AA6-100,"")</f>
        <v>39.877300613496942</v>
      </c>
      <c r="AB5" s="27">
        <f>IFERROR('в Абс. вел.'!AN6*100/'в Абс. вел.'!AB6-100,"")</f>
        <v>43.260427263479158</v>
      </c>
      <c r="AC5" s="27">
        <f>IFERROR('в Абс. вел.'!AO6*100/'в Абс. вел.'!AC6-100,"")</f>
        <v>39.507634039531297</v>
      </c>
      <c r="AD5" s="27">
        <f>IFERROR('в Абс. вел.'!AP6*100/'в Абс. вел.'!AD6-100,"")</f>
        <v>26.605096250139084</v>
      </c>
      <c r="AE5" s="27">
        <f>IFERROR('в Абс. вел.'!AQ6*100/'в Абс. вел.'!AE6-100,"")</f>
        <v>23.250891265597147</v>
      </c>
      <c r="AF5" s="27">
        <f>IFERROR('в Абс. вел.'!AR6*100/'в Абс. вел.'!AF6-100,"")</f>
        <v>15.270935960591132</v>
      </c>
      <c r="AG5" s="27">
        <f>IFERROR('в Абс. вел.'!AS6*100/'в Абс. вел.'!AG6-100,"")</f>
        <v>19.688084840923267</v>
      </c>
      <c r="AH5" s="27">
        <f>IFERROR('в Абс. вел.'!AT6*100/'в Абс. вел.'!AH6-100,"")</f>
        <v>10.155812128685128</v>
      </c>
      <c r="AI5" s="27">
        <f>IFERROR('в Абс. вел.'!AU6*100/'в Абс. вел.'!AI6-100,"")</f>
        <v>7.0863777399659682</v>
      </c>
      <c r="AJ5" s="27">
        <f>IFERROR('в Абс. вел.'!AV6*100/'в Абс. вел.'!AJ6-100,"")</f>
        <v>11.220086308356215</v>
      </c>
      <c r="AK5" s="27">
        <f>IFERROR('в Абс. вел.'!AW6*100/'в Абс. вел.'!AK6-100,"")</f>
        <v>17.255617438064149</v>
      </c>
      <c r="AL5" s="27">
        <f>IFERROR('в Абс. вел.'!AX6*100/'в Абс. вел.'!AL6-100,"")</f>
        <v>18.750567511123222</v>
      </c>
      <c r="AM5" s="27">
        <f>IFERROR('в Абс. вел.'!AY6*100/'в Абс. вел.'!AM6-100,"")</f>
        <v>3.3717105263157947</v>
      </c>
      <c r="AN5" s="27">
        <f>IFERROR('в Абс. вел.'!AZ6*100/'в Абс. вел.'!AN6-100,"")</f>
        <v>12.604296112195982</v>
      </c>
      <c r="AO5" s="27">
        <f>IFERROR('в Абс. вел.'!BA6*100/'в Абс. вел.'!AO6-100,"")</f>
        <v>22.821752778484765</v>
      </c>
      <c r="AP5" s="27">
        <f>IFERROR('в Абс. вел.'!BB6*100/'в Абс. вел.'!AP6-100,"")</f>
        <v>43.179820706626828</v>
      </c>
      <c r="AQ5" s="27">
        <f>IFERROR('в Абс. вел.'!BC6*100/'в Абс. вел.'!AQ6-100,"")</f>
        <v>48.431709301274509</v>
      </c>
      <c r="AR5" s="27">
        <f>IFERROR('в Абс. вел.'!BD6*100/'в Абс. вел.'!AR6-100,"")</f>
        <v>47.58137843244225</v>
      </c>
      <c r="AS5" s="27">
        <f>IFERROR('в Абс. вел.'!BE6*100/'в Абс. вел.'!AS6-100,"")</f>
        <v>60.59626811216512</v>
      </c>
      <c r="AT5" s="27">
        <f>IFERROR('в Абс. вел.'!BF6*100/'в Абс. вел.'!AT6-100,"")</f>
        <v>54.065330212679356</v>
      </c>
      <c r="AU5" s="27">
        <f>IFERROR('в Абс. вел.'!BG6*100/'в Абс. вел.'!AU6-100,"")</f>
        <v>48.490513132068429</v>
      </c>
      <c r="AV5" s="27">
        <f>IFERROR('в Абс. вел.'!BH6*100/'в Абс. вел.'!AV6-100,"")</f>
        <v>30.070546737213391</v>
      </c>
      <c r="AW5" s="27">
        <f>IFERROR('в Абс. вел.'!BI6*100/'в Абс. вел.'!AW6-100,"")</f>
        <v>30.14495127344199</v>
      </c>
      <c r="AX5" s="27">
        <f>IFERROR('в Абс. вел.'!BJ6*100/'в Абс. вел.'!AX6-100,"")</f>
        <v>35.211806086557573</v>
      </c>
      <c r="AY5" s="27">
        <f>IFERROR('в Абс. вел.'!BK6*100/'в Абс. вел.'!AY6-100,"")</f>
        <v>46.592415804826317</v>
      </c>
      <c r="AZ5" s="27">
        <f>IFERROR('в Абс. вел.'!BL6*100/'в Абс. вел.'!AZ6-100,"")</f>
        <v>36.157969415103253</v>
      </c>
      <c r="BA5" s="27">
        <f>IFERROR('в Абс. вел.'!BM6*100/'в Абс. вел.'!BA6-100,"")</f>
        <v>23.748014091317259</v>
      </c>
      <c r="BB5" s="27">
        <f>IFERROR('в Абс. вел.'!BN6*100/'в Абс. вел.'!BB6-100,"")</f>
        <v>13.129949051623598</v>
      </c>
      <c r="BC5" s="27">
        <f>IFERROR('в Абс. вел.'!BO6*100/'в Абс. вел.'!BC6-100,"")</f>
        <v>3.6051397600633379</v>
      </c>
      <c r="BD5" s="27">
        <f>IFERROR('в Абс. вел.'!BP6*100/'в Абс. вел.'!BD6-100,"")</f>
        <v>-0.9426406259626674</v>
      </c>
      <c r="BE5" s="27">
        <f>IFERROR('в Абс. вел.'!BQ6*100/'в Абс. вел.'!BE6-100,"")</f>
        <v>1.0839932493833544</v>
      </c>
      <c r="BF5" s="27">
        <f>IFERROR('в Абс. вел.'!BR6*100/'в Абс. вел.'!BF6-100,"")</f>
        <v>7.5627476882430642</v>
      </c>
      <c r="BG5" s="27">
        <f>IFERROR('в Абс. вел.'!BS6*100/'в Абс. вел.'!BG6-100,"")</f>
        <v>10.127777428085849</v>
      </c>
      <c r="BH5" s="27">
        <f>IFERROR('в Абс. вел.'!BT6*100/'в Абс. вел.'!BH6-100,"")</f>
        <v>23.464406779661019</v>
      </c>
      <c r="BI5" s="27">
        <f>IFERROR('в Абс. вел.'!BU6*100/'в Абс. вел.'!BI6-100,"")</f>
        <v>18.757865592751074</v>
      </c>
      <c r="BJ5" s="27">
        <f>IFERROR('в Абс. вел.'!BV6*100/'в Абс. вел.'!BJ6-100,"")</f>
        <v>8.2169315161454506</v>
      </c>
      <c r="BK5" s="27">
        <f>IFERROR('в Абс. вел.'!BW6*100/'в Абс. вел.'!BK6-100,"")</f>
        <v>19.181138446695613</v>
      </c>
      <c r="BL5" s="27">
        <f>IFERROR('в Абс. вел.'!BX6*100/'в Абс. вел.'!BL6-100,"")</f>
        <v>16.065535807329354</v>
      </c>
      <c r="BM5" s="27">
        <f>IFERROR('в Абс. вел.'!BY6*100/'в Абс. вел.'!BM6-100,"")</f>
        <v>16.293608707786774</v>
      </c>
      <c r="BN5" s="27">
        <f>IFERROR('в Абс. вел.'!BZ6*100/'в Абс. вел.'!BN6-100,"")</f>
        <v>11.600651112316868</v>
      </c>
      <c r="BO5" s="27">
        <f>IFERROR('в Абс. вел.'!CA6*100/'в Абс. вел.'!BO6-100,"")</f>
        <v>25.033797684123911</v>
      </c>
      <c r="BP5" s="27">
        <f>IFERROR('в Абс. вел.'!CB6*100/'в Абс. вел.'!BP6-100,"")</f>
        <v>13.52780196541859</v>
      </c>
    </row>
    <row r="6" spans="1:68" x14ac:dyDescent="0.25">
      <c r="A6" s="25" t="s">
        <v>4</v>
      </c>
      <c r="B6" s="27">
        <f>IFERROR('в Абс. вел.'!N7*100/'в Абс. вел.'!B7-100,"")</f>
        <v>2697.2972972972975</v>
      </c>
      <c r="C6" s="27">
        <f>IFERROR('в Абс. вел.'!O7*100/'в Абс. вел.'!C7-100,"")</f>
        <v>2802.3255813953488</v>
      </c>
      <c r="D6" s="27">
        <f>IFERROR('в Абс. вел.'!P7*100/'в Абс. вел.'!D7-100,"")</f>
        <v>2769.8113207547171</v>
      </c>
      <c r="E6" s="27">
        <f>IFERROR('в Абс. вел.'!Q7*100/'в Абс. вел.'!E7-100,"")</f>
        <v>1267.1875</v>
      </c>
      <c r="F6" s="27">
        <f>IFERROR('в Абс. вел.'!R7*100/'в Абс. вел.'!F7-100,"")</f>
        <v>830.76923076923072</v>
      </c>
      <c r="G6" s="27">
        <f>IFERROR('в Абс. вел.'!S7*100/'в Абс. вел.'!G7-100,"")</f>
        <v>798.56630824372758</v>
      </c>
      <c r="H6" s="27">
        <f>IFERROR('в Абс. вел.'!T7*100/'в Абс. вел.'!H7-100,"")</f>
        <v>507.65550239234449</v>
      </c>
      <c r="I6" s="27">
        <f>IFERROR('в Абс. вел.'!U7*100/'в Абс. вел.'!I7-100,"")</f>
        <v>512.75167785234896</v>
      </c>
      <c r="J6" s="27">
        <f>IFERROR('в Абс. вел.'!V7*100/'в Абс. вел.'!J7-100,"")</f>
        <v>467.52293577981652</v>
      </c>
      <c r="K6" s="27">
        <f>IFERROR('в Абс. вел.'!W7*100/'в Абс. вел.'!K7-100,"")</f>
        <v>451.23456790123453</v>
      </c>
      <c r="L6" s="27">
        <f>IFERROR('в Абс. вел.'!X7*100/'в Абс. вел.'!L7-100,"")</f>
        <v>440.31620553359687</v>
      </c>
      <c r="M6" s="27">
        <f>IFERROR('в Абс. вел.'!Y7*100/'в Абс. вел.'!M7-100,"")</f>
        <v>472.17391304347825</v>
      </c>
      <c r="N6" s="27">
        <f>IFERROR('в Абс. вел.'!Z7*100/'в Абс. вел.'!N7-100,"")</f>
        <v>391.49758454106279</v>
      </c>
      <c r="O6" s="27">
        <f>IFERROR('в Абс. вел.'!AA7*100/'в Абс. вел.'!O7-100,"")</f>
        <v>348.95833333333331</v>
      </c>
      <c r="P6" s="27">
        <f>IFERROR('в Абс. вел.'!AB7*100/'в Абс. вел.'!P7-100,"")</f>
        <v>304.07626561472716</v>
      </c>
      <c r="Q6" s="27">
        <f>IFERROR('в Абс. вел.'!AC7*100/'в Абс. вел.'!Q7-100,"")</f>
        <v>282.97142857142859</v>
      </c>
      <c r="R6" s="27">
        <f>IFERROR('в Абс. вел.'!AD7*100/'в Абс. вел.'!R7-100,"")</f>
        <v>252.11473018959651</v>
      </c>
      <c r="S6" s="27">
        <f>IFERROR('в Абс. вел.'!AE7*100/'в Абс. вел.'!S7-100,"")</f>
        <v>210.45073793378538</v>
      </c>
      <c r="T6" s="27">
        <f>IFERROR('в Абс. вел.'!AF7*100/'в Абс. вел.'!T7-100,"")</f>
        <v>231.85039370078738</v>
      </c>
      <c r="U6" s="27">
        <f>IFERROR('в Абс. вел.'!AG7*100/'в Абс. вел.'!U7-100,"")</f>
        <v>229.46330777656078</v>
      </c>
      <c r="V6" s="27">
        <f>IFERROR('в Абс. вел.'!AH7*100/'в Абс. вел.'!V7-100,"")</f>
        <v>203.94439055932753</v>
      </c>
      <c r="W6" s="27">
        <f>IFERROR('в Абс. вел.'!AI7*100/'в Абс. вел.'!W7-100,"")</f>
        <v>184.68645016797313</v>
      </c>
      <c r="X6" s="27">
        <f>IFERROR('в Абс. вел.'!AJ7*100/'в Абс. вел.'!X7-100,"")</f>
        <v>147.47622531089979</v>
      </c>
      <c r="Y6" s="27">
        <f>IFERROR('в Абс. вел.'!AK7*100/'в Абс. вел.'!Y7-100,"")</f>
        <v>125.92270950933565</v>
      </c>
      <c r="Z6" s="27">
        <f>IFERROR('в Абс. вел.'!AL7*100/'в Абс. вел.'!Z7-100,"")</f>
        <v>113.83919795557304</v>
      </c>
      <c r="AA6" s="27">
        <f>IFERROR('в Абс. вел.'!AM7*100/'в Абс. вел.'!AA7-100,"")</f>
        <v>97.644119221845443</v>
      </c>
      <c r="AB6" s="27">
        <f>IFERROR('в Абс. вел.'!AN7*100/'в Абс. вел.'!AB7-100,"")</f>
        <v>82.736739342661906</v>
      </c>
      <c r="AC6" s="27">
        <f>IFERROR('в Абс. вел.'!AO7*100/'в Абс. вел.'!AC7-100,"")</f>
        <v>68.800358102059079</v>
      </c>
      <c r="AD6" s="27">
        <f>IFERROR('в Абс. вел.'!AP7*100/'в Абс. вел.'!AD7-100,"")</f>
        <v>62.764048046389604</v>
      </c>
      <c r="AE6" s="27">
        <f>IFERROR('в Абс. вел.'!AQ7*100/'в Абс. вел.'!AE7-100,"")</f>
        <v>45.239624823332917</v>
      </c>
      <c r="AF6" s="27">
        <f>IFERROR('в Абс. вел.'!AR7*100/'в Абс. вел.'!AF7-100,"")</f>
        <v>32.40004745521415</v>
      </c>
      <c r="AG6" s="27">
        <f>IFERROR('в Абс. вел.'!AS7*100/'в Абс. вел.'!AG7-100,"")</f>
        <v>23.891843971631204</v>
      </c>
      <c r="AH6" s="27">
        <f>IFERROR('в Абс. вел.'!AT7*100/'в Абс. вел.'!AH7-100,"")</f>
        <v>20.731837038612909</v>
      </c>
      <c r="AI6" s="27">
        <f>IFERROR('в Абс. вел.'!AU7*100/'в Абс. вел.'!AI7-100,"")</f>
        <v>17.710689349985245</v>
      </c>
      <c r="AJ6" s="27">
        <f>IFERROR('в Абс. вел.'!AV7*100/'в Абс. вел.'!AJ7-100,"")</f>
        <v>26.711991329195001</v>
      </c>
      <c r="AK6" s="27">
        <f>IFERROR('в Абс. вел.'!AW7*100/'в Абс. вел.'!AK7-100,"")</f>
        <v>34.287910820680366</v>
      </c>
      <c r="AL6" s="27">
        <f>IFERROR('в Абс. вел.'!AX7*100/'в Абс. вел.'!AL7-100,"")</f>
        <v>33.241404669976106</v>
      </c>
      <c r="AM6" s="27">
        <f>IFERROR('в Абс. вел.'!AY7*100/'в Абс. вел.'!AM7-100,"")</f>
        <v>38.016976702185303</v>
      </c>
      <c r="AN6" s="27">
        <f>IFERROR('в Абс. вел.'!AZ7*100/'в Абс. вел.'!AN7-100,"")</f>
        <v>46.656575549817461</v>
      </c>
      <c r="AO6" s="27">
        <f>IFERROR('в Абс. вел.'!BA7*100/'в Абс. вел.'!AO7-100,"")</f>
        <v>55.095907363210472</v>
      </c>
      <c r="AP6" s="27">
        <f>IFERROR('в Абс. вел.'!BB7*100/'в Абс. вел.'!AP7-100,"")</f>
        <v>55.560268046483998</v>
      </c>
      <c r="AQ6" s="27">
        <f>IFERROR('в Абс. вел.'!BC7*100/'в Абс. вел.'!AQ7-100,"")</f>
        <v>71.461429582448687</v>
      </c>
      <c r="AR6" s="27">
        <f>IFERROR('в Абс. вел.'!BD7*100/'в Абс. вел.'!AR7-100,"")</f>
        <v>68.306451612903231</v>
      </c>
      <c r="AS6" s="27">
        <f>IFERROR('в Абс. вел.'!BE7*100/'в Абс. вел.'!AS7-100,"")</f>
        <v>64.27549194991056</v>
      </c>
      <c r="AT6" s="27">
        <f>IFERROR('в Абс. вел.'!BF7*100/'в Абс. вел.'!AT7-100,"")</f>
        <v>61.682819383259925</v>
      </c>
      <c r="AU6" s="27">
        <f>IFERROR('в Абс. вел.'!BG7*100/'в Абс. вел.'!AU7-100,"")</f>
        <v>57.911445279866342</v>
      </c>
      <c r="AV6" s="27">
        <f>IFERROR('в Абс. вел.'!BH7*100/'в Абс. вел.'!AV7-100,"")</f>
        <v>53.055987558320368</v>
      </c>
      <c r="AW6" s="27">
        <f>IFERROR('в Абс. вел.'!BI7*100/'в Абс. вел.'!AW7-100,"")</f>
        <v>47.924717332188351</v>
      </c>
      <c r="AX6" s="27">
        <f>IFERROR('в Абс. вел.'!BJ7*100/'в Абс. вел.'!AX7-100,"")</f>
        <v>52.883951980129723</v>
      </c>
      <c r="AY6" s="27">
        <f>IFERROR('в Абс. вел.'!BK7*100/'в Абс. вел.'!AY7-100,"")</f>
        <v>49.921486521852927</v>
      </c>
      <c r="AZ6" s="27">
        <f>IFERROR('в Абс. вел.'!BL7*100/'в Абс. вел.'!AZ7-100,"")</f>
        <v>42.86321413393236</v>
      </c>
      <c r="BA6" s="27">
        <f>IFERROR('в Абс. вел.'!BM7*100/'в Абс. вел.'!BA7-100,"")</f>
        <v>31.203693149435765</v>
      </c>
      <c r="BB6" s="27">
        <f>IFERROR('в Абс. вел.'!BN7*100/'в Абс. вел.'!BB7-100,"")</f>
        <v>27.15524292491412</v>
      </c>
      <c r="BC6" s="27">
        <f>IFERROR('в Абс. вел.'!BO7*100/'в Абс. вел.'!BC7-100,"")</f>
        <v>22.397069445877619</v>
      </c>
      <c r="BD6" s="27">
        <f>IFERROR('в Абс. вел.'!BP7*100/'в Абс. вел.'!BD7-100,"")</f>
        <v>13.81568439546399</v>
      </c>
      <c r="BE6" s="27">
        <f>IFERROR('в Абс. вел.'!BQ7*100/'в Абс. вел.'!BE7-100,"")</f>
        <v>9.7244909071109618</v>
      </c>
      <c r="BF6" s="27">
        <f>IFERROR('в Абс. вел.'!BR7*100/'в Абс. вел.'!BF7-100,"")</f>
        <v>13.410713312626015</v>
      </c>
      <c r="BG6" s="27">
        <f>IFERROR('в Абс. вел.'!BS7*100/'в Абс. вел.'!BG7-100,"")</f>
        <v>17.215109512220934</v>
      </c>
      <c r="BH6" s="27">
        <f>IFERROR('в Абс. вел.'!BT7*100/'в Абс. вел.'!BH7-100,"")</f>
        <v>14.179749021998674</v>
      </c>
      <c r="BI6" s="27">
        <f>IFERROR('в Абс. вел.'!BU7*100/'в Абс. вел.'!BI7-100,"")</f>
        <v>13.990614871075422</v>
      </c>
      <c r="BJ6" s="27">
        <f>IFERROR('в Абс. вел.'!BV7*100/'в Абс. вел.'!BJ7-100,"")</f>
        <v>4.7384809783835067</v>
      </c>
      <c r="BK6" s="27">
        <f>IFERROR('в Абс. вел.'!BW7*100/'в Абс. вел.'!BK7-100,"")</f>
        <v>5.4246312298158301</v>
      </c>
      <c r="BL6" s="27">
        <f>IFERROR('в Абс. вел.'!BX7*100/'в Абс. вел.'!BL7-100,"")</f>
        <v>4.0754749054438832</v>
      </c>
      <c r="BM6" s="27">
        <f>IFERROR('в Абс. вел.'!BY7*100/'в Абс. вел.'!BM7-100,"")</f>
        <v>3.1883932062030311</v>
      </c>
      <c r="BN6" s="27">
        <f>IFERROR('в Абс. вел.'!BZ7*100/'в Абс. вел.'!BN7-100,"")</f>
        <v>4.0053175522106415</v>
      </c>
      <c r="BO6" s="27">
        <f>IFERROR('в Абс. вел.'!CA7*100/'в Абс. вел.'!BO7-100,"")</f>
        <v>8.9027526029591542</v>
      </c>
      <c r="BP6" s="27">
        <f>IFERROR('в Абс. вел.'!CB7*100/'в Абс. вел.'!BP7-100,"")</f>
        <v>19.136495462625135</v>
      </c>
    </row>
    <row r="7" spans="1:68" x14ac:dyDescent="0.25">
      <c r="A7" s="25" t="s">
        <v>5</v>
      </c>
      <c r="B7" s="27">
        <f>IFERROR('в Абс. вел.'!N8*100/'в Абс. вел.'!B8-100,"")</f>
        <v>780</v>
      </c>
      <c r="C7" s="27">
        <f>IFERROR('в Абс. вел.'!O8*100/'в Абс. вел.'!C8-100,"")</f>
        <v>1139.7759103641456</v>
      </c>
      <c r="D7" s="27">
        <f>IFERROR('в Абс. вел.'!P8*100/'в Абс. вел.'!D8-100,"")</f>
        <v>844.12811387900354</v>
      </c>
      <c r="E7" s="27">
        <f>IFERROR('в Абс. вел.'!Q8*100/'в Абс. вел.'!E8-100,"")</f>
        <v>1064.4036697247707</v>
      </c>
      <c r="F7" s="27">
        <f>IFERROR('в Абс. вел.'!R8*100/'в Абс. вел.'!F8-100,"")</f>
        <v>881.70426065162906</v>
      </c>
      <c r="G7" s="27">
        <f>IFERROR('в Абс. вел.'!S8*100/'в Абс. вел.'!G8-100,"")</f>
        <v>709.38023450586263</v>
      </c>
      <c r="H7" s="27">
        <f>IFERROR('в Абс. вел.'!T8*100/'в Абс. вел.'!H8-100,"")</f>
        <v>609.02872777017785</v>
      </c>
      <c r="I7" s="27">
        <f>IFERROR('в Абс. вел.'!U8*100/'в Абс. вел.'!I8-100,"")</f>
        <v>601.55743024010383</v>
      </c>
      <c r="J7" s="27">
        <f>IFERROR('в Абс. вел.'!V8*100/'в Абс. вел.'!J8-100,"")</f>
        <v>964.28571428571422</v>
      </c>
      <c r="K7" s="27">
        <f>IFERROR('в Абс. вел.'!W8*100/'в Абс. вел.'!K8-100,"")</f>
        <v>910.88709677419354</v>
      </c>
      <c r="L7" s="27">
        <f>IFERROR('в Абс. вел.'!X8*100/'в Абс. вел.'!L8-100,"")</f>
        <v>777.77777777777783</v>
      </c>
      <c r="M7" s="27">
        <f>IFERROR('в Абс. вел.'!Y8*100/'в Абс. вел.'!M8-100,"")</f>
        <v>630.23693117713424</v>
      </c>
      <c r="N7" s="27">
        <f>IFERROR('в Абс. вел.'!Z8*100/'в Абс. вел.'!N8-100,"")</f>
        <v>502.59358288770056</v>
      </c>
      <c r="O7" s="27">
        <f>IFERROR('в Абс. вел.'!AA8*100/'в Абс. вел.'!O8-100,"")</f>
        <v>432.21870763669233</v>
      </c>
      <c r="P7" s="27">
        <f>IFERROR('в Абс. вел.'!AB8*100/'в Абс. вел.'!P8-100,"")</f>
        <v>356.63399924613645</v>
      </c>
      <c r="Q7" s="27">
        <f>IFERROR('в Абс. вел.'!AC8*100/'в Абс. вел.'!Q8-100,"")</f>
        <v>304.01827923101166</v>
      </c>
      <c r="R7" s="27">
        <f>IFERROR('в Абс. вел.'!AD8*100/'в Абс. вел.'!R8-100,"")</f>
        <v>254.88894562164921</v>
      </c>
      <c r="S7" s="27">
        <f>IFERROR('в Абс. вел.'!AE8*100/'в Абс. вел.'!S8-100,"")</f>
        <v>204.94619205298011</v>
      </c>
      <c r="T7" s="27">
        <f>IFERROR('в Абс. вел.'!AF8*100/'в Абс. вел.'!T8-100,"")</f>
        <v>173.64460737024888</v>
      </c>
      <c r="U7" s="27">
        <f>IFERROR('в Абс. вел.'!AG8*100/'в Абс. вел.'!U8-100,"")</f>
        <v>173.07372120987884</v>
      </c>
      <c r="V7" s="27">
        <f>IFERROR('в Абс. вел.'!AH8*100/'в Абс. вел.'!V8-100,"")</f>
        <v>155.79944729569681</v>
      </c>
      <c r="W7" s="27">
        <f>IFERROR('в Абс. вел.'!AI8*100/'в Абс. вел.'!W8-100,"")</f>
        <v>144.68155830341709</v>
      </c>
      <c r="X7" s="27">
        <f>IFERROR('в Абс. вел.'!AJ8*100/'в Абс. вел.'!X8-100,"")</f>
        <v>114.04949253050518</v>
      </c>
      <c r="Y7" s="27">
        <f>IFERROR('в Абс. вел.'!AK8*100/'в Абс. вел.'!Y8-100,"")</f>
        <v>79.286192511716536</v>
      </c>
      <c r="Z7" s="27">
        <f>IFERROR('в Абс. вел.'!AL8*100/'в Абс. вел.'!Z8-100,"")</f>
        <v>55.260238718551705</v>
      </c>
      <c r="AA7" s="27">
        <f>IFERROR('в Абс. вел.'!AM8*100/'в Абс. вел.'!AA8-100,"")</f>
        <v>50.441501103752756</v>
      </c>
      <c r="AB7" s="27">
        <f>IFERROR('в Абс. вел.'!AN8*100/'в Абс. вел.'!AB8-100,"")</f>
        <v>48.231458169961627</v>
      </c>
      <c r="AC7" s="27">
        <f>IFERROR('в Абс. вел.'!AO8*100/'в Абс. вел.'!AC8-100,"")</f>
        <v>37.294746284956517</v>
      </c>
      <c r="AD7" s="27">
        <f>IFERROR('в Абс. вел.'!AP8*100/'в Абс. вел.'!AD8-100,"")</f>
        <v>24.379541040212928</v>
      </c>
      <c r="AE7" s="27">
        <f>IFERROR('в Абс. вел.'!AQ8*100/'в Абс. вел.'!AE8-100,"")</f>
        <v>17.495758398371223</v>
      </c>
      <c r="AF7" s="27">
        <f>IFERROR('в Абс. вел.'!AR8*100/'в Абс. вел.'!AF8-100,"")</f>
        <v>2.7850243248959998</v>
      </c>
      <c r="AG7" s="27">
        <f>IFERROR('в Абс. вел.'!AS8*100/'в Абс. вел.'!AG8-100,"")</f>
        <v>0.48777183117674383</v>
      </c>
      <c r="AH7" s="27">
        <f>IFERROR('в Абс. вел.'!AT8*100/'в Абс. вел.'!AH8-100,"")</f>
        <v>-6.9234805691884986</v>
      </c>
      <c r="AI7" s="27">
        <f>IFERROR('в Абс. вел.'!AU8*100/'в Абс. вел.'!AI8-100,"")</f>
        <v>-8.6754517049313904</v>
      </c>
      <c r="AJ7" s="27">
        <f>IFERROR('в Абс. вел.'!AV8*100/'в Абс. вел.'!AJ8-100,"")</f>
        <v>-3.5269046350559421</v>
      </c>
      <c r="AK7" s="27">
        <f>IFERROR('в Абс. вел.'!AW8*100/'в Абс. вел.'!AK8-100,"")</f>
        <v>4.665058025968051</v>
      </c>
      <c r="AL7" s="27">
        <f>IFERROR('в Абс. вел.'!AX8*100/'в Абс. вел.'!AL8-100,"")</f>
        <v>-0.37438198393873279</v>
      </c>
      <c r="AM7" s="27">
        <f>IFERROR('в Абс. вел.'!AY8*100/'в Абс. вел.'!AM8-100,"")</f>
        <v>3.8433320164794793</v>
      </c>
      <c r="AN7" s="27">
        <f>IFERROR('в Абс. вел.'!AZ8*100/'в Абс. вел.'!AN8-100,"")</f>
        <v>3.5249895586802182</v>
      </c>
      <c r="AO7" s="27">
        <f>IFERROR('в Абс. вел.'!BA8*100/'в Абс. вел.'!AO8-100,"")</f>
        <v>13.43711826368569</v>
      </c>
      <c r="AP7" s="27">
        <f>IFERROR('в Абс. вел.'!BB8*100/'в Абс. вел.'!AP8-100,"")</f>
        <v>24.26836321573164</v>
      </c>
      <c r="AQ7" s="27">
        <f>IFERROR('в Абс. вел.'!BC8*100/'в Абс. вел.'!AQ8-100,"")</f>
        <v>32.943452896667253</v>
      </c>
      <c r="AR7" s="27">
        <f>IFERROR('в Абс. вел.'!BD8*100/'в Абс. вел.'!AR8-100,"")</f>
        <v>52.544930717519549</v>
      </c>
      <c r="AS7" s="27">
        <f>IFERROR('в Абс. вел.'!BE8*100/'в Абс. вел.'!AS8-100,"")</f>
        <v>35.22888154789996</v>
      </c>
      <c r="AT7" s="27">
        <f>IFERROR('в Абс. вел.'!BF8*100/'в Абс. вел.'!AT8-100,"")</f>
        <v>36.290376069509847</v>
      </c>
      <c r="AU7" s="27">
        <f>IFERROR('в Абс. вел.'!BG8*100/'в Абс. вел.'!AU8-100,"")</f>
        <v>26.33583244079496</v>
      </c>
      <c r="AV7" s="27">
        <f>IFERROR('в Абс. вел.'!BH8*100/'в Абс. вел.'!AV8-100,"")</f>
        <v>25.383808261541859</v>
      </c>
      <c r="AW7" s="27">
        <f>IFERROR('в Абс. вел.'!BI8*100/'в Абс. вел.'!AW8-100,"")</f>
        <v>31.466132396530895</v>
      </c>
      <c r="AX7" s="27">
        <f>IFERROR('в Абс. вел.'!BJ8*100/'в Абс. вел.'!AX8-100,"")</f>
        <v>50.238095238095241</v>
      </c>
      <c r="AY7" s="27">
        <f>IFERROR('в Абс. вел.'!BK8*100/'в Абс. вел.'!AY8-100,"")</f>
        <v>40.480978260869563</v>
      </c>
      <c r="AZ7" s="27">
        <f>IFERROR('в Абс. вел.'!BL8*100/'в Абс. вел.'!AZ8-100,"")</f>
        <v>42.519028536080242</v>
      </c>
      <c r="BA7" s="27">
        <f>IFERROR('в Абс. вел.'!BM8*100/'в Абс. вел.'!BA8-100,"")</f>
        <v>34.168941423956312</v>
      </c>
      <c r="BB7" s="27">
        <f>IFERROR('в Абс. вел.'!BN8*100/'в Абс. вел.'!BB8-100,"")</f>
        <v>23.796890998789905</v>
      </c>
      <c r="BC7" s="27">
        <f>IFERROR('в Абс. вел.'!BO8*100/'в Абс. вел.'!BC8-100,"")</f>
        <v>14.646014815458472</v>
      </c>
      <c r="BD7" s="27">
        <f>IFERROR('в Абс. вел.'!BP8*100/'в Абс. вел.'!BD8-100,"")</f>
        <v>-2.5564349311988508</v>
      </c>
      <c r="BE7" s="27">
        <f>IFERROR('в Абс. вел.'!BQ8*100/'в Абс. вел.'!BE8-100,"")</f>
        <v>10.591519804571632</v>
      </c>
      <c r="BF7" s="27">
        <f>IFERROR('в Абс. вел.'!BR8*100/'в Абс. вел.'!BF8-100,"")</f>
        <v>14.928096941382577</v>
      </c>
      <c r="BG7" s="27">
        <f>IFERROR('в Абс. вел.'!BS8*100/'в Абс. вел.'!BG8-100,"")</f>
        <v>11.13649208741522</v>
      </c>
      <c r="BH7" s="27">
        <f>IFERROR('в Абс. вел.'!BT8*100/'в Абс. вел.'!BH8-100,"")</f>
        <v>1.0812834460129039</v>
      </c>
      <c r="BI7" s="27">
        <f>IFERROR('в Абс. вел.'!BU8*100/'в Абс. вел.'!BI8-100,"")</f>
        <v>0.8454938310264879</v>
      </c>
      <c r="BJ7" s="27">
        <f>IFERROR('в Абс. вел.'!BV8*100/'в Абс. вел.'!BJ8-100,"")</f>
        <v>-9.934508238978097</v>
      </c>
      <c r="BK7" s="27">
        <f>IFERROR('в Абс. вел.'!BW8*100/'в Абс. вел.'!BK8-100,"")</f>
        <v>-9.39899800762133</v>
      </c>
      <c r="BL7" s="27">
        <f>IFERROR('в Абс. вел.'!BX8*100/'в Абс. вел.'!BL8-100,"")</f>
        <v>-7.5297225891677613</v>
      </c>
      <c r="BM7" s="27">
        <f>IFERROR('в Абс. вел.'!BY8*100/'в Абс. вел.'!BM8-100,"")</f>
        <v>-6.7774148390107314</v>
      </c>
      <c r="BN7" s="27">
        <f>IFERROR('в Абс. вел.'!BZ8*100/'в Абс. вел.'!BN8-100,"")</f>
        <v>1.7105906237076596</v>
      </c>
      <c r="BO7" s="27">
        <f>IFERROR('в Абс. вел.'!CA8*100/'в Абс. вел.'!BO8-100,"")</f>
        <v>5.5063950734249119</v>
      </c>
      <c r="BP7" s="27">
        <f>IFERROR('в Абс. вел.'!CB8*100/'в Абс. вел.'!BP8-100,"")</f>
        <v>9.4649161263527049</v>
      </c>
    </row>
    <row r="8" spans="1:68" x14ac:dyDescent="0.25">
      <c r="A8" s="25" t="s">
        <v>6</v>
      </c>
      <c r="B8" s="27">
        <f>IFERROR('в Абс. вел.'!N9*100/'в Абс. вел.'!B9-100,"")</f>
        <v>795</v>
      </c>
      <c r="C8" s="27">
        <f>IFERROR('в Абс. вел.'!O9*100/'в Абс. вел.'!C9-100,"")</f>
        <v>687.5</v>
      </c>
      <c r="D8" s="27">
        <f>IFERROR('в Абс. вел.'!P9*100/'в Абс. вел.'!D9-100,"")</f>
        <v>586.74698795180723</v>
      </c>
      <c r="E8" s="27">
        <f>IFERROR('в Абс. вел.'!Q9*100/'в Абс. вел.'!E9-100,"")</f>
        <v>718</v>
      </c>
      <c r="F8" s="27">
        <f>IFERROR('в Абс. вел.'!R9*100/'в Абс. вел.'!F9-100,"")</f>
        <v>625.51724137931035</v>
      </c>
      <c r="G8" s="27">
        <f>IFERROR('в Абс. вел.'!S9*100/'в Абс. вел.'!G9-100,"")</f>
        <v>748.7012987012987</v>
      </c>
      <c r="H8" s="27">
        <f>IFERROR('в Абс. вел.'!T9*100/'в Абс. вел.'!H9-100,"")</f>
        <v>1042.0289855072465</v>
      </c>
      <c r="I8" s="27">
        <f>IFERROR('в Абс. вел.'!U9*100/'в Абс. вел.'!I9-100,"")</f>
        <v>992</v>
      </c>
      <c r="J8" s="27">
        <f>IFERROR('в Абс. вел.'!V9*100/'в Абс. вел.'!J9-100,"")</f>
        <v>972.47191011235964</v>
      </c>
      <c r="K8" s="27">
        <f>IFERROR('в Абс. вел.'!W9*100/'в Абс. вел.'!K9-100,"")</f>
        <v>982.12560386473433</v>
      </c>
      <c r="L8" s="27">
        <f>IFERROR('в Абс. вел.'!X9*100/'в Абс. вел.'!L9-100,"")</f>
        <v>1073.9910313901346</v>
      </c>
      <c r="M8" s="27">
        <f>IFERROR('в Абс. вел.'!Y9*100/'в Абс. вел.'!M9-100,"")</f>
        <v>873.489932885906</v>
      </c>
      <c r="N8" s="27">
        <f>IFERROR('в Абс. вел.'!Z9*100/'в Абс. вел.'!N9-100,"")</f>
        <v>842.73743016759772</v>
      </c>
      <c r="O8" s="27">
        <f>IFERROR('в Абс. вел.'!AA9*100/'в Абс. вел.'!O9-100,"")</f>
        <v>737.64172335600904</v>
      </c>
      <c r="P8" s="27">
        <f>IFERROR('в Абс. вел.'!AB9*100/'в Абс. вел.'!P9-100,"")</f>
        <v>549.29824561403507</v>
      </c>
      <c r="Q8" s="27">
        <f>IFERROR('в Абс. вел.'!AC9*100/'в Абс. вел.'!Q9-100,"")</f>
        <v>402.07823960880194</v>
      </c>
      <c r="R8" s="27">
        <f>IFERROR('в Абс. вел.'!AD9*100/'в Абс. вел.'!R9-100,"")</f>
        <v>322.62357414448667</v>
      </c>
      <c r="S8" s="27">
        <f>IFERROR('в Абс. вел.'!AE9*100/'в Абс. вел.'!S9-100,"")</f>
        <v>276.74062739097167</v>
      </c>
      <c r="T8" s="27">
        <f>IFERROR('в Абс. вел.'!AF9*100/'в Абс. вел.'!T9-100,"")</f>
        <v>197.08121827411168</v>
      </c>
      <c r="U8" s="27">
        <f>IFERROR('в Абс. вел.'!AG9*100/'в Абс. вел.'!U9-100,"")</f>
        <v>188.40048840048843</v>
      </c>
      <c r="V8" s="27">
        <f>IFERROR('в Абс. вел.'!AH9*100/'в Абс. вел.'!V9-100,"")</f>
        <v>156.99319015191202</v>
      </c>
      <c r="W8" s="27">
        <f>IFERROR('в Абс. вел.'!AI9*100/'в Абс. вел.'!W9-100,"")</f>
        <v>144.33035714285714</v>
      </c>
      <c r="X8" s="27">
        <f>IFERROR('в Абс. вел.'!AJ9*100/'в Абс. вел.'!X9-100,"")</f>
        <v>116.46294881589</v>
      </c>
      <c r="Y8" s="27">
        <f>IFERROR('в Абс. вел.'!AK9*100/'в Абс. вел.'!Y9-100,"")</f>
        <v>103.9641502930024</v>
      </c>
      <c r="Z8" s="27">
        <f>IFERROR('в Абс. вел.'!AL9*100/'в Абс. вел.'!Z9-100,"")</f>
        <v>75.73333333333332</v>
      </c>
      <c r="AA8" s="27">
        <f>IFERROR('в Абс. вел.'!AM9*100/'в Абс. вел.'!AA9-100,"")</f>
        <v>65.998917162966961</v>
      </c>
      <c r="AB8" s="27">
        <f>IFERROR('в Абс. вел.'!AN9*100/'в Абс. вел.'!AB9-100,"")</f>
        <v>72.629019184004335</v>
      </c>
      <c r="AC8" s="27">
        <f>IFERROR('в Абс. вел.'!AO9*100/'в Абс. вел.'!AC9-100,"")</f>
        <v>67.251034818602392</v>
      </c>
      <c r="AD8" s="27">
        <f>IFERROR('в Абс. вел.'!AP9*100/'в Абс. вел.'!AD9-100,"")</f>
        <v>49.437696806117856</v>
      </c>
      <c r="AE8" s="27">
        <f>IFERROR('в Абс. вел.'!AQ9*100/'в Абс. вел.'!AE9-100,"")</f>
        <v>42.282696994313568</v>
      </c>
      <c r="AF8" s="27">
        <f>IFERROR('в Абс. вел.'!AR9*100/'в Абс. вел.'!AF9-100,"")</f>
        <v>57.966680905595894</v>
      </c>
      <c r="AG8" s="27">
        <f>IFERROR('в Абс. вел.'!AS9*100/'в Абс. вел.'!AG9-100,"")</f>
        <v>53.175275190516516</v>
      </c>
      <c r="AH8" s="27">
        <f>IFERROR('в Абс. вел.'!AT9*100/'в Абс. вел.'!AH9-100,"")</f>
        <v>38.952303302079088</v>
      </c>
      <c r="AI8" s="27">
        <f>IFERROR('в Абс. вел.'!AU9*100/'в Абс. вел.'!AI9-100,"")</f>
        <v>30.330714416225106</v>
      </c>
      <c r="AJ8" s="27">
        <f>IFERROR('в Абс. вел.'!AV9*100/'в Абс. вел.'!AJ9-100,"")</f>
        <v>33.562731604023298</v>
      </c>
      <c r="AK8" s="27">
        <f>IFERROR('в Абс. вел.'!AW9*100/'в Абс. вел.'!AK9-100,"")</f>
        <v>26.330910934595238</v>
      </c>
      <c r="AL8" s="27">
        <f>IFERROR('в Абс. вел.'!AX9*100/'в Абс. вел.'!AL9-100,"")</f>
        <v>24.565840499072664</v>
      </c>
      <c r="AM8" s="27">
        <f>IFERROR('в Абс. вел.'!AY9*100/'в Абс. вел.'!AM9-100,"")</f>
        <v>29.158512720156551</v>
      </c>
      <c r="AN8" s="27">
        <f>IFERROR('в Абс. вел.'!AZ9*100/'в Абс. вел.'!AN9-100,"")</f>
        <v>38.425418688370627</v>
      </c>
      <c r="AO8" s="27">
        <f>IFERROR('в Абс. вел.'!BA9*100/'в Абс. вел.'!AO9-100,"")</f>
        <v>39.889357985150667</v>
      </c>
      <c r="AP8" s="27">
        <f>IFERROR('в Абс. вел.'!BB9*100/'в Абс. вел.'!AP9-100,"")</f>
        <v>44.581577363034313</v>
      </c>
      <c r="AQ8" s="27">
        <f>IFERROR('в Абс. вел.'!BC9*100/'в Абс. вел.'!AQ9-100,"")</f>
        <v>43.034541821296045</v>
      </c>
      <c r="AR8" s="27">
        <f>IFERROR('в Абс. вел.'!BD9*100/'в Абс. вел.'!AR9-100,"")</f>
        <v>38.088155759870205</v>
      </c>
      <c r="AS8" s="27">
        <f>IFERROR('в Абс. вел.'!BE9*100/'в Абс. вел.'!AS9-100,"")</f>
        <v>41.763405196241024</v>
      </c>
      <c r="AT8" s="27">
        <f>IFERROR('в Абс. вел.'!BF9*100/'в Абс. вел.'!AT9-100,"")</f>
        <v>54.613466334164599</v>
      </c>
      <c r="AU8" s="27">
        <f>IFERROR('в Абс. вел.'!BG9*100/'в Абс. вел.'!AU9-100,"")</f>
        <v>55.488574232440754</v>
      </c>
      <c r="AV8" s="27">
        <f>IFERROR('в Абс. вел.'!BH9*100/'в Абс. вел.'!AV9-100,"")</f>
        <v>52.014797199101594</v>
      </c>
      <c r="AW8" s="27">
        <f>IFERROR('в Абс. вел.'!BI9*100/'в Абс. вел.'!AW9-100,"")</f>
        <v>63.973244147157203</v>
      </c>
      <c r="AX8" s="27">
        <f>IFERROR('в Абс. вел.'!BJ9*100/'в Абс. вел.'!AX9-100,"")</f>
        <v>72.888467785598266</v>
      </c>
      <c r="AY8" s="27">
        <f>IFERROR('в Абс. вел.'!BK9*100/'в Абс. вел.'!AY9-100,"")</f>
        <v>62.840909090909093</v>
      </c>
      <c r="AZ8" s="27">
        <f>IFERROR('в Абс. вел.'!BL9*100/'в Абс. вел.'!AZ9-100,"")</f>
        <v>44.289914066033475</v>
      </c>
      <c r="BA8" s="27">
        <f>IFERROR('в Абс. вел.'!BM9*100/'в Абс. вел.'!BA9-100,"")</f>
        <v>33.19804350088458</v>
      </c>
      <c r="BB8" s="27">
        <f>IFERROR('в Абс. вел.'!BN9*100/'в Абс. вел.'!BB9-100,"")</f>
        <v>26.493858005413287</v>
      </c>
      <c r="BC8" s="27">
        <f>IFERROR('в Абс. вел.'!BO9*100/'в Абс. вел.'!BC9-100,"")</f>
        <v>21.68446262848019</v>
      </c>
      <c r="BD8" s="27">
        <f>IFERROR('в Абс. вел.'!BP9*100/'в Абс. вел.'!BD9-100,"")</f>
        <v>-0.36228336433956088</v>
      </c>
      <c r="BE8" s="27">
        <f>IFERROR('в Абс. вел.'!BQ9*100/'в Абс. вел.'!BE9-100,"")</f>
        <v>-1.7742249951257492</v>
      </c>
      <c r="BF8" s="27">
        <f>IFERROR('в Абс. вел.'!BR9*100/'в Абс. вел.'!BF9-100,"")</f>
        <v>-0.74003795066413147</v>
      </c>
      <c r="BG8" s="27">
        <f>IFERROR('в Абс. вел.'!BS9*100/'в Абс. вел.'!BG9-100,"")</f>
        <v>-1.6860517536741497</v>
      </c>
      <c r="BH8" s="27">
        <f>IFERROR('в Абс. вел.'!BT9*100/'в Абс. вел.'!BH9-100,"")</f>
        <v>-2.7290109508082736</v>
      </c>
      <c r="BI8" s="27">
        <f>IFERROR('в Абс. вел.'!BU9*100/'в Абс. вел.'!BI9-100,"")</f>
        <v>-3.7529574936770871</v>
      </c>
      <c r="BJ8" s="27">
        <f>IFERROR('в Абс. вел.'!BV9*100/'в Абс. вел.'!BJ9-100,"")</f>
        <v>-3.9693102638377837</v>
      </c>
      <c r="BK8" s="27">
        <f>IFERROR('в Абс. вел.'!BW9*100/'в Абс. вел.'!BK9-100,"")</f>
        <v>1.0777700240365959</v>
      </c>
      <c r="BL8" s="27">
        <f>IFERROR('в Абс. вел.'!BX9*100/'в Абс. вел.'!BL9-100,"")</f>
        <v>0.88551053992634365</v>
      </c>
      <c r="BM8" s="27">
        <f>IFERROR('в Абс. вел.'!BY9*100/'в Абс. вел.'!BM9-100,"")</f>
        <v>-0.42190796155949783</v>
      </c>
      <c r="BN8" s="27">
        <f>IFERROR('в Абс. вел.'!BZ9*100/'в Абс. вел.'!BN9-100,"")</f>
        <v>2.831042712533943</v>
      </c>
      <c r="BO8" s="27">
        <f>IFERROR('в Абс. вел.'!CA9*100/'в Абс. вел.'!BO9-100,"")</f>
        <v>1.6647531572904768</v>
      </c>
      <c r="BP8" s="27">
        <f>IFERROR('в Абс. вел.'!CB9*100/'в Абс. вел.'!BP9-100,"")</f>
        <v>28.026729559748418</v>
      </c>
    </row>
    <row r="9" spans="1:68" x14ac:dyDescent="0.25">
      <c r="A9" s="25" t="s">
        <v>7</v>
      </c>
      <c r="B9" s="27">
        <f>IFERROR('в Абс. вел.'!N10*100/'в Абс. вел.'!B10-100,"")</f>
        <v>2860</v>
      </c>
      <c r="C9" s="27">
        <f>IFERROR('в Абс. вел.'!O10*100/'в Абс. вел.'!C10-100,"")</f>
        <v>2334.5238095238096</v>
      </c>
      <c r="D9" s="27">
        <f>IFERROR('в Абс. вел.'!P10*100/'в Абс. вел.'!D10-100,"")</f>
        <v>1296</v>
      </c>
      <c r="E9" s="27">
        <f>IFERROR('в Абс. вел.'!Q10*100/'в Абс. вел.'!E10-100,"")</f>
        <v>758.695652173913</v>
      </c>
      <c r="F9" s="27">
        <f>IFERROR('в Абс. вел.'!R10*100/'в Абс. вел.'!F10-100,"")</f>
        <v>487.56097560975604</v>
      </c>
      <c r="G9" s="27">
        <f>IFERROR('в Абс. вел.'!S10*100/'в Абс. вел.'!G10-100,"")</f>
        <v>353.70018975332067</v>
      </c>
      <c r="H9" s="27">
        <f>IFERROR('в Абс. вел.'!T10*100/'в Абс. вел.'!H10-100,"")</f>
        <v>433.20964749536176</v>
      </c>
      <c r="I9" s="27">
        <f>IFERROR('в Абс. вел.'!U10*100/'в Абс. вел.'!I10-100,"")</f>
        <v>341.27659574468083</v>
      </c>
      <c r="J9" s="27">
        <f>IFERROR('в Абс. вел.'!V10*100/'в Абс. вел.'!J10-100,"")</f>
        <v>294.17808219178085</v>
      </c>
      <c r="K9" s="27">
        <f>IFERROR('в Абс. вел.'!W10*100/'в Абс. вел.'!K10-100,"")</f>
        <v>300.09784735812133</v>
      </c>
      <c r="L9" s="27">
        <f>IFERROR('в Абс. вел.'!X10*100/'в Абс. вел.'!L10-100,"")</f>
        <v>306.15514333895447</v>
      </c>
      <c r="M9" s="27">
        <f>IFERROR('в Абс. вел.'!Y10*100/'в Абс. вел.'!M10-100,"")</f>
        <v>329.80625931445604</v>
      </c>
      <c r="N9" s="27">
        <f>IFERROR('в Абс. вел.'!Z10*100/'в Абс. вел.'!N10-100,"")</f>
        <v>307.00245700245699</v>
      </c>
      <c r="O9" s="27">
        <f>IFERROR('в Абс. вел.'!AA10*100/'в Абс. вел.'!O10-100,"")</f>
        <v>233.59413202933985</v>
      </c>
      <c r="P9" s="27">
        <f>IFERROR('в Абс. вел.'!AB10*100/'в Абс. вел.'!P10-100,"")</f>
        <v>286.96275071633238</v>
      </c>
      <c r="Q9" s="27">
        <f>IFERROR('в Абс. вел.'!AC10*100/'в Абс. вел.'!Q10-100,"")</f>
        <v>272.99578059071729</v>
      </c>
      <c r="R9" s="27">
        <f>IFERROR('в Абс. вел.'!AD10*100/'в Абс. вел.'!R10-100,"")</f>
        <v>293.35823993358241</v>
      </c>
      <c r="S9" s="27">
        <f>IFERROR('в Абс. вел.'!AE10*100/'в Абс. вел.'!S10-100,"")</f>
        <v>320.7862818904224</v>
      </c>
      <c r="T9" s="27">
        <f>IFERROR('в Абс. вел.'!AF10*100/'в Абс. вел.'!T10-100,"")</f>
        <v>219.48503827418233</v>
      </c>
      <c r="U9" s="27">
        <f>IFERROR('в Абс. вел.'!AG10*100/'в Абс. вел.'!U10-100,"")</f>
        <v>195.30697524911602</v>
      </c>
      <c r="V9" s="27">
        <f>IFERROR('в Абс. вел.'!AH10*100/'в Абс. вел.'!V10-100,"")</f>
        <v>189.89284679988418</v>
      </c>
      <c r="W9" s="27">
        <f>IFERROR('в Абс. вел.'!AI10*100/'в Абс. вел.'!W10-100,"")</f>
        <v>173.02518953289314</v>
      </c>
      <c r="X9" s="27">
        <f>IFERROR('в Абс. вел.'!AJ10*100/'в Абс. вел.'!X10-100,"")</f>
        <v>136.91094041934815</v>
      </c>
      <c r="Y9" s="27">
        <f>IFERROR('в Абс. вел.'!AK10*100/'в Абс. вел.'!Y10-100,"")</f>
        <v>106.83079056865463</v>
      </c>
      <c r="Z9" s="27">
        <f>IFERROR('в Абс. вел.'!AL10*100/'в Абс. вел.'!Z10-100,"")</f>
        <v>58.330817989737398</v>
      </c>
      <c r="AA9" s="27">
        <f>IFERROR('в Абс. вел.'!AM10*100/'в Абс. вел.'!AA10-100,"")</f>
        <v>60.202286719437126</v>
      </c>
      <c r="AB9" s="27">
        <f>IFERROR('в Абс. вел.'!AN10*100/'в Абс. вел.'!AB10-100,"")</f>
        <v>40.799703813402431</v>
      </c>
      <c r="AC9" s="27">
        <f>IFERROR('в Абс. вел.'!AO10*100/'в Абс. вел.'!AC10-100,"")</f>
        <v>36.990950226244337</v>
      </c>
      <c r="AD9" s="27">
        <f>IFERROR('в Абс. вел.'!AP10*100/'в Абс. вел.'!AD10-100,"")</f>
        <v>21.369776276910088</v>
      </c>
      <c r="AE9" s="27">
        <f>IFERROR('в Абс. вел.'!AQ10*100/'в Абс. вел.'!AE10-100,"")</f>
        <v>15.396083888281481</v>
      </c>
      <c r="AF9" s="27">
        <f>IFERROR('в Абс. вел.'!AR10*100/'в Абс. вел.'!AF10-100,"")</f>
        <v>21.618383794380307</v>
      </c>
      <c r="AG9" s="27">
        <f>IFERROR('в Абс. вел.'!AS10*100/'в Абс. вел.'!AG10-100,"")</f>
        <v>1.4694677261347522</v>
      </c>
      <c r="AH9" s="27">
        <f>IFERROR('в Абс. вел.'!AT10*100/'в Абс. вел.'!AH10-100,"")</f>
        <v>-3.5364635364635433</v>
      </c>
      <c r="AI9" s="27">
        <f>IFERROR('в Абс. вел.'!AU10*100/'в Абс. вел.'!AI10-100,"")</f>
        <v>-13.10462199928341</v>
      </c>
      <c r="AJ9" s="27">
        <f>IFERROR('в Абс. вел.'!AV10*100/'в Абс. вел.'!AJ10-100,"")</f>
        <v>-7.956536978618999</v>
      </c>
      <c r="AK9" s="27">
        <f>IFERROR('в Абс. вел.'!AW10*100/'в Абс. вел.'!AK10-100,"")</f>
        <v>-3.0511316010058636</v>
      </c>
      <c r="AL9" s="27">
        <f>IFERROR('в Абс. вел.'!AX10*100/'в Абс. вел.'!AL10-100,"")</f>
        <v>17.443523019731202</v>
      </c>
      <c r="AM9" s="27">
        <f>IFERROR('в Абс. вел.'!AY10*100/'в Абс. вел.'!AM10-100,"")</f>
        <v>7.4297739957910096</v>
      </c>
      <c r="AN9" s="27">
        <f>IFERROR('в Абс. вел.'!AZ10*100/'в Абс. вел.'!AN10-100,"")</f>
        <v>3.8478394250153372</v>
      </c>
      <c r="AO9" s="27">
        <f>IFERROR('в Абс. вел.'!BA10*100/'в Абс. вел.'!AO10-100,"")</f>
        <v>4.0957886044591305</v>
      </c>
      <c r="AP9" s="27">
        <f>IFERROR('в Абс. вел.'!BB10*100/'в Абс. вел.'!AP10-100,"")</f>
        <v>5.8516650726023869</v>
      </c>
      <c r="AQ9" s="27">
        <f>IFERROR('в Абс. вел.'!BC10*100/'в Абс. вел.'!AQ10-100,"")</f>
        <v>16.614987080103361</v>
      </c>
      <c r="AR9" s="27">
        <f>IFERROR('в Абс. вел.'!BD10*100/'в Абс. вел.'!AR10-100,"")</f>
        <v>29.166293543476314</v>
      </c>
      <c r="AS9" s="27">
        <f>IFERROR('в Абс. вел.'!BE10*100/'в Абс. вел.'!AS10-100,"")</f>
        <v>48.862904956018014</v>
      </c>
      <c r="AT9" s="27">
        <f>IFERROR('в Абс. вел.'!BF10*100/'в Абс. вел.'!AT10-100,"")</f>
        <v>46.489229494614762</v>
      </c>
      <c r="AU9" s="27">
        <f>IFERROR('в Абс. вел.'!BG10*100/'в Абс. вел.'!AU10-100,"")</f>
        <v>53.303783115142778</v>
      </c>
      <c r="AV9" s="27">
        <f>IFERROR('в Абс. вел.'!BH10*100/'в Абс. вел.'!AV10-100,"")</f>
        <v>31.140517897943653</v>
      </c>
      <c r="AW9" s="27">
        <f>IFERROR('в Абс. вел.'!BI10*100/'в Абс. вел.'!AW10-100,"")</f>
        <v>30.727995849904886</v>
      </c>
      <c r="AX9" s="27">
        <f>IFERROR('в Абс. вел.'!BJ10*100/'в Абс. вел.'!AX10-100,"")</f>
        <v>22.498173849525202</v>
      </c>
      <c r="AY9" s="27">
        <f>IFERROR('в Абс. вел.'!BK10*100/'в Абс. вел.'!AY10-100,"")</f>
        <v>34.34971467507026</v>
      </c>
      <c r="AZ9" s="27">
        <f>IFERROR('в Абс. вел.'!BL10*100/'в Абс. вел.'!AZ10-100,"")</f>
        <v>28.519581363943274</v>
      </c>
      <c r="BA9" s="27">
        <f>IFERROR('в Абс. вел.'!BM10*100/'в Абс. вел.'!BA10-100,"")</f>
        <v>25.614786609551004</v>
      </c>
      <c r="BB9" s="27">
        <f>IFERROR('в Абс. вел.'!BN10*100/'в Абс. вел.'!BB10-100,"")</f>
        <v>28.48693937900444</v>
      </c>
      <c r="BC9" s="27">
        <f>IFERROR('в Абс. вел.'!BO10*100/'в Абс. вел.'!BC10-100,"")</f>
        <v>19.144693108796815</v>
      </c>
      <c r="BD9" s="27">
        <f>IFERROR('в Абс. вел.'!BP10*100/'в Абс. вел.'!BD10-100,"")</f>
        <v>-4.3122573488629996</v>
      </c>
      <c r="BE9" s="27">
        <f>IFERROR('в Абс. вел.'!BQ10*100/'в Абс. вел.'!BE10-100,"")</f>
        <v>0.99445125027023096</v>
      </c>
      <c r="BF9" s="27">
        <f>IFERROR('в Абс. вел.'!BR10*100/'в Абс. вел.'!BF10-100,"")</f>
        <v>4.9982325910215621</v>
      </c>
      <c r="BG9" s="27">
        <f>IFERROR('в Абс. вел.'!BS10*100/'в Абс. вел.'!BG10-100,"")</f>
        <v>6.1793975255513658</v>
      </c>
      <c r="BH9" s="27">
        <f>IFERROR('в Абс. вел.'!BT10*100/'в Абс. вел.'!BH10-100,"")</f>
        <v>21.735027223230489</v>
      </c>
      <c r="BI9" s="27">
        <f>IFERROR('в Абс. вел.'!BU10*100/'в Абс. вел.'!BI10-100,"")</f>
        <v>17.354497354497354</v>
      </c>
      <c r="BJ9" s="27">
        <f>IFERROR('в Абс. вел.'!BV10*100/'в Абс. вел.'!BJ10-100,"")</f>
        <v>21.129000198767642</v>
      </c>
      <c r="BK9" s="27">
        <f>IFERROR('в Абс. вел.'!BW10*100/'в Абс. вел.'!BK10-100,"")</f>
        <v>23.183720045644733</v>
      </c>
      <c r="BL9" s="27">
        <f>IFERROR('в Абс. вел.'!BX10*100/'в Абс. вел.'!BL10-100,"")</f>
        <v>31.004137387535309</v>
      </c>
      <c r="BM9" s="27">
        <f>IFERROR('в Абс. вел.'!BY10*100/'в Абс. вел.'!BM10-100,"")</f>
        <v>33.729081149352709</v>
      </c>
      <c r="BN9" s="27">
        <f>IFERROR('в Абс. вел.'!BZ10*100/'в Абс. вел.'!BN10-100,"")</f>
        <v>36.510676384094097</v>
      </c>
      <c r="BO9" s="27">
        <f>IFERROR('в Абс. вел.'!CA10*100/'в Абс. вел.'!BO10-100,"")</f>
        <v>38.695679127146491</v>
      </c>
      <c r="BP9" s="27">
        <f>IFERROR('в Абс. вел.'!CB10*100/'в Абс. вел.'!BP10-100,"")</f>
        <v>35.560063758875515</v>
      </c>
    </row>
    <row r="10" spans="1:68" x14ac:dyDescent="0.25">
      <c r="A10" s="25" t="s">
        <v>8</v>
      </c>
      <c r="B10" s="27" t="str">
        <f>IFERROR('в Абс. вел.'!N11*100/'в Абс. вел.'!B11-100,"")</f>
        <v/>
      </c>
      <c r="C10" s="27" t="str">
        <f>IFERROR('в Абс. вел.'!O11*100/'в Абс. вел.'!C11-100,"")</f>
        <v/>
      </c>
      <c r="D10" s="27" t="str">
        <f>IFERROR('в Абс. вел.'!P11*100/'в Абс. вел.'!D11-100,"")</f>
        <v/>
      </c>
      <c r="E10" s="27">
        <f>IFERROR('в Абс. вел.'!Q11*100/'в Абс. вел.'!E11-100,"")</f>
        <v>6345.454545454545</v>
      </c>
      <c r="F10" s="27">
        <f>IFERROR('в Абс. вел.'!R11*100/'в Абс. вел.'!F11-100,"")</f>
        <v>10210</v>
      </c>
      <c r="G10" s="27">
        <f>IFERROR('в Абс. вел.'!S11*100/'в Абс. вел.'!G11-100,"")</f>
        <v>9585.7142857142862</v>
      </c>
      <c r="H10" s="27">
        <f>IFERROR('в Абс. вел.'!T11*100/'в Абс. вел.'!H11-100,"")</f>
        <v>5446.4285714285716</v>
      </c>
      <c r="I10" s="27">
        <f>IFERROR('в Абс. вел.'!U11*100/'в Абс. вел.'!I11-100,"")</f>
        <v>5150</v>
      </c>
      <c r="J10" s="27">
        <f>IFERROR('в Абс. вел.'!V11*100/'в Абс. вел.'!J11-100,"")</f>
        <v>5378.125</v>
      </c>
      <c r="K10" s="27">
        <f>IFERROR('в Абс. вел.'!W11*100/'в Абс. вел.'!K11-100,"")</f>
        <v>5429.411764705882</v>
      </c>
      <c r="L10" s="27">
        <f>IFERROR('в Абс. вел.'!X11*100/'в Абс. вел.'!L11-100,"")</f>
        <v>3203.3333333333335</v>
      </c>
      <c r="M10" s="27">
        <f>IFERROR('в Абс. вел.'!Y11*100/'в Абс. вел.'!M11-100,"")</f>
        <v>2801.2345679012346</v>
      </c>
      <c r="N10" s="27">
        <f>IFERROR('в Абс. вел.'!Z11*100/'в Абс. вел.'!N11-100,"")</f>
        <v>1382.0987654320988</v>
      </c>
      <c r="O10" s="27">
        <f>IFERROR('в Абс. вел.'!AA11*100/'в Абс. вел.'!O11-100,"")</f>
        <v>703.79310344827582</v>
      </c>
      <c r="P10" s="27">
        <f>IFERROR('в Абс. вел.'!AB11*100/'в Абс. вел.'!P11-100,"")</f>
        <v>542.89156626506019</v>
      </c>
      <c r="Q10" s="27">
        <f>IFERROR('в Абс. вел.'!AC11*100/'в Абс. вел.'!Q11-100,"")</f>
        <v>313.25811001410437</v>
      </c>
      <c r="R10" s="27">
        <f>IFERROR('в Абс. вел.'!AD11*100/'в Абс. вел.'!R11-100,"")</f>
        <v>221.62948593598446</v>
      </c>
      <c r="S10" s="27">
        <f>IFERROR('в Абс. вел.'!AE11*100/'в Абс. вел.'!S11-100,"")</f>
        <v>160.32448377581119</v>
      </c>
      <c r="T10" s="27">
        <f>IFERROR('в Абс. вел.'!AF11*100/'в Абс. вел.'!T11-100,"")</f>
        <v>132.19575016097875</v>
      </c>
      <c r="U10" s="27">
        <f>IFERROR('в Абс. вел.'!AG11*100/'в Абс. вел.'!U11-100,"")</f>
        <v>131.36507936507937</v>
      </c>
      <c r="V10" s="27">
        <f>IFERROR('в Абс. вел.'!AH11*100/'в Абс. вел.'!V11-100,"")</f>
        <v>123.95892755276668</v>
      </c>
      <c r="W10" s="27">
        <f>IFERROR('в Абс. вел.'!AI11*100/'в Абс. вел.'!W11-100,"")</f>
        <v>145.2659574468085</v>
      </c>
      <c r="X10" s="27">
        <f>IFERROR('в Абс. вел.'!AJ11*100/'в Абс. вел.'!X11-100,"")</f>
        <v>146.26639757820382</v>
      </c>
      <c r="Y10" s="27">
        <f>IFERROR('в Абс. вел.'!AK11*100/'в Абс. вел.'!Y11-100,"")</f>
        <v>116.25531914893617</v>
      </c>
      <c r="Z10" s="27">
        <f>IFERROR('в Абс. вел.'!AL11*100/'в Абс. вел.'!Z11-100,"")</f>
        <v>121.61599333610997</v>
      </c>
      <c r="AA10" s="27">
        <f>IFERROR('в Абс. вел.'!AM11*100/'в Абс. вел.'!AA11-100,"")</f>
        <v>114.8005148005148</v>
      </c>
      <c r="AB10" s="27">
        <f>IFERROR('в Абс. вел.'!AN11*100/'в Абс. вел.'!AB11-100,"")</f>
        <v>63.043478260869563</v>
      </c>
      <c r="AC10" s="27">
        <f>IFERROR('в Абс. вел.'!AO11*100/'в Абс. вел.'!AC11-100,"")</f>
        <v>43.890784982935145</v>
      </c>
      <c r="AD10" s="27">
        <f>IFERROR('в Абс. вел.'!AP11*100/'в Абс. вел.'!AD11-100,"")</f>
        <v>21.803377563329306</v>
      </c>
      <c r="AE10" s="27">
        <f>IFERROR('в Абс. вел.'!AQ11*100/'в Абс. вел.'!AE11-100,"")</f>
        <v>18.696883852691215</v>
      </c>
      <c r="AF10" s="27">
        <f>IFERROR('в Абс. вел.'!AR11*100/'в Абс. вел.'!AF11-100,"")</f>
        <v>25.929007210205214</v>
      </c>
      <c r="AG10" s="27">
        <f>IFERROR('в Абс. вел.'!AS11*100/'в Абс. вел.'!AG11-100,"")</f>
        <v>30.735455543358938</v>
      </c>
      <c r="AH10" s="27">
        <f>IFERROR('в Абс. вел.'!AT11*100/'в Абс. вел.'!AH11-100,"")</f>
        <v>23.306164034640858</v>
      </c>
      <c r="AI10" s="27">
        <f>IFERROR('в Абс. вел.'!AU11*100/'в Абс. вел.'!AI11-100,"")</f>
        <v>-3.1012795489047988</v>
      </c>
      <c r="AJ10" s="27">
        <f>IFERROR('в Абс. вел.'!AV11*100/'в Абс. вел.'!AJ11-100,"")</f>
        <v>0</v>
      </c>
      <c r="AK10" s="27">
        <f>IFERROR('в Абс. вел.'!AW11*100/'в Абс. вел.'!AK11-100,"")</f>
        <v>2.8532073986619508</v>
      </c>
      <c r="AL10" s="27">
        <f>IFERROR('в Абс. вел.'!AX11*100/'в Абс. вел.'!AL11-100,"")</f>
        <v>7.1603082127419668</v>
      </c>
      <c r="AM10" s="27">
        <f>IFERROR('в Абс. вел.'!AY11*100/'в Абс. вел.'!AM11-100,"")</f>
        <v>1.7974835230677115</v>
      </c>
      <c r="AN10" s="27">
        <f>IFERROR('в Абс. вел.'!AZ11*100/'в Абс. вел.'!AN11-100,"")</f>
        <v>34.804597701149419</v>
      </c>
      <c r="AO10" s="27">
        <f>IFERROR('в Абс. вел.'!BA11*100/'в Абс. вел.'!AO11-100,"")</f>
        <v>40.085388994307408</v>
      </c>
      <c r="AP10" s="27">
        <f>IFERROR('в Абс. вел.'!BB11*100/'в Абс. вел.'!AP11-100,"")</f>
        <v>43.228521911364197</v>
      </c>
      <c r="AQ10" s="27">
        <f>IFERROR('в Абс. вел.'!BC11*100/'в Абс. вел.'!AQ11-100,"")</f>
        <v>50.763723150358004</v>
      </c>
      <c r="AR10" s="27">
        <f>IFERROR('в Абс. вел.'!BD11*100/'в Абс. вел.'!AR11-100,"")</f>
        <v>29.663069808412246</v>
      </c>
      <c r="AS10" s="27">
        <f>IFERROR('в Абс. вел.'!BE11*100/'в Абс. вел.'!AS11-100,"")</f>
        <v>20.277078085642316</v>
      </c>
      <c r="AT10" s="27">
        <f>IFERROR('в Абс. вел.'!BF11*100/'в Абс. вел.'!AT11-100,"")</f>
        <v>19.830613509605456</v>
      </c>
      <c r="AU10" s="27">
        <f>IFERROR('в Абс. вел.'!BG11*100/'в Абс. вел.'!AU11-100,"")</f>
        <v>33.818263205013437</v>
      </c>
      <c r="AV10" s="27">
        <f>IFERROR('в Абс. вел.'!BH11*100/'в Абс. вел.'!AV11-100,"")</f>
        <v>32.841630813357909</v>
      </c>
      <c r="AW10" s="27">
        <f>IFERROR('в Абс. вел.'!BI11*100/'в Абс. вел.'!AW11-100,"")</f>
        <v>36.177539697723347</v>
      </c>
      <c r="AX10" s="27">
        <f>IFERROR('в Абс. вел.'!BJ11*100/'в Абс. вел.'!AX11-100,"")</f>
        <v>26.183795159593132</v>
      </c>
      <c r="AY10" s="27">
        <f>IFERROR('в Абс. вел.'!BK11*100/'в Абс. вел.'!AY11-100,"")</f>
        <v>49.519325093192066</v>
      </c>
      <c r="AZ10" s="27">
        <f>IFERROR('в Абс. вел.'!BL11*100/'в Абс. вел.'!AZ11-100,"")</f>
        <v>18.809686221009557</v>
      </c>
      <c r="BA10" s="27">
        <f>IFERROR('в Абс. вел.'!BM11*100/'в Абс. вел.'!BA11-100,"")</f>
        <v>21.757534710463929</v>
      </c>
      <c r="BB10" s="27">
        <f>IFERROR('в Абс. вел.'!BN11*100/'в Абс. вел.'!BB11-100,"")</f>
        <v>22.074330164217798</v>
      </c>
      <c r="BC10" s="27">
        <f>IFERROR('в Абс. вел.'!BO11*100/'в Абс. вел.'!BC11-100,"")</f>
        <v>15.592844704764914</v>
      </c>
      <c r="BD10" s="27">
        <f>IFERROR('в Абс. вел.'!BP11*100/'в Абс. вел.'!BD11-100,"")</f>
        <v>4.4157608695652186</v>
      </c>
      <c r="BE10" s="27">
        <f>IFERROR('в Абс. вел.'!BQ11*100/'в Абс. вел.'!BE11-100,"")</f>
        <v>8.8830715532286177</v>
      </c>
      <c r="BF10" s="27">
        <f>IFERROR('в Абс. вел.'!BR11*100/'в Абс. вел.'!BF11-100,"")</f>
        <v>8.2399586278227872</v>
      </c>
      <c r="BG10" s="27">
        <f>IFERROR('в Абс. вел.'!BS11*100/'в Абс. вел.'!BG11-100,"")</f>
        <v>10.938283993978928</v>
      </c>
      <c r="BH10" s="27">
        <f>IFERROR('в Абс. вел.'!BT11*100/'в Абс. вел.'!BH11-100,"")</f>
        <v>4.0561381863047501</v>
      </c>
      <c r="BI10" s="27">
        <f>IFERROR('в Абс. вел.'!BU11*100/'в Абс. вел.'!BI11-100,"")</f>
        <v>-10.297836470918796</v>
      </c>
      <c r="BJ10" s="27">
        <f>IFERROR('в Абс. вел.'!BV11*100/'в Абс. вел.'!BJ11-100,"")</f>
        <v>-14.871438498957616</v>
      </c>
      <c r="BK10" s="27">
        <f>IFERROR('в Абс. вел.'!BW11*100/'в Абс. вел.'!BK11-100,"")</f>
        <v>-13.869570922451118</v>
      </c>
      <c r="BL10" s="27">
        <f>IFERROR('в Абс. вел.'!BX11*100/'в Абс. вел.'!BL11-100,"")</f>
        <v>-10.607147983350075</v>
      </c>
      <c r="BM10" s="27">
        <f>IFERROR('в Абс. вел.'!BY11*100/'в Абс. вел.'!BM11-100,"")</f>
        <v>-8.7053261020720356</v>
      </c>
      <c r="BN10" s="27">
        <f>IFERROR('в Абс. вел.'!BZ11*100/'в Абс. вел.'!BN11-100,"")</f>
        <v>-3.6391956952704589</v>
      </c>
      <c r="BO10" s="27">
        <f>IFERROR('в Абс. вел.'!CA11*100/'в Абс. вел.'!BO11-100,"")</f>
        <v>-3.2182963571624157</v>
      </c>
      <c r="BP10" s="27">
        <f>IFERROR('в Абс. вел.'!CB11*100/'в Абс. вел.'!BP11-100,"")</f>
        <v>23.796356538711777</v>
      </c>
    </row>
    <row r="11" spans="1:68" x14ac:dyDescent="0.25">
      <c r="A11" s="25" t="s">
        <v>9</v>
      </c>
      <c r="B11" s="27">
        <f>IFERROR('в Абс. вел.'!N12*100/'в Абс. вел.'!B12-100,"")</f>
        <v>41300</v>
      </c>
      <c r="C11" s="27">
        <f>IFERROR('в Абс. вел.'!O12*100/'в Абс. вел.'!C12-100,"")</f>
        <v>58100</v>
      </c>
      <c r="D11" s="27">
        <f>IFERROR('в Абс. вел.'!P12*100/'в Абс. вел.'!D12-100,"")</f>
        <v>77300</v>
      </c>
      <c r="E11" s="27">
        <f>IFERROR('в Абс. вел.'!Q12*100/'в Абс. вел.'!E12-100,"")</f>
        <v>12812.5</v>
      </c>
      <c r="F11" s="27">
        <f>IFERROR('в Абс. вел.'!R12*100/'в Абс. вел.'!F12-100,"")</f>
        <v>6260.869565217391</v>
      </c>
      <c r="G11" s="27">
        <f>IFERROR('в Абс. вел.'!S12*100/'в Абс. вел.'!G12-100,"")</f>
        <v>4802.4390243902435</v>
      </c>
      <c r="H11" s="27">
        <f>IFERROR('в Абс. вел.'!T12*100/'в Абс. вел.'!H12-100,"")</f>
        <v>3026.25</v>
      </c>
      <c r="I11" s="27">
        <f>IFERROR('в Абс. вел.'!U12*100/'в Абс. вел.'!I12-100,"")</f>
        <v>1886.4077669902913</v>
      </c>
      <c r="J11" s="27">
        <f>IFERROR('в Абс. вел.'!V12*100/'в Абс. вел.'!J12-100,"")</f>
        <v>1703.030303030303</v>
      </c>
      <c r="K11" s="27">
        <f>IFERROR('в Абс. вел.'!W12*100/'в Абс. вел.'!K12-100,"")</f>
        <v>1550.2958579881656</v>
      </c>
      <c r="L11" s="27">
        <f>IFERROR('в Абс. вел.'!X12*100/'в Абс. вел.'!L12-100,"")</f>
        <v>1330.8016877637131</v>
      </c>
      <c r="M11" s="27">
        <f>IFERROR('в Абс. вел.'!Y12*100/'в Абс. вел.'!M12-100,"")</f>
        <v>1210.8108108108108</v>
      </c>
      <c r="N11" s="27">
        <f>IFERROR('в Абс. вел.'!Z12*100/'в Абс. вел.'!N12-100,"")</f>
        <v>975.36231884057975</v>
      </c>
      <c r="O11" s="27">
        <f>IFERROR('в Абс. вел.'!AA12*100/'в Абс. вел.'!O12-100,"")</f>
        <v>735.91065292096221</v>
      </c>
      <c r="P11" s="27">
        <f>IFERROR('в Абс. вел.'!AB12*100/'в Абс. вел.'!P12-100,"")</f>
        <v>581.78294573643416</v>
      </c>
      <c r="Q11" s="27">
        <f>IFERROR('в Абс. вел.'!AC12*100/'в Абс. вел.'!Q12-100,"")</f>
        <v>434.07550822846076</v>
      </c>
      <c r="R11" s="27">
        <f>IFERROR('в Абс. вел.'!AD12*100/'в Абс. вел.'!R12-100,"")</f>
        <v>280.86124401913878</v>
      </c>
      <c r="S11" s="27">
        <f>IFERROR('в Абс. вел.'!AE12*100/'в Абс. вел.'!S12-100,"")</f>
        <v>214.5273631840796</v>
      </c>
      <c r="T11" s="27">
        <f>IFERROR('в Абс. вел.'!AF12*100/'в Абс. вел.'!T12-100,"")</f>
        <v>109.31627349060375</v>
      </c>
      <c r="U11" s="27">
        <f>IFERROR('в Абс. вел.'!AG12*100/'в Абс. вел.'!U12-100,"")</f>
        <v>143.841642228739</v>
      </c>
      <c r="V11" s="27">
        <f>IFERROR('в Абс. вел.'!AH12*100/'в Абс. вел.'!V12-100,"")</f>
        <v>163.73949579831935</v>
      </c>
      <c r="W11" s="27">
        <f>IFERROR('в Абс. вел.'!AI12*100/'в Абс. вел.'!W12-100,"")</f>
        <v>160.30835424883469</v>
      </c>
      <c r="X11" s="27">
        <f>IFERROR('в Абс. вел.'!AJ12*100/'в Абс. вел.'!X12-100,"")</f>
        <v>136.18401651430256</v>
      </c>
      <c r="Y11" s="27">
        <f>IFERROR('в Абс. вел.'!AK12*100/'в Абс. вел.'!Y12-100,"")</f>
        <v>113.06701030927834</v>
      </c>
      <c r="Z11" s="27">
        <f>IFERROR('в Абс. вел.'!AL12*100/'в Абс. вел.'!Z12-100,"")</f>
        <v>93.306379155435764</v>
      </c>
      <c r="AA11" s="27">
        <f>IFERROR('в Абс. вел.'!AM12*100/'в Абс. вел.'!AA12-100,"")</f>
        <v>78.170606372045228</v>
      </c>
      <c r="AB11" s="27">
        <f>IFERROR('в Абс. вел.'!AN12*100/'в Абс. вел.'!AB12-100,"")</f>
        <v>69.338639378434721</v>
      </c>
      <c r="AC11" s="27">
        <f>IFERROR('в Абс. вел.'!AO12*100/'в Абс. вел.'!AC12-100,"")</f>
        <v>66.811673010694221</v>
      </c>
      <c r="AD11" s="27">
        <f>IFERROR('в Абс. вел.'!AP12*100/'в Абс. вел.'!AD12-100,"")</f>
        <v>73.402727925340997</v>
      </c>
      <c r="AE11" s="27">
        <f>IFERROR('в Абс. вел.'!AQ12*100/'в Абс. вел.'!AE12-100,"")</f>
        <v>58.952863018032275</v>
      </c>
      <c r="AF11" s="27">
        <f>IFERROR('в Абс. вел.'!AR12*100/'в Абс. вел.'!AF12-100,"")</f>
        <v>59.140401146131808</v>
      </c>
      <c r="AG11" s="27">
        <f>IFERROR('в Абс. вел.'!AS12*100/'в Абс. вел.'!AG12-100,"")</f>
        <v>58.02766085387853</v>
      </c>
      <c r="AH11" s="27">
        <f>IFERROR('в Абс. вел.'!AT12*100/'в Абс. вел.'!AH12-100,"")</f>
        <v>15.740003186235469</v>
      </c>
      <c r="AI11" s="27">
        <f>IFERROR('в Абс. вел.'!AU12*100/'в Абс. вел.'!AI12-100,"")</f>
        <v>11.584022038567497</v>
      </c>
      <c r="AJ11" s="27">
        <f>IFERROR('в Абс. вел.'!AV12*100/'в Абс. вел.'!AJ12-100,"")</f>
        <v>8.7651392183793178</v>
      </c>
      <c r="AK11" s="27">
        <f>IFERROR('в Абс. вел.'!AW12*100/'в Абс. вел.'!AK12-100,"")</f>
        <v>11.600338696020316</v>
      </c>
      <c r="AL11" s="27">
        <f>IFERROR('в Абс. вел.'!AX12*100/'в Абс. вел.'!AL12-100,"")</f>
        <v>12.084592145015108</v>
      </c>
      <c r="AM11" s="27">
        <f>IFERROR('в Абс. вел.'!AY12*100/'в Абс. вел.'!AM12-100,"")</f>
        <v>13.624826949700051</v>
      </c>
      <c r="AN11" s="27">
        <f>IFERROR('в Абс. вел.'!AZ12*100/'в Абс. вел.'!AN12-100,"")</f>
        <v>20.915398388540737</v>
      </c>
      <c r="AO11" s="27">
        <f>IFERROR('в Абс. вел.'!BA12*100/'в Абс. вел.'!AO12-100,"")</f>
        <v>37.40084754971204</v>
      </c>
      <c r="AP11" s="27">
        <f>IFERROR('в Абс. вел.'!BB12*100/'в Абс. вел.'!AP12-100,"")</f>
        <v>46.01531773959843</v>
      </c>
      <c r="AQ11" s="27">
        <f>IFERROR('в Абс. вел.'!BC12*100/'в Абс. вел.'!AQ12-100,"")</f>
        <v>53.567519156134949</v>
      </c>
      <c r="AR11" s="27">
        <f>IFERROR('в Абс. вел.'!BD12*100/'в Абс. вел.'!AR12-100,"")</f>
        <v>73.040451326371397</v>
      </c>
      <c r="AS11" s="27">
        <f>IFERROR('в Абс. вел.'!BE12*100/'в Абс. вел.'!AS12-100,"")</f>
        <v>57.407407407407419</v>
      </c>
      <c r="AT11" s="27">
        <f>IFERROR('в Абс. вел.'!BF12*100/'в Абс. вел.'!AT12-100,"")</f>
        <v>76.022023399862348</v>
      </c>
      <c r="AU11" s="27">
        <f>IFERROR('в Абс. вел.'!BG12*100/'в Абс. вел.'!AU12-100,"")</f>
        <v>57.474385878286625</v>
      </c>
      <c r="AV11" s="27">
        <f>IFERROR('в Абс. вел.'!BH12*100/'в Абс. вел.'!AV12-100,"")</f>
        <v>53.13970841464814</v>
      </c>
      <c r="AW11" s="27">
        <f>IFERROR('в Абс. вел.'!BI12*100/'в Абс. вел.'!AW12-100,"")</f>
        <v>56.134836332104925</v>
      </c>
      <c r="AX11" s="27">
        <f>IFERROR('в Абс. вел.'!BJ12*100/'в Абс. вел.'!AX12-100,"")</f>
        <v>65.405349367613525</v>
      </c>
      <c r="AY11" s="27">
        <f>IFERROR('в Абс. вел.'!BK12*100/'в Абс. вел.'!AY12-100,"")</f>
        <v>68.687176363082557</v>
      </c>
      <c r="AZ11" s="27">
        <f>IFERROR('в Абс. вел.'!BL12*100/'в Абс. вел.'!AZ12-100,"")</f>
        <v>36.22397038408144</v>
      </c>
      <c r="BA11" s="27">
        <f>IFERROR('в Абс. вел.'!BM12*100/'в Абс. вел.'!BA12-100,"")</f>
        <v>20.593119810201657</v>
      </c>
      <c r="BB11" s="27">
        <f>IFERROR('в Абс. вел.'!BN12*100/'в Абс. вел.'!BB12-100,"")</f>
        <v>9.4485398355542998</v>
      </c>
      <c r="BC11" s="27">
        <f>IFERROR('в Абс. вел.'!BO12*100/'в Абс. вел.'!BC12-100,"")</f>
        <v>2.2485743908761009</v>
      </c>
      <c r="BD11" s="27">
        <f>IFERROR('в Абс. вел.'!BP12*100/'в Абс. вел.'!BD12-100,"")</f>
        <v>-6.0072142064372969</v>
      </c>
      <c r="BE11" s="27">
        <f>IFERROR('в Абс. вел.'!BQ12*100/'в Абс. вел.'!BE12-100,"")</f>
        <v>17.437550362610793</v>
      </c>
      <c r="BF11" s="27">
        <f>IFERROR('в Абс. вел.'!BR12*100/'в Абс. вел.'!BF12-100,"")</f>
        <v>24.65592743196747</v>
      </c>
      <c r="BG11" s="27">
        <f>IFERROR('в Абс. вел.'!BS12*100/'в Абс. вел.'!BG12-100,"")</f>
        <v>32.48412636199734</v>
      </c>
      <c r="BH11" s="27">
        <f>IFERROR('в Абс. вел.'!BT12*100/'в Абс. вел.'!BH12-100,"")</f>
        <v>35.749625187406309</v>
      </c>
      <c r="BI11" s="27">
        <f>IFERROR('в Абс. вел.'!BU12*100/'в Абс. вел.'!BI12-100,"")</f>
        <v>36.806664352655332</v>
      </c>
      <c r="BJ11" s="27">
        <f>IFERROR('в Абс. вел.'!BV12*100/'в Абс. вел.'!BJ12-100,"")</f>
        <v>31.494829207145102</v>
      </c>
      <c r="BK11" s="27">
        <f>IFERROR('в Абс. вел.'!BW12*100/'в Абс. вел.'!BK12-100,"")</f>
        <v>19.832671241121943</v>
      </c>
      <c r="BL11" s="27">
        <f>IFERROR('в Абс. вел.'!BX12*100/'в Абс. вел.'!BL12-100,"")</f>
        <v>46.341463414634148</v>
      </c>
      <c r="BM11" s="27">
        <f>IFERROR('в Абс. вел.'!BY12*100/'в Абс. вел.'!BM12-100,"")</f>
        <v>54.587186044986566</v>
      </c>
      <c r="BN11" s="27">
        <f>IFERROR('в Абс. вел.'!BZ12*100/'в Абс. вел.'!BN12-100,"")</f>
        <v>63.648727414027576</v>
      </c>
      <c r="BO11" s="27">
        <f>IFERROR('в Абс. вел.'!CA12*100/'в Абс. вел.'!BO12-100,"")</f>
        <v>75.473730908169074</v>
      </c>
      <c r="BP11" s="27">
        <f>IFERROR('в Абс. вел.'!CB12*100/'в Абс. вел.'!BP12-100,"")</f>
        <v>88.420664206642073</v>
      </c>
    </row>
    <row r="12" spans="1:68" x14ac:dyDescent="0.25">
      <c r="A12" s="25" t="s">
        <v>10</v>
      </c>
      <c r="B12" s="27" t="str">
        <f>IFERROR('в Абс. вел.'!N13*100/'в Абс. вел.'!B13-100,"")</f>
        <v/>
      </c>
      <c r="C12" s="27" t="str">
        <f>IFERROR('в Абс. вел.'!O13*100/'в Абс. вел.'!C13-100,"")</f>
        <v/>
      </c>
      <c r="D12" s="27" t="str">
        <f>IFERROR('в Абс. вел.'!P13*100/'в Абс. вел.'!D13-100,"")</f>
        <v/>
      </c>
      <c r="E12" s="27">
        <f>IFERROR('в Абс. вел.'!Q13*100/'в Абс. вел.'!E13-100,"")</f>
        <v>16588.888888888891</v>
      </c>
      <c r="F12" s="27">
        <f>IFERROR('в Абс. вел.'!R13*100/'в Абс. вел.'!F13-100,"")</f>
        <v>6515.151515151515</v>
      </c>
      <c r="G12" s="27">
        <f>IFERROR('в Абс. вел.'!S13*100/'в Абс. вел.'!G13-100,"")</f>
        <v>3659.1549295774648</v>
      </c>
      <c r="H12" s="27">
        <f>IFERROR('в Абс. вел.'!T13*100/'в Абс. вел.'!H13-100,"")</f>
        <v>3404.3956043956046</v>
      </c>
      <c r="I12" s="27">
        <f>IFERROR('в Абс. вел.'!U13*100/'в Абс. вел.'!I13-100,"")</f>
        <v>2543.1034482758619</v>
      </c>
      <c r="J12" s="27">
        <f>IFERROR('в Абс. вел.'!V13*100/'в Абс. вел.'!J13-100,"")</f>
        <v>1996.4497041420118</v>
      </c>
      <c r="K12" s="27">
        <f>IFERROR('в Абс. вел.'!W13*100/'в Абс. вел.'!K13-100,"")</f>
        <v>1884.8780487804879</v>
      </c>
      <c r="L12" s="27">
        <f>IFERROR('в Абс. вел.'!X13*100/'в Абс. вел.'!L13-100,"")</f>
        <v>1421.1920529801325</v>
      </c>
      <c r="M12" s="27">
        <f>IFERROR('в Абс. вел.'!Y13*100/'в Абс. вел.'!M13-100,"")</f>
        <v>1125.1207729468599</v>
      </c>
      <c r="N12" s="27">
        <f>IFERROR('в Абс. вел.'!Z13*100/'в Абс. вел.'!N13-100,"")</f>
        <v>863.19444444444446</v>
      </c>
      <c r="O12" s="27">
        <f>IFERROR('в Абс. вел.'!AA13*100/'в Абс. вел.'!O13-100,"")</f>
        <v>377.39032620922387</v>
      </c>
      <c r="P12" s="27">
        <f>IFERROR('в Абс. вел.'!AB13*100/'в Абс. вел.'!P13-100,"")</f>
        <v>325.89676290463694</v>
      </c>
      <c r="Q12" s="27">
        <f>IFERROR('в Абс. вел.'!AC13*100/'в Абс. вел.'!Q13-100,"")</f>
        <v>263.04926764314246</v>
      </c>
      <c r="R12" s="27">
        <f>IFERROR('в Абс. вел.'!AD13*100/'в Абс. вел.'!R13-100,"")</f>
        <v>139.30371049015116</v>
      </c>
      <c r="S12" s="27">
        <f>IFERROR('в Абс. вел.'!AE13*100/'в Абс. вел.'!S13-100,"")</f>
        <v>113.03859123267142</v>
      </c>
      <c r="T12" s="27">
        <f>IFERROR('в Абс. вел.'!AF13*100/'в Абс. вел.'!T13-100,"")</f>
        <v>96.770147381624326</v>
      </c>
      <c r="U12" s="27">
        <f>IFERROR('в Абс. вел.'!AG13*100/'в Абс. вел.'!U13-100,"")</f>
        <v>101.01108936725376</v>
      </c>
      <c r="V12" s="27">
        <f>IFERROR('в Абс. вел.'!AH13*100/'в Абс. вел.'!V13-100,"")</f>
        <v>88.597233982500711</v>
      </c>
      <c r="W12" s="27">
        <f>IFERROR('в Абс. вел.'!AI13*100/'в Абс. вел.'!W13-100,"")</f>
        <v>88.695011059228307</v>
      </c>
      <c r="X12" s="27">
        <f>IFERROR('в Абс. вел.'!AJ13*100/'в Абс. вел.'!X13-100,"")</f>
        <v>77.122333478450145</v>
      </c>
      <c r="Y12" s="27">
        <f>IFERROR('в Абс. вел.'!AK13*100/'в Абс. вел.'!Y13-100,"")</f>
        <v>63.190063091482642</v>
      </c>
      <c r="Z12" s="27">
        <f>IFERROR('в Абс. вел.'!AL13*100/'в Абс. вел.'!Z13-100,"")</f>
        <v>50.486661860129772</v>
      </c>
      <c r="AA12" s="27">
        <f>IFERROR('в Абс. вел.'!AM13*100/'в Абс. вел.'!AA13-100,"")</f>
        <v>101.46088595664469</v>
      </c>
      <c r="AB12" s="27">
        <f>IFERROR('в Абс. вел.'!AN13*100/'в Абс. вел.'!AB13-100,"")</f>
        <v>74.38373048479869</v>
      </c>
      <c r="AC12" s="27">
        <f>IFERROR('в Абс. вел.'!AO13*100/'в Абс. вел.'!AC13-100,"")</f>
        <v>64.918393544837699</v>
      </c>
      <c r="AD12" s="27">
        <f>IFERROR('в Абс. вел.'!AP13*100/'в Абс. вел.'!AD13-100,"")</f>
        <v>68.453292496171514</v>
      </c>
      <c r="AE12" s="27">
        <f>IFERROR('в Абс. вел.'!AQ13*100/'в Абс. вел.'!AE13-100,"")</f>
        <v>40.714034470629628</v>
      </c>
      <c r="AF12" s="27">
        <f>IFERROR('в Абс. вел.'!AR13*100/'в Абс. вел.'!AF13-100,"")</f>
        <v>12.828685258964143</v>
      </c>
      <c r="AG12" s="27">
        <f>IFERROR('в Абс. вел.'!AS13*100/'в Абс. вел.'!AG13-100,"")</f>
        <v>4.2998539672237541</v>
      </c>
      <c r="AH12" s="27">
        <f>IFERROR('в Абс. вел.'!AT13*100/'в Абс. вел.'!AH13-100,"")</f>
        <v>-0.4639329542053332</v>
      </c>
      <c r="AI12" s="27">
        <f>IFERROR('в Абс. вел.'!AU13*100/'в Абс. вел.'!AI13-100,"")</f>
        <v>-7.8405834852826217</v>
      </c>
      <c r="AJ12" s="27">
        <f>IFERROR('в Абс. вел.'!AV13*100/'в Абс. вел.'!AJ13-100,"")</f>
        <v>-7.0296177952562431</v>
      </c>
      <c r="AK12" s="27">
        <f>IFERROR('в Абс. вел.'!AW13*100/'в Абс. вел.'!AK13-100,"")</f>
        <v>-2.9720913374410998</v>
      </c>
      <c r="AL12" s="27">
        <f>IFERROR('в Абс. вел.'!AX13*100/'в Абс. вел.'!AL13-100,"")</f>
        <v>3.832794346628333</v>
      </c>
      <c r="AM12" s="27">
        <f>IFERROR('в Абс. вел.'!AY13*100/'в Абс. вел.'!AM13-100,"")</f>
        <v>11.029239766081872</v>
      </c>
      <c r="AN12" s="27">
        <f>IFERROR('в Абс. вел.'!AZ13*100/'в Абс. вел.'!AN13-100,"")</f>
        <v>25.904111202732949</v>
      </c>
      <c r="AO12" s="27">
        <f>IFERROR('в Абс. вел.'!BA13*100/'в Абс. вел.'!AO13-100,"")</f>
        <v>36.139219392861122</v>
      </c>
      <c r="AP12" s="27">
        <f>IFERROR('в Абс. вел.'!BB13*100/'в Абс. вел.'!AP13-100,"")</f>
        <v>53.840909090909093</v>
      </c>
      <c r="AQ12" s="27">
        <f>IFERROR('в Абс. вел.'!BC13*100/'в Абс. вел.'!AQ13-100,"")</f>
        <v>81.152355955505556</v>
      </c>
      <c r="AR12" s="27">
        <f>IFERROR('в Абс. вел.'!BD13*100/'в Абс. вел.'!AR13-100,"")</f>
        <v>118.33333333333334</v>
      </c>
      <c r="AS12" s="27">
        <f>IFERROR('в Абс. вел.'!BE13*100/'в Абс. вел.'!AS13-100,"")</f>
        <v>146.99751088985687</v>
      </c>
      <c r="AT12" s="27">
        <f>IFERROR('в Абс. вел.'!BF13*100/'в Абс. вел.'!AT13-100,"")</f>
        <v>143.76785445797626</v>
      </c>
      <c r="AU12" s="27">
        <f>IFERROR('в Абс. вел.'!BG13*100/'в Абс. вел.'!AU13-100,"")</f>
        <v>137.09723007348785</v>
      </c>
      <c r="AV12" s="27">
        <f>IFERROR('в Абс. вел.'!BH13*100/'в Абс. вел.'!AV13-100,"")</f>
        <v>128.7111698612029</v>
      </c>
      <c r="AW12" s="27">
        <f>IFERROR('в Абс. вел.'!BI13*100/'в Абс. вел.'!AW13-100,"")</f>
        <v>120.43332088158385</v>
      </c>
      <c r="AX12" s="27">
        <f>IFERROR('в Абс. вел.'!BJ13*100/'в Абс. вел.'!AX13-100,"")</f>
        <v>126.49671242357826</v>
      </c>
      <c r="AY12" s="27">
        <f>IFERROR('в Абс. вел.'!BK13*100/'в Абс. вел.'!AY13-100,"")</f>
        <v>115.85378700094807</v>
      </c>
      <c r="AZ12" s="27">
        <f>IFERROR('в Абс. вел.'!BL13*100/'в Абс. вел.'!AZ13-100,"")</f>
        <v>95.106661676646695</v>
      </c>
      <c r="BA12" s="27">
        <f>IFERROR('в Абс. вел.'!BM13*100/'в Абс. вел.'!BA13-100,"")</f>
        <v>75.381850853548968</v>
      </c>
      <c r="BB12" s="27">
        <f>IFERROR('в Абс. вел.'!BN13*100/'в Абс. вел.'!BB13-100,"")</f>
        <v>61.331068104594465</v>
      </c>
      <c r="BC12" s="27">
        <f>IFERROR('в Абс. вел.'!BO13*100/'в Абс. вел.'!BC13-100,"")</f>
        <v>57.009797157444467</v>
      </c>
      <c r="BD12" s="27">
        <f>IFERROR('в Абс. вел.'!BP13*100/'в Абс. вел.'!BD13-100,"")</f>
        <v>3.8362013197050118</v>
      </c>
      <c r="BE12" s="27">
        <f>IFERROR('в Абс. вел.'!BQ13*100/'в Абс. вел.'!BE13-100,"")</f>
        <v>4.9379605718964541</v>
      </c>
      <c r="BF12" s="27">
        <f>IFERROR('в Абс. вел.'!BR13*100/'в Абс. вел.'!BF13-100,"")</f>
        <v>8.1847899833467039</v>
      </c>
      <c r="BG12" s="27">
        <f>IFERROR('в Абс. вел.'!BS13*100/'в Абс. вел.'!BG13-100,"")</f>
        <v>12.689992251296417</v>
      </c>
      <c r="BH12" s="27">
        <f>IFERROR('в Абс. вел.'!BT13*100/'в Абс. вел.'!BH13-100,"")</f>
        <v>13.877008438330833</v>
      </c>
      <c r="BI12" s="27">
        <f>IFERROR('в Абс. вел.'!BU13*100/'в Абс. вел.'!BI13-100,"")</f>
        <v>16.556515844772079</v>
      </c>
      <c r="BJ12" s="27">
        <f>IFERROR('в Абс. вел.'!BV13*100/'в Абс. вел.'!BJ13-100,"")</f>
        <v>7.7616501145912906</v>
      </c>
      <c r="BK12" s="27">
        <f>IFERROR('в Абс. вел.'!BW13*100/'в Абс. вел.'!BK13-100,"")</f>
        <v>3.4990971646088553</v>
      </c>
      <c r="BL12" s="27">
        <f>IFERROR('в Абс. вел.'!BX13*100/'в Абс. вел.'!BL13-100,"")</f>
        <v>6.1238191147556762</v>
      </c>
      <c r="BM12" s="27">
        <f>IFERROR('в Абс. вел.'!BY13*100/'в Абс. вел.'!BM13-100,"")</f>
        <v>1.6393442622950829</v>
      </c>
      <c r="BN12" s="27">
        <f>IFERROR('в Абс. вел.'!BZ13*100/'в Абс. вел.'!BN13-100,"")</f>
        <v>7.1608442836866431</v>
      </c>
      <c r="BO12" s="27">
        <f>IFERROR('в Абс. вел.'!CA13*100/'в Абс. вел.'!BO13-100,"")</f>
        <v>6.9341301577536569</v>
      </c>
      <c r="BP12" s="27">
        <f>IFERROR('в Абс. вел.'!CB13*100/'в Абс. вел.'!BP13-100,"")</f>
        <v>52.283346831973091</v>
      </c>
    </row>
    <row r="13" spans="1:68" x14ac:dyDescent="0.25">
      <c r="A13" s="25" t="s">
        <v>11</v>
      </c>
      <c r="B13" s="27">
        <f>IFERROR('в Абс. вел.'!N14*100/'в Абс. вел.'!B14-100,"")</f>
        <v>26394.936708860758</v>
      </c>
      <c r="C13" s="27">
        <f>IFERROR('в Абс. вел.'!O14*100/'в Абс. вел.'!C14-100,"")</f>
        <v>12692.105263157895</v>
      </c>
      <c r="D13" s="27">
        <f>IFERROR('в Абс. вел.'!P14*100/'в Абс. вел.'!D14-100,"")</f>
        <v>3567.0063694267515</v>
      </c>
      <c r="E13" s="27">
        <f>IFERROR('в Абс. вел.'!Q14*100/'в Абс. вел.'!E14-100,"")</f>
        <v>2347.8076379066479</v>
      </c>
      <c r="F13" s="27">
        <f>IFERROR('в Абс. вел.'!R14*100/'в Абс. вел.'!F14-100,"")</f>
        <v>1418.6828919112384</v>
      </c>
      <c r="G13" s="27">
        <f>IFERROR('в Абс. вел.'!S14*100/'в Абс. вел.'!G14-100,"")</f>
        <v>1055.5039787798407</v>
      </c>
      <c r="H13" s="27">
        <f>IFERROR('в Абс. вел.'!T14*100/'в Абс. вел.'!H14-100,"")</f>
        <v>758.79113119615874</v>
      </c>
      <c r="I13" s="27">
        <f>IFERROR('в Абс. вел.'!U14*100/'в Абс. вел.'!I14-100,"")</f>
        <v>619.08515598978568</v>
      </c>
      <c r="J13" s="27">
        <f>IFERROR('в Абс. вел.'!V14*100/'в Абс. вел.'!J14-100,"")</f>
        <v>547.43107221006562</v>
      </c>
      <c r="K13" s="27">
        <f>IFERROR('в Абс. вел.'!W14*100/'в Абс. вел.'!K14-100,"")</f>
        <v>499.08980147638499</v>
      </c>
      <c r="L13" s="27">
        <f>IFERROR('в Абс. вел.'!X14*100/'в Абс. вел.'!L14-100,"")</f>
        <v>486.6233845776934</v>
      </c>
      <c r="M13" s="27">
        <f>IFERROR('в Абс. вел.'!Y14*100/'в Абс. вел.'!M14-100,"")</f>
        <v>485.76698601475607</v>
      </c>
      <c r="N13" s="27">
        <f>IFERROR('в Абс. вел.'!Z14*100/'в Абс. вел.'!N14-100,"")</f>
        <v>458.82184319908265</v>
      </c>
      <c r="O13" s="27">
        <f>IFERROR('в Абс. вел.'!AA14*100/'в Абс. вел.'!O14-100,"")</f>
        <v>421.84735651100596</v>
      </c>
      <c r="P13" s="27">
        <f>IFERROR('в Абс. вел.'!AB14*100/'в Абс. вел.'!P14-100,"")</f>
        <v>363.19391370805255</v>
      </c>
      <c r="Q13" s="27">
        <f>IFERROR('в Абс. вел.'!AC14*100/'в Абс. вел.'!Q14-100,"")</f>
        <v>304.40598636311108</v>
      </c>
      <c r="R13" s="27">
        <f>IFERROR('в Абс. вел.'!AD14*100/'в Абс. вел.'!R14-100,"")</f>
        <v>251.42345399698343</v>
      </c>
      <c r="S13" s="27">
        <f>IFERROR('в Абс. вел.'!AE14*100/'в Абс. вел.'!S14-100,"")</f>
        <v>202.96891439502633</v>
      </c>
      <c r="T13" s="27">
        <f>IFERROR('в Абс. вел.'!AF14*100/'в Абс. вел.'!T14-100,"")</f>
        <v>169.67982766275838</v>
      </c>
      <c r="U13" s="27">
        <f>IFERROR('в Абс. вел.'!AG14*100/'в Абс. вел.'!U14-100,"")</f>
        <v>162.89525691699606</v>
      </c>
      <c r="V13" s="27">
        <f>IFERROR('в Абс. вел.'!AH14*100/'в Абс. вел.'!V14-100,"")</f>
        <v>146.67495842853086</v>
      </c>
      <c r="W13" s="27">
        <f>IFERROR('в Абс. вел.'!AI14*100/'в Абс. вел.'!W14-100,"")</f>
        <v>135.36265865942505</v>
      </c>
      <c r="X13" s="27">
        <f>IFERROR('в Абс. вел.'!AJ14*100/'в Абс. вел.'!X14-100,"")</f>
        <v>108.94255465764581</v>
      </c>
      <c r="Y13" s="27">
        <f>IFERROR('в Абс. вел.'!AK14*100/'в Абс. вел.'!Y14-100,"")</f>
        <v>87.925216426819077</v>
      </c>
      <c r="Z13" s="27">
        <f>IFERROR('в Абс. вел.'!AL14*100/'в Абс. вел.'!Z14-100,"")</f>
        <v>76.194140227585564</v>
      </c>
      <c r="AA13" s="27">
        <f>IFERROR('в Абс. вел.'!AM14*100/'в Абс. вел.'!AA14-100,"")</f>
        <v>62.573422162652264</v>
      </c>
      <c r="AB13" s="27">
        <f>IFERROR('в Абс. вел.'!AN14*100/'в Абс. вел.'!AB14-100,"")</f>
        <v>54.735815802302483</v>
      </c>
      <c r="AC13" s="27">
        <f>IFERROR('в Абс. вел.'!AO14*100/'в Абс. вел.'!AC14-100,"")</f>
        <v>52.492266365656235</v>
      </c>
      <c r="AD13" s="27">
        <f>IFERROR('в Абс. вел.'!AP14*100/'в Абс. вел.'!AD14-100,"")</f>
        <v>44.091847957294988</v>
      </c>
      <c r="AE13" s="27">
        <f>IFERROR('в Абс. вел.'!AQ14*100/'в Абс. вел.'!AE14-100,"")</f>
        <v>34.982352235488747</v>
      </c>
      <c r="AF13" s="27">
        <f>IFERROR('в Абс. вел.'!AR14*100/'в Абс. вел.'!AF14-100,"")</f>
        <v>31.86926430683863</v>
      </c>
      <c r="AG13" s="27">
        <f>IFERROR('в Абс. вел.'!AS14*100/'в Абс. вел.'!AG14-100,"")</f>
        <v>20.626409509490699</v>
      </c>
      <c r="AH13" s="27">
        <f>IFERROR('в Абс. вел.'!AT14*100/'в Абс. вел.'!AH14-100,"")</f>
        <v>12.76258748348981</v>
      </c>
      <c r="AI13" s="27">
        <f>IFERROR('в Абс. вел.'!AU14*100/'в Абс. вел.'!AI14-100,"")</f>
        <v>6.720476563214774</v>
      </c>
      <c r="AJ13" s="27">
        <f>IFERROR('в Абс. вел.'!AV14*100/'в Абс. вел.'!AJ14-100,"")</f>
        <v>4.6386935903778266</v>
      </c>
      <c r="AK13" s="27">
        <f>IFERROR('в Абс. вел.'!AW14*100/'в Абс. вел.'!AK14-100,"")</f>
        <v>7.6947701172422143</v>
      </c>
      <c r="AL13" s="27">
        <f>IFERROR('в Абс. вел.'!AX14*100/'в Абс. вел.'!AL14-100,"")</f>
        <v>5.8382543464231418</v>
      </c>
      <c r="AM13" s="27">
        <f>IFERROR('в Абс. вел.'!AY14*100/'в Абс. вел.'!AM14-100,"")</f>
        <v>9.0994180407371488</v>
      </c>
      <c r="AN13" s="27">
        <f>IFERROR('в Абс. вел.'!AZ14*100/'в Абс. вел.'!AN14-100,"")</f>
        <v>16.44217393622435</v>
      </c>
      <c r="AO13" s="27">
        <f>IFERROR('в Абс. вел.'!BA14*100/'в Абс. вел.'!AO14-100,"")</f>
        <v>18.986357332933551</v>
      </c>
      <c r="AP13" s="27">
        <f>IFERROR('в Абс. вел.'!BB14*100/'в Абс. вел.'!AP14-100,"")</f>
        <v>22.628267182962247</v>
      </c>
      <c r="AQ13" s="27">
        <f>IFERROR('в Абс. вел.'!BC14*100/'в Абс. вел.'!AQ14-100,"")</f>
        <v>27.146472324481593</v>
      </c>
      <c r="AR13" s="27">
        <f>IFERROR('в Абс. вел.'!BD14*100/'в Абс. вел.'!AR14-100,"")</f>
        <v>20.194766460586607</v>
      </c>
      <c r="AS13" s="27">
        <f>IFERROR('в Абс. вел.'!BE14*100/'в Абс. вел.'!AS14-100,"")</f>
        <v>26.891860968971685</v>
      </c>
      <c r="AT13" s="27">
        <f>IFERROR('в Абс. вел.'!BF14*100/'в Абс. вел.'!AT14-100,"")</f>
        <v>27.325880923450796</v>
      </c>
      <c r="AU13" s="27">
        <f>IFERROR('в Абс. вел.'!BG14*100/'в Абс. вел.'!AU14-100,"")</f>
        <v>27.348021565601726</v>
      </c>
      <c r="AV13" s="27">
        <f>IFERROR('в Абс. вел.'!BH14*100/'в Абс. вел.'!AV14-100,"")</f>
        <v>33.325055872858201</v>
      </c>
      <c r="AW13" s="27">
        <f>IFERROR('в Абс. вел.'!BI14*100/'в Абс. вел.'!AW14-100,"")</f>
        <v>37.083395258973013</v>
      </c>
      <c r="AX13" s="27">
        <f>IFERROR('в Абс. вел.'!BJ14*100/'в Абс. вел.'!AX14-100,"")</f>
        <v>43.423604329706905</v>
      </c>
      <c r="AY13" s="27">
        <f>IFERROR('в Абс. вел.'!BK14*100/'в Абс. вел.'!AY14-100,"")</f>
        <v>41.457039602067908</v>
      </c>
      <c r="AZ13" s="27">
        <f>IFERROR('в Абс. вел.'!BL14*100/'в Абс. вел.'!AZ14-100,"")</f>
        <v>35.342157842157832</v>
      </c>
      <c r="BA13" s="27">
        <f>IFERROR('в Абс. вел.'!BM14*100/'в Абс. вел.'!BA14-100,"")</f>
        <v>27.860332159984878</v>
      </c>
      <c r="BB13" s="27">
        <f>IFERROR('в Абс. вел.'!BN14*100/'в Абс. вел.'!BB14-100,"")</f>
        <v>20.073325135492098</v>
      </c>
      <c r="BC13" s="27">
        <f>IFERROR('в Абс. вел.'!BO14*100/'в Абс. вел.'!BC14-100,"")</f>
        <v>19.401799017714254</v>
      </c>
      <c r="BD13" s="27">
        <f>IFERROR('в Абс. вел.'!BP14*100/'в Абс. вел.'!BD14-100,"")</f>
        <v>14.575735192281059</v>
      </c>
      <c r="BE13" s="27">
        <f>IFERROR('в Абс. вел.'!BQ14*100/'в Абс. вел.'!BE14-100,"")</f>
        <v>15.765442567347208</v>
      </c>
      <c r="BF13" s="27">
        <f>IFERROR('в Абс. вел.'!BR14*100/'в Абс. вел.'!BF14-100,"")</f>
        <v>19.967324876991142</v>
      </c>
      <c r="BG13" s="27">
        <f>IFERROR('в Абс. вел.'!BS14*100/'в Абс. вел.'!BG14-100,"")</f>
        <v>23.028591731024548</v>
      </c>
      <c r="BH13" s="27">
        <f>IFERROR('в Абс. вел.'!BT14*100/'в Абс. вел.'!BH14-100,"")</f>
        <v>22.412496239093372</v>
      </c>
      <c r="BI13" s="27">
        <f>IFERROR('в Абс. вел.'!BU14*100/'в Абс. вел.'!BI14-100,"")</f>
        <v>20.929539194394849</v>
      </c>
      <c r="BJ13" s="27">
        <f>IFERROR('в Абс. вел.'!BV14*100/'в Абс. вел.'!BJ14-100,"")</f>
        <v>15.700508571556441</v>
      </c>
      <c r="BK13" s="27">
        <f>IFERROR('в Абс. вел.'!BW14*100/'в Абс. вел.'!BK14-100,"")</f>
        <v>16.101135670875422</v>
      </c>
      <c r="BL13" s="27">
        <f>IFERROR('в Абс. вел.'!BX14*100/'в Абс. вел.'!BL14-100,"")</f>
        <v>14.336636464849633</v>
      </c>
      <c r="BM13" s="27">
        <f>IFERROR('в Абс. вел.'!BY14*100/'в Абс. вел.'!BM14-100,"")</f>
        <v>18.744072034785603</v>
      </c>
      <c r="BN13" s="27">
        <f>IFERROR('в Абс. вел.'!BZ14*100/'в Абс. вел.'!BN14-100,"")</f>
        <v>28.243787416159364</v>
      </c>
      <c r="BO13" s="27">
        <f>IFERROR('в Абс. вел.'!CA14*100/'в Абс. вел.'!BO14-100,"")</f>
        <v>29.568143163499229</v>
      </c>
      <c r="BP13" s="27">
        <f>IFERROR('в Абс. вел.'!CB14*100/'в Абс. вел.'!BP14-100,"")</f>
        <v>41.092072701875964</v>
      </c>
    </row>
    <row r="14" spans="1:68" x14ac:dyDescent="0.25">
      <c r="A14" s="25" t="s">
        <v>12</v>
      </c>
      <c r="B14" s="27" t="str">
        <f>IFERROR('в Абс. вел.'!N15*100/'в Абс. вел.'!B15-100,"")</f>
        <v/>
      </c>
      <c r="C14" s="27">
        <f>IFERROR('в Абс. вел.'!O15*100/'в Абс. вел.'!C15-100,"")</f>
        <v>233200</v>
      </c>
      <c r="D14" s="27">
        <f>IFERROR('в Абс. вел.'!P15*100/'в Абс. вел.'!D15-100,"")</f>
        <v>3472.1518987341774</v>
      </c>
      <c r="E14" s="27">
        <f>IFERROR('в Абс. вел.'!Q15*100/'в Абс. вел.'!E15-100,"")</f>
        <v>2464.6616541353383</v>
      </c>
      <c r="F14" s="27">
        <f>IFERROR('в Абс. вел.'!R15*100/'в Абс. вел.'!F15-100,"")</f>
        <v>1556.6371681415928</v>
      </c>
      <c r="G14" s="27">
        <f>IFERROR('в Абс. вел.'!S15*100/'в Абс. вел.'!G15-100,"")</f>
        <v>1286.435331230284</v>
      </c>
      <c r="H14" s="27">
        <f>IFERROR('в Абс. вел.'!T15*100/'в Абс. вел.'!H15-100,"")</f>
        <v>1107.1428571428571</v>
      </c>
      <c r="I14" s="27">
        <f>IFERROR('в Абс. вел.'!U15*100/'в Абс. вел.'!I15-100,"")</f>
        <v>755.01930501930497</v>
      </c>
      <c r="J14" s="27">
        <f>IFERROR('в Абс. вел.'!V15*100/'в Абс. вел.'!J15-100,"")</f>
        <v>673.00884955752213</v>
      </c>
      <c r="K14" s="27">
        <f>IFERROR('в Абс. вел.'!W15*100/'в Абс. вел.'!K15-100,"")</f>
        <v>527.94577685088632</v>
      </c>
      <c r="L14" s="27">
        <f>IFERROR('в Абс. вел.'!X15*100/'в Абс. вел.'!L15-100,"")</f>
        <v>447.54625905068383</v>
      </c>
      <c r="M14" s="27">
        <f>IFERROR('в Абс. вел.'!Y15*100/'в Абс. вел.'!M15-100,"")</f>
        <v>388.86666666666667</v>
      </c>
      <c r="N14" s="27">
        <f>IFERROR('в Абс. вел.'!Z15*100/'в Абс. вел.'!N15-100,"")</f>
        <v>350.32362459546925</v>
      </c>
      <c r="O14" s="27">
        <f>IFERROR('в Абс. вел.'!AA15*100/'в Абс. вел.'!O15-100,"")</f>
        <v>270.59579939991426</v>
      </c>
      <c r="P14" s="27">
        <f>IFERROR('в Абс. вел.'!AB15*100/'в Абс. вел.'!P15-100,"")</f>
        <v>192.87739192062367</v>
      </c>
      <c r="Q14" s="27">
        <f>IFERROR('в Абс. вел.'!AC15*100/'в Абс. вел.'!Q15-100,"")</f>
        <v>162.21049545587806</v>
      </c>
      <c r="R14" s="27">
        <f>IFERROR('в Абс. вел.'!AD15*100/'в Абс. вел.'!R15-100,"")</f>
        <v>131.3301282051282</v>
      </c>
      <c r="S14" s="27">
        <f>IFERROR('в Абс. вел.'!AE15*100/'в Абс. вел.'!S15-100,"")</f>
        <v>112.42320819112629</v>
      </c>
      <c r="T14" s="27">
        <f>IFERROR('в Абс. вел.'!AF15*100/'в Абс. вел.'!T15-100,"")</f>
        <v>73.853550295857985</v>
      </c>
      <c r="U14" s="27">
        <f>IFERROR('в Абс. вел.'!AG15*100/'в Абс. вел.'!U15-100,"")</f>
        <v>94.536012643937681</v>
      </c>
      <c r="V14" s="27">
        <f>IFERROR('в Абс. вел.'!AH15*100/'в Абс. вел.'!V15-100,"")</f>
        <v>82.369776760160278</v>
      </c>
      <c r="W14" s="27">
        <f>IFERROR('в Абс. вел.'!AI15*100/'в Абс. вел.'!W15-100,"")</f>
        <v>73.546994354035206</v>
      </c>
      <c r="X14" s="27">
        <f>IFERROR('в Абс. вел.'!AJ15*100/'в Абс. вел.'!X15-100,"")</f>
        <v>61.10784601821922</v>
      </c>
      <c r="Y14" s="27">
        <f>IFERROR('в Абс. вел.'!AK15*100/'в Абс. вел.'!Y15-100,"")</f>
        <v>52.911495977089857</v>
      </c>
      <c r="Z14" s="27">
        <f>IFERROR('в Абс. вел.'!AL15*100/'в Абс. вел.'!Z15-100,"")</f>
        <v>34.998203377650015</v>
      </c>
      <c r="AA14" s="27">
        <f>IFERROR('в Абс. вел.'!AM15*100/'в Абс. вел.'!AA15-100,"")</f>
        <v>28.660652324774475</v>
      </c>
      <c r="AB14" s="27">
        <f>IFERROR('в Абс. вел.'!AN15*100/'в Абс. вел.'!AB15-100,"")</f>
        <v>28.360556563823366</v>
      </c>
      <c r="AC14" s="27">
        <f>IFERROR('в Абс. вел.'!AO15*100/'в Абс. вел.'!AC15-100,"")</f>
        <v>12.567084078711986</v>
      </c>
      <c r="AD14" s="27">
        <f>IFERROR('в Абс. вел.'!AP15*100/'в Абс. вел.'!AD15-100,"")</f>
        <v>9.7910172035561658</v>
      </c>
      <c r="AE14" s="27">
        <f>IFERROR('в Абс. вел.'!AQ15*100/'в Абс. вел.'!AE15-100,"")</f>
        <v>6.5124250214224446</v>
      </c>
      <c r="AF14" s="27">
        <f>IFERROR('в Абс. вел.'!AR15*100/'в Абс. вел.'!AF15-100,"")</f>
        <v>-5.5626462454796837</v>
      </c>
      <c r="AG14" s="27">
        <f>IFERROR('в Абс. вел.'!AS15*100/'в Абс. вел.'!AG15-100,"")</f>
        <v>6.1977715877437305</v>
      </c>
      <c r="AH14" s="27">
        <f>IFERROR('в Абс. вел.'!AT15*100/'в Абс. вел.'!AH15-100,"")</f>
        <v>-5.304456999372249</v>
      </c>
      <c r="AI14" s="27">
        <f>IFERROR('в Абс. вел.'!AU15*100/'в Абс. вел.'!AI15-100,"")</f>
        <v>-15.299971294612959</v>
      </c>
      <c r="AJ14" s="27">
        <f>IFERROR('в Абс. вел.'!AV15*100/'в Абс. вел.'!AJ15-100,"")</f>
        <v>-24.067487460100324</v>
      </c>
      <c r="AK14" s="27">
        <f>IFERROR('в Абс. вел.'!AW15*100/'в Абс. вел.'!AK15-100,"")</f>
        <v>-21.608846874163916</v>
      </c>
      <c r="AL14" s="27">
        <f>IFERROR('в Абс. вел.'!AX15*100/'в Абс. вел.'!AL15-100,"")</f>
        <v>-16.449294649986697</v>
      </c>
      <c r="AM14" s="27">
        <f>IFERROR('в Абс. вел.'!AY15*100/'в Абс. вел.'!AM15-100,"")</f>
        <v>-8.6389787846098471</v>
      </c>
      <c r="AN14" s="27">
        <f>IFERROR('в Абс. вел.'!AZ15*100/'в Абс. вел.'!AN15-100,"")</f>
        <v>-2.2905080591950195</v>
      </c>
      <c r="AO14" s="27">
        <f>IFERROR('в Абс. вел.'!BA15*100/'в Абс. вел.'!AO15-100,"")</f>
        <v>16.150178784266984</v>
      </c>
      <c r="AP14" s="27">
        <f>IFERROR('в Абс. вел.'!BB15*100/'в Абс. вел.'!AP15-100,"")</f>
        <v>23.483016090019987</v>
      </c>
      <c r="AQ14" s="27">
        <f>IFERROR('в Абс. вел.'!BC15*100/'в Абс. вел.'!AQ15-100,"")</f>
        <v>26.749798873692683</v>
      </c>
      <c r="AR14" s="27">
        <f>IFERROR('в Абс. вел.'!BD15*100/'в Абс. вел.'!AR15-100,"")</f>
        <v>22.626421894357478</v>
      </c>
      <c r="AS14" s="27">
        <f>IFERROR('в Абс. вел.'!BE15*100/'в Абс. вел.'!AS15-100,"")</f>
        <v>22.327868852459019</v>
      </c>
      <c r="AT14" s="27">
        <f>IFERROR('в Абс. вел.'!BF15*100/'в Абс. вел.'!AT15-100,"")</f>
        <v>23.555408242183191</v>
      </c>
      <c r="AU14" s="27">
        <f>IFERROR('в Абс. вел.'!BG15*100/'в Абс. вел.'!AU15-100,"")</f>
        <v>30.286940804338002</v>
      </c>
      <c r="AV14" s="27">
        <f>IFERROR('в Абс. вел.'!BH15*100/'в Абс. вел.'!AV15-100,"")</f>
        <v>22.675954840259422</v>
      </c>
      <c r="AW14" s="27">
        <f>IFERROR('в Абс. вел.'!BI15*100/'в Абс. вел.'!AW15-100,"")</f>
        <v>27.508532423208194</v>
      </c>
      <c r="AX14" s="27">
        <f>IFERROR('в Абс. вел.'!BJ15*100/'в Абс. вел.'!AX15-100,"")</f>
        <v>34.35276627376021</v>
      </c>
      <c r="AY14" s="27">
        <f>IFERROR('в Абс. вел.'!BK15*100/'в Абс. вел.'!AY15-100,"")</f>
        <v>30.679917347239979</v>
      </c>
      <c r="AZ14" s="27">
        <f>IFERROR('в Абс. вел.'!BL15*100/'в Абс. вел.'!AZ15-100,"")</f>
        <v>24.927648080262401</v>
      </c>
      <c r="BA14" s="27">
        <f>IFERROR('в Абс. вел.'!BM15*100/'в Абс. вел.'!BA15-100,"")</f>
        <v>14.580126560629381</v>
      </c>
      <c r="BB14" s="27">
        <f>IFERROR('в Абс. вел.'!BN15*100/'в Абс. вел.'!BB15-100,"")</f>
        <v>-1.5670243570090321</v>
      </c>
      <c r="BC14" s="27">
        <f>IFERROR('в Абс. вел.'!BO15*100/'в Абс. вел.'!BC15-100,"")</f>
        <v>-7.910187242145355</v>
      </c>
      <c r="BD14" s="27">
        <f>IFERROR('в Абс. вел.'!BP15*100/'в Абс. вел.'!BD15-100,"")</f>
        <v>-6.925055106539304</v>
      </c>
      <c r="BE14" s="27">
        <f>IFERROR('в Абс. вел.'!BQ15*100/'в Абс. вел.'!BE15-100,"")</f>
        <v>-16.537121415170191</v>
      </c>
      <c r="BF14" s="27">
        <f>IFERROR('в Абс. вел.'!BR15*100/'в Абс. вел.'!BF15-100,"")</f>
        <v>-12.894572118393995</v>
      </c>
      <c r="BG14" s="27">
        <f>IFERROR('в Абс. вел.'!BS15*100/'в Абс. вел.'!BG15-100,"")</f>
        <v>-14.991762767710043</v>
      </c>
      <c r="BH14" s="27">
        <f>IFERROR('в Абс. вел.'!BT15*100/'в Абс. вел.'!BH15-100,"")</f>
        <v>-4.9344037595457166</v>
      </c>
      <c r="BI14" s="27">
        <f>IFERROR('в Абс. вел.'!BU15*100/'в Абс. вел.'!BI15-100,"")</f>
        <v>-9.2255531763026397</v>
      </c>
      <c r="BJ14" s="27">
        <f>IFERROR('в Абс. вел.'!BV15*100/'в Абс. вел.'!BJ15-100,"")</f>
        <v>-18.921909579513127</v>
      </c>
      <c r="BK14" s="27">
        <f>IFERROR('в Абс. вел.'!BW15*100/'в Абс. вел.'!BK15-100,"")</f>
        <v>-24.019275656953539</v>
      </c>
      <c r="BL14" s="27">
        <f>IFERROR('в Абс. вел.'!BX15*100/'в Абс. вел.'!BL15-100,"")</f>
        <v>-20.671814671814673</v>
      </c>
      <c r="BM14" s="27">
        <f>IFERROR('в Абс. вел.'!BY15*100/'в Абс. вел.'!BM15-100,"")</f>
        <v>-19.576087767743857</v>
      </c>
      <c r="BN14" s="27">
        <f>IFERROR('в Абс. вел.'!BZ15*100/'в Абс. вел.'!BN15-100,"")</f>
        <v>-6.0391071119570796</v>
      </c>
      <c r="BO14" s="27">
        <f>IFERROR('в Абс. вел.'!CA15*100/'в Абс. вел.'!BO15-100,"")</f>
        <v>-5.944688550012927</v>
      </c>
      <c r="BP14" s="27">
        <f>IFERROR('в Абс. вел.'!CB15*100/'в Абс. вел.'!BP15-100,"")</f>
        <v>0.64140517071245995</v>
      </c>
    </row>
    <row r="15" spans="1:68" x14ac:dyDescent="0.25">
      <c r="A15" s="25" t="s">
        <v>13</v>
      </c>
      <c r="B15" s="27" t="str">
        <f>IFERROR('в Абс. вел.'!N16*100/'в Абс. вел.'!B16-100,"")</f>
        <v/>
      </c>
      <c r="C15" s="27" t="str">
        <f>IFERROR('в Абс. вел.'!O16*100/'в Абс. вел.'!C16-100,"")</f>
        <v/>
      </c>
      <c r="D15" s="27">
        <f>IFERROR('в Абс. вел.'!P16*100/'в Абс. вел.'!D16-100,"")</f>
        <v>3078.5714285714284</v>
      </c>
      <c r="E15" s="27">
        <f>IFERROR('в Абс. вел.'!Q16*100/'в Абс. вел.'!E16-100,"")</f>
        <v>3280.9523809523807</v>
      </c>
      <c r="F15" s="27">
        <f>IFERROR('в Абс. вел.'!R16*100/'в Абс. вел.'!F16-100,"")</f>
        <v>2837.1428571428573</v>
      </c>
      <c r="G15" s="27">
        <f>IFERROR('в Абс. вел.'!S16*100/'в Абс. вел.'!G16-100,"")</f>
        <v>2809.090909090909</v>
      </c>
      <c r="H15" s="27">
        <f>IFERROR('в Абс. вел.'!T16*100/'в Абс. вел.'!H16-100,"")</f>
        <v>2119.178082191781</v>
      </c>
      <c r="I15" s="27">
        <f>IFERROR('в Абс. вел.'!U16*100/'в Абс. вел.'!I16-100,"")</f>
        <v>2230</v>
      </c>
      <c r="J15" s="27">
        <f>IFERROR('в Абс. вел.'!V16*100/'в Абс. вел.'!J16-100,"")</f>
        <v>2128.2828282828282</v>
      </c>
      <c r="K15" s="27">
        <f>IFERROR('в Абс. вел.'!W16*100/'в Абс. вел.'!K16-100,"")</f>
        <v>2377.6699029126212</v>
      </c>
      <c r="L15" s="27">
        <f>IFERROR('в Абс. вел.'!X16*100/'в Абс. вел.'!L16-100,"")</f>
        <v>2693.75</v>
      </c>
      <c r="M15" s="27">
        <f>IFERROR('в Абс. вел.'!Y16*100/'в Абс. вел.'!M16-100,"")</f>
        <v>1962.5</v>
      </c>
      <c r="N15" s="27">
        <f>IFERROR('в Абс. вел.'!Z16*100/'в Абс. вел.'!N16-100,"")</f>
        <v>1738.0952380952381</v>
      </c>
      <c r="O15" s="27">
        <f>IFERROR('в Абс. вел.'!AA16*100/'в Абс. вел.'!O16-100,"")</f>
        <v>1813.8047138047139</v>
      </c>
      <c r="P15" s="27">
        <f>IFERROR('в Абс. вел.'!AB16*100/'в Абс. вел.'!P16-100,"")</f>
        <v>1346.9662921348315</v>
      </c>
      <c r="Q15" s="27">
        <f>IFERROR('в Абс. вел.'!AC16*100/'в Абс. вел.'!Q16-100,"")</f>
        <v>912.3943661971831</v>
      </c>
      <c r="R15" s="27">
        <f>IFERROR('в Абс. вел.'!AD16*100/'в Абс. вел.'!R16-100,"")</f>
        <v>689.10505836575874</v>
      </c>
      <c r="S15" s="27">
        <f>IFERROR('в Абс. вел.'!AE16*100/'в Абс. вел.'!S16-100,"")</f>
        <v>593.28125</v>
      </c>
      <c r="T15" s="27">
        <f>IFERROR('в Абс. вел.'!AF16*100/'в Абс. вел.'!T16-100,"")</f>
        <v>506.35802469135797</v>
      </c>
      <c r="U15" s="27">
        <f>IFERROR('в Абс. вел.'!AG16*100/'в Абс. вел.'!U16-100,"")</f>
        <v>481.0622317596567</v>
      </c>
      <c r="V15" s="27">
        <f>IFERROR('в Абс. вел.'!AH16*100/'в Абс. вел.'!V16-100,"")</f>
        <v>442.88304623753402</v>
      </c>
      <c r="W15" s="27">
        <f>IFERROR('в Абс. вел.'!AI16*100/'в Абс. вел.'!W16-100,"")</f>
        <v>433.15047021943576</v>
      </c>
      <c r="X15" s="27">
        <f>IFERROR('в Абс. вел.'!AJ16*100/'в Абс. вел.'!X16-100,"")</f>
        <v>365.22850751038669</v>
      </c>
      <c r="Y15" s="27">
        <f>IFERROR('в Абс. вел.'!AK16*100/'в Абс. вел.'!Y16-100,"")</f>
        <v>310.19283746556476</v>
      </c>
      <c r="Z15" s="27">
        <f>IFERROR('в Абс. вел.'!AL16*100/'в Абс. вел.'!Z16-100,"")</f>
        <v>228.7348877374784</v>
      </c>
      <c r="AA15" s="27">
        <f>IFERROR('в Абс. вел.'!AM16*100/'в Абс. вел.'!AA16-100,"")</f>
        <v>175.98522167487687</v>
      </c>
      <c r="AB15" s="27">
        <f>IFERROR('в Абс. вел.'!AN16*100/'в Абс. вел.'!AB16-100,"")</f>
        <v>139.60242273644977</v>
      </c>
      <c r="AC15" s="27">
        <f>IFERROR('в Абс. вел.'!AO16*100/'в Абс. вел.'!AC16-100,"")</f>
        <v>113.52253756260433</v>
      </c>
      <c r="AD15" s="27">
        <f>IFERROR('в Абс. вел.'!AP16*100/'в Абс. вел.'!AD16-100,"")</f>
        <v>88.584812623274161</v>
      </c>
      <c r="AE15" s="27">
        <f>IFERROR('в Абс. вел.'!AQ16*100/'в Абс. вел.'!AE16-100,"")</f>
        <v>67.77101645255803</v>
      </c>
      <c r="AF15" s="27">
        <f>IFERROR('в Абс. вел.'!AR16*100/'в Абс. вел.'!AF16-100,"")</f>
        <v>59.39122467677899</v>
      </c>
      <c r="AG15" s="27">
        <f>IFERROR('в Абс. вел.'!AS16*100/'в Абс. вел.'!AG16-100,"")</f>
        <v>42.950789400794008</v>
      </c>
      <c r="AH15" s="27">
        <f>IFERROR('в Абс. вел.'!AT16*100/'в Абс. вел.'!AH16-100,"")</f>
        <v>35.12859051436206</v>
      </c>
      <c r="AI15" s="27">
        <f>IFERROR('в Абс. вел.'!AU16*100/'в Абс. вел.'!AI16-100,"")</f>
        <v>30.119065118330155</v>
      </c>
      <c r="AJ15" s="27">
        <f>IFERROR('в Абс. вел.'!AV16*100/'в Абс. вел.'!AJ16-100,"")</f>
        <v>22.676375626846195</v>
      </c>
      <c r="AK15" s="27">
        <f>IFERROR('в Абс. вел.'!AW16*100/'в Абс. вел.'!AK16-100,"")</f>
        <v>28.307588985896587</v>
      </c>
      <c r="AL15" s="27">
        <f>IFERROR('в Абс. вел.'!AX16*100/'в Абс. вел.'!AL16-100,"")</f>
        <v>34.300912852170484</v>
      </c>
      <c r="AM15" s="27">
        <f>IFERROR('в Абс. вел.'!AY16*100/'в Абс. вел.'!AM16-100,"")</f>
        <v>30.566711289602864</v>
      </c>
      <c r="AN15" s="27">
        <f>IFERROR('в Абс. вел.'!AZ16*100/'в Абс. вел.'!AN16-100,"")</f>
        <v>47.348975887995863</v>
      </c>
      <c r="AO15" s="27">
        <f>IFERROR('в Абс. вел.'!BA16*100/'в Абс. вел.'!AO16-100,"")</f>
        <v>66.933802449830608</v>
      </c>
      <c r="AP15" s="27">
        <f>IFERROR('в Абс. вел.'!BB16*100/'в Абс. вел.'!AP16-100,"")</f>
        <v>67.753954765328814</v>
      </c>
      <c r="AQ15" s="27">
        <f>IFERROR('в Абс. вел.'!BC16*100/'в Абс. вел.'!AQ16-100,"")</f>
        <v>88.944116066630841</v>
      </c>
      <c r="AR15" s="27">
        <f>IFERROR('в Абс. вел.'!BD16*100/'в Абс. вел.'!AR16-100,"")</f>
        <v>89.110302101296554</v>
      </c>
      <c r="AS15" s="27">
        <f>IFERROR('в Абс. вел.'!BE16*100/'в Абс. вел.'!AS16-100,"")</f>
        <v>91.429309565329703</v>
      </c>
      <c r="AT15" s="27">
        <f>IFERROR('в Абс. вел.'!BF16*100/'в Абс. вел.'!AT16-100,"")</f>
        <v>88.815423592658959</v>
      </c>
      <c r="AU15" s="27">
        <f>IFERROR('в Абс. вел.'!BG16*100/'в Абс. вел.'!AU16-100,"")</f>
        <v>81.812019882512431</v>
      </c>
      <c r="AV15" s="27">
        <f>IFERROR('в Абс. вел.'!BH16*100/'в Абс. вел.'!AV16-100,"")</f>
        <v>83.223205286146253</v>
      </c>
      <c r="AW15" s="27">
        <f>IFERROR('в Абс. вел.'!BI16*100/'в Абс. вел.'!AW16-100,"")</f>
        <v>82.87882753205966</v>
      </c>
      <c r="AX15" s="27">
        <f>IFERROR('в Абс. вел.'!BJ16*100/'в Абс. вел.'!AX16-100,"")</f>
        <v>80.943765281173597</v>
      </c>
      <c r="AY15" s="27">
        <f>IFERROR('в Абс. вел.'!BK16*100/'в Абс. вел.'!AY16-100,"")</f>
        <v>85.445757250268542</v>
      </c>
      <c r="AZ15" s="27">
        <f>IFERROR('в Абс. вел.'!BL16*100/'в Абс. вел.'!AZ16-100,"")</f>
        <v>71.55676769454098</v>
      </c>
      <c r="BA15" s="27">
        <f>IFERROR('в Абс. вел.'!BM16*100/'в Абс. вел.'!BA16-100,"")</f>
        <v>52.230592092424189</v>
      </c>
      <c r="BB15" s="27">
        <f>IFERROR('в Абс. вел.'!BN16*100/'в Абс. вел.'!BB16-100,"")</f>
        <v>49.051163153177725</v>
      </c>
      <c r="BC15" s="27">
        <f>IFERROR('в Абс. вел.'!BO16*100/'в Абс. вел.'!BC16-100,"")</f>
        <v>39.360113757554217</v>
      </c>
      <c r="BD15" s="27">
        <f>IFERROR('в Абс. вел.'!BP16*100/'в Абс. вел.'!BD16-100,"")</f>
        <v>28.859468404876907</v>
      </c>
      <c r="BE15" s="27">
        <f>IFERROR('в Абс. вел.'!BQ16*100/'в Абс. вел.'!BE16-100,"")</f>
        <v>23.313876986403045</v>
      </c>
      <c r="BF15" s="27">
        <f>IFERROR('в Абс. вел.'!BR16*100/'в Абс. вел.'!BF16-100,"")</f>
        <v>17.286294017541564</v>
      </c>
      <c r="BG15" s="27">
        <f>IFERROR('в Абс. вел.'!BS16*100/'в Абс. вел.'!BG16-100,"")</f>
        <v>17.285945072697899</v>
      </c>
      <c r="BH15" s="27">
        <f>IFERROR('в Абс. вел.'!BT16*100/'в Абс. вел.'!BH16-100,"")</f>
        <v>17.276894865525676</v>
      </c>
      <c r="BI15" s="27">
        <f>IFERROR('в Абс. вел.'!BU16*100/'в Абс. вел.'!BI16-100,"")</f>
        <v>11.119379489968225</v>
      </c>
      <c r="BJ15" s="27">
        <f>IFERROR('в Абс. вел.'!BV16*100/'в Абс. вел.'!BJ16-100,"")</f>
        <v>6.7048617679647577</v>
      </c>
      <c r="BK15" s="27">
        <f>IFERROR('в Абс. вел.'!BW16*100/'в Абс. вел.'!BK16-100,"")</f>
        <v>7.3111655214174789</v>
      </c>
      <c r="BL15" s="27">
        <f>IFERROR('в Абс. вел.'!BX16*100/'в Абс. вел.'!BL16-100,"")</f>
        <v>10.217948717948715</v>
      </c>
      <c r="BM15" s="27">
        <f>IFERROR('в Абс. вел.'!BY16*100/'в Абс. вел.'!BM16-100,"")</f>
        <v>15.170627900417912</v>
      </c>
      <c r="BN15" s="27">
        <f>IFERROR('в Абс. вел.'!BZ16*100/'в Абс. вел.'!BN16-100,"")</f>
        <v>24.561449373872577</v>
      </c>
      <c r="BO15" s="27">
        <f>IFERROR('в Абс. вел.'!CA16*100/'в Абс. вел.'!BO16-100,"")</f>
        <v>13.698280699964286</v>
      </c>
      <c r="BP15" s="27">
        <f>IFERROR('в Абс. вел.'!CB16*100/'в Абс. вел.'!BP16-100,"")</f>
        <v>21.79063794097604</v>
      </c>
    </row>
    <row r="16" spans="1:68" x14ac:dyDescent="0.25">
      <c r="A16" s="25" t="s">
        <v>14</v>
      </c>
      <c r="B16" s="27" t="str">
        <f>IFERROR('в Абс. вел.'!N17*100/'в Абс. вел.'!B17-100,"")</f>
        <v/>
      </c>
      <c r="C16" s="27" t="str">
        <f>IFERROR('в Абс. вел.'!O17*100/'в Абс. вел.'!C17-100,"")</f>
        <v/>
      </c>
      <c r="D16" s="27" t="str">
        <f>IFERROR('в Абс. вел.'!P17*100/'в Абс. вел.'!D17-100,"")</f>
        <v/>
      </c>
      <c r="E16" s="27">
        <f>IFERROR('в Абс. вел.'!Q17*100/'в Абс. вел.'!E17-100,"")</f>
        <v>18500</v>
      </c>
      <c r="F16" s="27">
        <f>IFERROR('в Абс. вел.'!R17*100/'в Абс. вел.'!F17-100,"")</f>
        <v>8024</v>
      </c>
      <c r="G16" s="27">
        <f>IFERROR('в Абс. вел.'!S17*100/'в Абс. вел.'!G17-100,"")</f>
        <v>8955.5555555555547</v>
      </c>
      <c r="H16" s="27">
        <f>IFERROR('в Абс. вел.'!T17*100/'в Абс. вел.'!H17-100,"")</f>
        <v>3277.2727272727275</v>
      </c>
      <c r="I16" s="27">
        <f>IFERROR('в Абс. вел.'!U17*100/'в Абс. вел.'!I17-100,"")</f>
        <v>3253.5353535353534</v>
      </c>
      <c r="J16" s="27">
        <f>IFERROR('в Абс. вел.'!V17*100/'в Абс. вел.'!J17-100,"")</f>
        <v>1747.8260869565217</v>
      </c>
      <c r="K16" s="27">
        <f>IFERROR('в Абс. вел.'!W17*100/'в Абс. вел.'!K17-100,"")</f>
        <v>1228.0487804878048</v>
      </c>
      <c r="L16" s="27">
        <f>IFERROR('в Абс. вел.'!X17*100/'в Абс. вел.'!L17-100,"")</f>
        <v>838.12636165577339</v>
      </c>
      <c r="M16" s="27">
        <f>IFERROR('в Абс. вел.'!Y17*100/'в Абс. вел.'!M17-100,"")</f>
        <v>628.41614906832297</v>
      </c>
      <c r="N16" s="27">
        <f>IFERROR('в Абс. вел.'!Z17*100/'в Абс. вел.'!N17-100,"")</f>
        <v>499.62962962962968</v>
      </c>
      <c r="O16" s="27">
        <f>IFERROR('в Абс. вел.'!AA17*100/'в Абс. вел.'!O17-100,"")</f>
        <v>502.52469813391872</v>
      </c>
      <c r="P16" s="27">
        <f>IFERROR('в Абс. вел.'!AB17*100/'в Абс. вел.'!P17-100,"")</f>
        <v>368.22204344328236</v>
      </c>
      <c r="Q16" s="27">
        <f>IFERROR('в Абс. вел.'!AC17*100/'в Абс. вел.'!Q17-100,"")</f>
        <v>264.51612903225805</v>
      </c>
      <c r="R16" s="27">
        <f>IFERROR('в Абс. вел.'!AD17*100/'в Абс. вел.'!R17-100,"")</f>
        <v>184.9335302806499</v>
      </c>
      <c r="S16" s="27">
        <f>IFERROR('в Абс. вел.'!AE17*100/'в Абс. вел.'!S17-100,"")</f>
        <v>156.76891615541922</v>
      </c>
      <c r="T16" s="27">
        <f>IFERROR('в Абс. вел.'!AF17*100/'в Абс. вел.'!T17-100,"")</f>
        <v>134.79138627187081</v>
      </c>
      <c r="U16" s="27">
        <f>IFERROR('в Абс. вел.'!AG17*100/'в Абс. вел.'!U17-100,"")</f>
        <v>123.16265060240963</v>
      </c>
      <c r="V16" s="27">
        <f>IFERROR('в Абс. вел.'!AH17*100/'в Абс. вел.'!V17-100,"")</f>
        <v>87.346405228758158</v>
      </c>
      <c r="W16" s="27">
        <f>IFERROR('в Абс. вел.'!AI17*100/'в Абс. вел.'!W17-100,"")</f>
        <v>89.233241505968778</v>
      </c>
      <c r="X16" s="27">
        <f>IFERROR('в Абс. вел.'!AJ17*100/'в Абс. вел.'!X17-100,"")</f>
        <v>86.135624709707372</v>
      </c>
      <c r="Y16" s="27">
        <f>IFERROR('в Абс. вел.'!AK17*100/'в Абс. вел.'!Y17-100,"")</f>
        <v>75.698145384779366</v>
      </c>
      <c r="Z16" s="27">
        <f>IFERROR('в Абс. вел.'!AL17*100/'в Абс. вел.'!Z17-100,"")</f>
        <v>68.910850319127036</v>
      </c>
      <c r="AA16" s="27">
        <f>IFERROR('в Абс. вел.'!AM17*100/'в Абс. вел.'!AA17-100,"")</f>
        <v>47.713609036254326</v>
      </c>
      <c r="AB16" s="27">
        <f>IFERROR('в Абс. вел.'!AN17*100/'в Абс. вел.'!AB17-100,"")</f>
        <v>29.295532646048116</v>
      </c>
      <c r="AC16" s="27">
        <f>IFERROR('в Абс. вел.'!AO17*100/'в Абс. вел.'!AC17-100,"")</f>
        <v>22.468043264503436</v>
      </c>
      <c r="AD16" s="27">
        <f>IFERROR('в Абс. вел.'!AP17*100/'в Абс. вел.'!AD17-100,"")</f>
        <v>20.373250388802489</v>
      </c>
      <c r="AE16" s="27">
        <f>IFERROR('в Абс. вел.'!AQ17*100/'в Абс. вел.'!AE17-100,"")</f>
        <v>11.691621535520866</v>
      </c>
      <c r="AF16" s="27">
        <f>IFERROR('в Абс. вел.'!AR17*100/'в Абс. вел.'!AF17-100,"")</f>
        <v>5.4456864431069079</v>
      </c>
      <c r="AG16" s="27">
        <f>IFERROR('в Абс. вел.'!AS17*100/'в Абс. вел.'!AG17-100,"")</f>
        <v>-4.2785801052773706</v>
      </c>
      <c r="AH16" s="27">
        <f>IFERROR('в Абс. вел.'!AT17*100/'в Абс. вел.'!AH17-100,"")</f>
        <v>4.8562656991348092</v>
      </c>
      <c r="AI16" s="27">
        <f>IFERROR('в Абс. вел.'!AU17*100/'в Абс. вел.'!AI17-100,"")</f>
        <v>-8.1645032148489634</v>
      </c>
      <c r="AJ16" s="27">
        <f>IFERROR('в Абс. вел.'!AV17*100/'в Абс. вел.'!AJ17-100,"")</f>
        <v>-3.9176543980037479</v>
      </c>
      <c r="AK16" s="27">
        <f>IFERROR('в Абс. вел.'!AW17*100/'в Абс. вел.'!AK17-100,"")</f>
        <v>0.76437757825770802</v>
      </c>
      <c r="AL16" s="27">
        <f>IFERROR('в Абс. вел.'!AX17*100/'в Абс. вел.'!AL17-100,"")</f>
        <v>6.4115065821550417</v>
      </c>
      <c r="AM16" s="27">
        <f>IFERROR('в Абс. вел.'!AY17*100/'в Абс. вел.'!AM17-100,"")</f>
        <v>11.124814997533306</v>
      </c>
      <c r="AN16" s="27">
        <f>IFERROR('в Абс. вел.'!AZ17*100/'в Абс. вел.'!AN17-100,"")</f>
        <v>33.541528239202648</v>
      </c>
      <c r="AO16" s="27">
        <f>IFERROR('в Абс. вел.'!BA17*100/'в Абс. вел.'!AO17-100,"")</f>
        <v>52.682992104911023</v>
      </c>
      <c r="AP16" s="27">
        <f>IFERROR('в Абс. вел.'!BB17*100/'в Абс. вел.'!AP17-100,"")</f>
        <v>59.130060292850999</v>
      </c>
      <c r="AQ16" s="27">
        <f>IFERROR('в Абс. вел.'!BC17*100/'в Абс. вел.'!AQ17-100,"")</f>
        <v>69.965772960638901</v>
      </c>
      <c r="AR16" s="27">
        <f>IFERROR('в Абс. вел.'!BD17*100/'в Абс. вел.'!AR17-100,"")</f>
        <v>64.188638216906782</v>
      </c>
      <c r="AS16" s="27">
        <f>IFERROR('в Абс. вел.'!BE17*100/'в Абс. вел.'!AS17-100,"")</f>
        <v>65.834743372814444</v>
      </c>
      <c r="AT16" s="27">
        <f>IFERROR('в Абс. вел.'!BF17*100/'в Абс. вел.'!AT17-100,"")</f>
        <v>58.091562416821944</v>
      </c>
      <c r="AU16" s="27">
        <f>IFERROR('в Абс. вел.'!BG17*100/'в Абс. вел.'!AU17-100,"")</f>
        <v>60.435931307793936</v>
      </c>
      <c r="AV16" s="27">
        <f>IFERROR('в Абс. вел.'!BH17*100/'в Абс. вел.'!AV17-100,"")</f>
        <v>61.914037138034018</v>
      </c>
      <c r="AW16" s="27">
        <f>IFERROR('в Абс. вел.'!BI17*100/'в Абс. вел.'!AW17-100,"")</f>
        <v>62.396146899458159</v>
      </c>
      <c r="AX16" s="27">
        <f>IFERROR('в Абс. вел.'!BJ17*100/'в Абс. вел.'!AX17-100,"")</f>
        <v>64.753722794959913</v>
      </c>
      <c r="AY16" s="27">
        <f>IFERROR('в Абс. вел.'!BK17*100/'в Абс. вел.'!AY17-100,"")</f>
        <v>66.548279689234192</v>
      </c>
      <c r="AZ16" s="27">
        <f>IFERROR('в Абс. вел.'!BL17*100/'в Абс. вел.'!AZ17-100,"")</f>
        <v>48.014727833615297</v>
      </c>
      <c r="BA16" s="27">
        <f>IFERROR('в Абс. вел.'!BM17*100/'в Абс. вел.'!BA17-100,"")</f>
        <v>30.070113935144605</v>
      </c>
      <c r="BB16" s="27">
        <f>IFERROR('в Абс. вел.'!BN17*100/'в Абс. вел.'!BB17-100,"")</f>
        <v>15.020297699594039</v>
      </c>
      <c r="BC16" s="27">
        <f>IFERROR('в Абс. вел.'!BO17*100/'в Абс. вел.'!BC17-100,"")</f>
        <v>0.58734687028024268</v>
      </c>
      <c r="BD16" s="27">
        <f>IFERROR('в Абс. вел.'!BP17*100/'в Абс. вел.'!BD17-100,"")</f>
        <v>-3.3523714924261299</v>
      </c>
      <c r="BE16" s="27">
        <f>IFERROR('в Абс. вел.'!BQ17*100/'в Абс. вел.'!BE17-100,"")</f>
        <v>2.0576481591701423</v>
      </c>
      <c r="BF16" s="27">
        <f>IFERROR('в Абс. вел.'!BR17*100/'в Абс. вел.'!BF17-100,"")</f>
        <v>5.2361309874568605</v>
      </c>
      <c r="BG16" s="27">
        <f>IFERROR('в Абс. вел.'!BS17*100/'в Абс. вел.'!BG17-100,"")</f>
        <v>6.6035405516673507</v>
      </c>
      <c r="BH16" s="27">
        <f>IFERROR('в Абс. вел.'!BT17*100/'в Абс. вел.'!BH17-100,"")</f>
        <v>2.4861656909134666</v>
      </c>
      <c r="BI16" s="27">
        <f>IFERROR('в Абс. вел.'!BU17*100/'в Абс. вел.'!BI17-100,"")</f>
        <v>-2.6618224957366294</v>
      </c>
      <c r="BJ16" s="27">
        <f>IFERROR('в Абс. вел.'!BV17*100/'в Абс. вел.'!BJ17-100,"")</f>
        <v>-8.2041298755475225</v>
      </c>
      <c r="BK16" s="27">
        <f>IFERROR('в Абс. вел.'!BW17*100/'в Абс. вел.'!BK17-100,"")</f>
        <v>-13.214714114354251</v>
      </c>
      <c r="BL16" s="27">
        <f>IFERROR('в Абс. вел.'!BX17*100/'в Абс. вел.'!BL17-100,"")</f>
        <v>-12.545381202097616</v>
      </c>
      <c r="BM16" s="27">
        <f>IFERROR('в Абс. вел.'!BY17*100/'в Абс. вел.'!BM17-100,"")</f>
        <v>-6.8863284145273269</v>
      </c>
      <c r="BN16" s="27">
        <f>IFERROR('в Абс. вел.'!BZ17*100/'в Абс. вел.'!BN17-100,"")</f>
        <v>7.7019607843137265</v>
      </c>
      <c r="BO16" s="27">
        <f>IFERROR('в Абс. вел.'!CA17*100/'в Абс. вел.'!BO17-100,"")</f>
        <v>11.686686686686684</v>
      </c>
      <c r="BP16" s="27">
        <f>IFERROR('в Абс. вел.'!CB17*100/'в Абс. вел.'!BP17-100,"")</f>
        <v>17.58307639602603</v>
      </c>
    </row>
    <row r="17" spans="1:68" x14ac:dyDescent="0.25">
      <c r="A17" s="25" t="s">
        <v>15</v>
      </c>
      <c r="B17" s="27">
        <f>IFERROR('в Абс. вел.'!N18*100/'в Абс. вел.'!B18-100,"")</f>
        <v>57900</v>
      </c>
      <c r="C17" s="27">
        <f>IFERROR('в Абс. вел.'!O18*100/'в Абс. вел.'!C18-100,"")</f>
        <v>8542.8571428571431</v>
      </c>
      <c r="D17" s="27">
        <f>IFERROR('в Абс. вел.'!P18*100/'в Абс. вел.'!D18-100,"")</f>
        <v>5778.5714285714284</v>
      </c>
      <c r="E17" s="27">
        <f>IFERROR('в Абс. вел.'!Q18*100/'в Абс. вел.'!E18-100,"")</f>
        <v>2204.255319148936</v>
      </c>
      <c r="F17" s="27">
        <f>IFERROR('в Абс. вел.'!R18*100/'в Абс. вел.'!F18-100,"")</f>
        <v>2676.3636363636365</v>
      </c>
      <c r="G17" s="27">
        <f>IFERROR('в Абс. вел.'!S18*100/'в Абс. вел.'!G18-100,"")</f>
        <v>2176.1904761904761</v>
      </c>
      <c r="H17" s="27">
        <f>IFERROR('в Абс. вел.'!T18*100/'в Абс. вел.'!H18-100,"")</f>
        <v>1644.2622950819673</v>
      </c>
      <c r="I17" s="27">
        <f>IFERROR('в Абс. вел.'!U18*100/'в Абс. вел.'!I18-100,"")</f>
        <v>1535.5704697986578</v>
      </c>
      <c r="J17" s="27">
        <f>IFERROR('в Абс. вел.'!V18*100/'в Абс. вел.'!J18-100,"")</f>
        <v>1391.7948717948718</v>
      </c>
      <c r="K17" s="27">
        <f>IFERROR('в Абс. вел.'!W18*100/'в Абс. вел.'!K18-100,"")</f>
        <v>1038.7755102040817</v>
      </c>
      <c r="L17" s="27">
        <f>IFERROR('в Абс. вел.'!X18*100/'в Абс. вел.'!L18-100,"")</f>
        <v>719.04761904761904</v>
      </c>
      <c r="M17" s="27">
        <f>IFERROR('в Абс. вел.'!Y18*100/'в Абс. вел.'!M18-100,"")</f>
        <v>684.26103646833019</v>
      </c>
      <c r="N17" s="27">
        <f>IFERROR('в Абс. вел.'!Z18*100/'в Абс. вел.'!N18-100,"")</f>
        <v>675.17241379310349</v>
      </c>
      <c r="O17" s="27">
        <f>IFERROR('в Абс. вел.'!AA18*100/'в Абс. вел.'!O18-100,"")</f>
        <v>629.91735537190084</v>
      </c>
      <c r="P17" s="27">
        <f>IFERROR('в Абс. вел.'!AB18*100/'в Абс. вел.'!P18-100,"")</f>
        <v>451.76184690157959</v>
      </c>
      <c r="Q17" s="27">
        <f>IFERROR('в Абс. вел.'!AC18*100/'в Абс. вел.'!Q18-100,"")</f>
        <v>341.73591874422897</v>
      </c>
      <c r="R17" s="27">
        <f>IFERROR('в Абс. вел.'!AD18*100/'в Абс. вел.'!R18-100,"")</f>
        <v>232.22003929273086</v>
      </c>
      <c r="S17" s="27">
        <f>IFERROR('в Абс. вел.'!AE18*100/'в Абс. вел.'!S18-100,"")</f>
        <v>155.3347280334728</v>
      </c>
      <c r="T17" s="27">
        <f>IFERROR('в Абс. вел.'!AF18*100/'в Абс. вел.'!T18-100,"")</f>
        <v>103.28947368421052</v>
      </c>
      <c r="U17" s="27">
        <f>IFERROR('в Абс. вел.'!AG18*100/'в Абс. вел.'!U18-100,"")</f>
        <v>87.238407878539192</v>
      </c>
      <c r="V17" s="27">
        <f>IFERROR('в Абс. вел.'!AH18*100/'в Абс. вел.'!V18-100,"")</f>
        <v>72.430388449639054</v>
      </c>
      <c r="W17" s="27">
        <f>IFERROR('в Абс. вел.'!AI18*100/'в Абс. вел.'!W18-100,"")</f>
        <v>64.307048984468338</v>
      </c>
      <c r="X17" s="27">
        <f>IFERROR('в Абс. вел.'!AJ18*100/'в Абс. вел.'!X18-100,"")</f>
        <v>51.136363636363626</v>
      </c>
      <c r="Y17" s="27">
        <f>IFERROR('в Абс. вел.'!AK18*100/'в Абс. вел.'!Y18-100,"")</f>
        <v>29.711209006363191</v>
      </c>
      <c r="Z17" s="27">
        <f>IFERROR('в Абс. вел.'!AL18*100/'в Абс. вел.'!Z18-100,"")</f>
        <v>19.35053380782918</v>
      </c>
      <c r="AA17" s="27">
        <f>IFERROR('в Абс. вел.'!AM18*100/'в Абс. вел.'!AA18-100,"")</f>
        <v>22.599637681159422</v>
      </c>
      <c r="AB17" s="27">
        <f>IFERROR('в Абс. вел.'!AN18*100/'в Абс. вел.'!AB18-100,"")</f>
        <v>25.633120458048893</v>
      </c>
      <c r="AC17" s="27">
        <f>IFERROR('в Абс. вел.'!AO18*100/'в Абс. вел.'!AC18-100,"")</f>
        <v>21.948160535117054</v>
      </c>
      <c r="AD17" s="27">
        <f>IFERROR('в Абс. вел.'!AP18*100/'в Абс. вел.'!AD18-100,"")</f>
        <v>12.950916617386156</v>
      </c>
      <c r="AE17" s="27">
        <f>IFERROR('в Абс. вел.'!AQ18*100/'в Абс. вел.'!AE18-100,"")</f>
        <v>18.435067595247844</v>
      </c>
      <c r="AF17" s="27">
        <f>IFERROR('в Абс. вел.'!AR18*100/'в Абс. вел.'!AF18-100,"")</f>
        <v>40.291262135922324</v>
      </c>
      <c r="AG17" s="27">
        <f>IFERROR('в Абс. вел.'!AS18*100/'в Абс. вел.'!AG18-100,"")</f>
        <v>31.382862152092912</v>
      </c>
      <c r="AH17" s="27">
        <f>IFERROR('в Абс. вел.'!AT18*100/'в Абс. вел.'!AH18-100,"")</f>
        <v>26.216108452950564</v>
      </c>
      <c r="AI17" s="27">
        <f>IFERROR('в Абс. вел.'!AU18*100/'в Абс. вел.'!AI18-100,"")</f>
        <v>25.722595891656056</v>
      </c>
      <c r="AJ17" s="27">
        <f>IFERROR('в Абс. вел.'!AV18*100/'в Абс. вел.'!AJ18-100,"")</f>
        <v>28.798741038643129</v>
      </c>
      <c r="AK17" s="27">
        <f>IFERROR('в Абс. вел.'!AW18*100/'в Абс. вел.'!AK18-100,"")</f>
        <v>47.320754716981128</v>
      </c>
      <c r="AL17" s="27">
        <f>IFERROR('в Абс. вел.'!AX18*100/'в Абс. вел.'!AL18-100,"")</f>
        <v>42.750652254938501</v>
      </c>
      <c r="AM17" s="27">
        <f>IFERROR('в Абс. вел.'!AY18*100/'в Абс. вел.'!AM18-100,"")</f>
        <v>38.012560029553015</v>
      </c>
      <c r="AN17" s="27">
        <f>IFERROR('в Абс. вел.'!AZ18*100/'в Абс. вел.'!AN18-100,"")</f>
        <v>16.091148115688</v>
      </c>
      <c r="AO17" s="27">
        <f>IFERROR('в Абс. вел.'!BA18*100/'в Абс. вел.'!AO18-100,"")</f>
        <v>26.876928351045592</v>
      </c>
      <c r="AP17" s="27">
        <f>IFERROR('в Абс. вел.'!BB18*100/'в Абс. вел.'!AP18-100,"")</f>
        <v>43.193717277486911</v>
      </c>
      <c r="AQ17" s="27">
        <f>IFERROR('в Абс. вел.'!BC18*100/'в Абс. вел.'!AQ18-100,"")</f>
        <v>52.161881701833266</v>
      </c>
      <c r="AR17" s="27">
        <f>IFERROR('в Абс. вел.'!BD18*100/'в Абс. вел.'!AR18-100,"")</f>
        <v>37.53501400560225</v>
      </c>
      <c r="AS17" s="27">
        <f>IFERROR('в Абс. вел.'!BE18*100/'в Абс. вел.'!AS18-100,"")</f>
        <v>38.215179316096737</v>
      </c>
      <c r="AT17" s="27">
        <f>IFERROR('в Абс. вел.'!BF18*100/'в Абс. вел.'!AT18-100,"")</f>
        <v>32.064444795450953</v>
      </c>
      <c r="AU17" s="27">
        <f>IFERROR('в Абс. вел.'!BG18*100/'в Абс. вел.'!AU18-100,"")</f>
        <v>22.672064777327932</v>
      </c>
      <c r="AV17" s="27">
        <f>IFERROR('в Абс. вел.'!BH18*100/'в Абс. вел.'!AV18-100,"")</f>
        <v>25.047515612272605</v>
      </c>
      <c r="AW17" s="27">
        <f>IFERROR('в Абс. вел.'!BI18*100/'в Абс. вел.'!AW18-100,"")</f>
        <v>29.597848360655746</v>
      </c>
      <c r="AX17" s="27">
        <f>IFERROR('в Абс. вел.'!BJ18*100/'в Абс. вел.'!AX18-100,"")</f>
        <v>46.070496083550921</v>
      </c>
      <c r="AY17" s="27">
        <f>IFERROR('в Абс. вел.'!BK18*100/'в Абс. вел.'!AY18-100,"")</f>
        <v>56.08940042826552</v>
      </c>
      <c r="AZ17" s="27">
        <f>IFERROR('в Абс. вел.'!BL18*100/'в Абс. вел.'!AZ18-100,"")</f>
        <v>76.309829382455092</v>
      </c>
      <c r="BA17" s="27">
        <f>IFERROR('в Абс. вел.'!BM18*100/'в Абс. вел.'!BA18-100,"")</f>
        <v>64.036746825182377</v>
      </c>
      <c r="BB17" s="27">
        <f>IFERROR('в Абс. вел.'!BN18*100/'в Абс. вел.'!BB18-100,"")</f>
        <v>43.302864107251679</v>
      </c>
      <c r="BC17" s="27">
        <f>IFERROR('в Абс. вел.'!BO18*100/'в Абс. вел.'!BC18-100,"")</f>
        <v>31.143441691293475</v>
      </c>
      <c r="BD17" s="27">
        <f>IFERROR('в Абс. вел.'!BP18*100/'в Абс. вел.'!BD18-100,"")</f>
        <v>12.016293279022406</v>
      </c>
      <c r="BE17" s="27">
        <f>IFERROR('в Абс. вел.'!BQ18*100/'в Абс. вел.'!BE18-100,"")</f>
        <v>16.183924692251992</v>
      </c>
      <c r="BF17" s="27">
        <f>IFERROR('в Абс. вел.'!BR18*100/'в Абс. вел.'!BF18-100,"")</f>
        <v>21.875373759119725</v>
      </c>
      <c r="BG17" s="27">
        <f>IFERROR('в Абс. вел.'!BS18*100/'в Абс. вел.'!BG18-100,"")</f>
        <v>22.713342762847716</v>
      </c>
      <c r="BH17" s="27">
        <f>IFERROR('в Абс. вел.'!BT18*100/'в Абс. вел.'!BH18-100,"")</f>
        <v>16.024318749321466</v>
      </c>
      <c r="BI17" s="27">
        <f>IFERROR('в Абс. вел.'!BU18*100/'в Абс. вел.'!BI18-100,"")</f>
        <v>13.351121652337184</v>
      </c>
      <c r="BJ17" s="27">
        <f>IFERROR('в Абс. вел.'!BV18*100/'в Абс. вел.'!BJ18-100,"")</f>
        <v>6.238269729198322</v>
      </c>
      <c r="BK17" s="27">
        <f>IFERROR('в Абс. вел.'!BW18*100/'в Абс. вел.'!BK18-100,"")</f>
        <v>10.083168995970169</v>
      </c>
      <c r="BL17" s="27">
        <f>IFERROR('в Абс. вел.'!BX18*100/'в Абс. вел.'!BL18-100,"")</f>
        <v>11.544060974565383</v>
      </c>
      <c r="BM17" s="27">
        <f>IFERROR('в Абс. вел.'!BY18*100/'в Абс. вел.'!BM18-100,"")</f>
        <v>6.9757865261077256</v>
      </c>
      <c r="BN17" s="27">
        <f>IFERROR('в Абс. вел.'!BZ18*100/'в Абс. вел.'!BN18-100,"")</f>
        <v>12.876339513522709</v>
      </c>
      <c r="BO17" s="27">
        <f>IFERROR('в Абс. вел.'!CA18*100/'в Абс. вел.'!BO18-100,"")</f>
        <v>22.837580169873462</v>
      </c>
      <c r="BP17" s="27">
        <f>IFERROR('в Абс. вел.'!CB18*100/'в Абс. вел.'!BP18-100,"")</f>
        <v>38.491978609625676</v>
      </c>
    </row>
    <row r="18" spans="1:68" x14ac:dyDescent="0.25">
      <c r="A18" s="25" t="s">
        <v>16</v>
      </c>
      <c r="B18" s="27">
        <f>IFERROR('в Абс. вел.'!N19*100/'в Абс. вел.'!B19-100,"")</f>
        <v>30160</v>
      </c>
      <c r="C18" s="27">
        <f>IFERROR('в Абс. вел.'!O19*100/'в Абс. вел.'!C19-100,"")</f>
        <v>37720</v>
      </c>
      <c r="D18" s="27">
        <f>IFERROR('в Абс. вел.'!P19*100/'в Абс. вел.'!D19-100,"")</f>
        <v>2965.4320987654319</v>
      </c>
      <c r="E18" s="27">
        <f>IFERROR('в Абс. вел.'!Q19*100/'в Абс. вел.'!E19-100,"")</f>
        <v>1648.2558139534883</v>
      </c>
      <c r="F18" s="27">
        <f>IFERROR('в Абс. вел.'!R19*100/'в Абс. вел.'!F19-100,"")</f>
        <v>1451.7094017094016</v>
      </c>
      <c r="G18" s="27">
        <f>IFERROR('в Абс. вел.'!S19*100/'в Абс. вел.'!G19-100,"")</f>
        <v>1391.1184210526317</v>
      </c>
      <c r="H18" s="27">
        <f>IFERROR('в Абс. вел.'!T19*100/'в Абс. вел.'!H19-100,"")</f>
        <v>1117.2248803827752</v>
      </c>
      <c r="I18" s="27">
        <f>IFERROR('в Абс. вел.'!U19*100/'в Абс. вел.'!I19-100,"")</f>
        <v>991.33489461358317</v>
      </c>
      <c r="J18" s="27">
        <f>IFERROR('в Абс. вел.'!V19*100/'в Абс. вел.'!J19-100,"")</f>
        <v>913.50844277673548</v>
      </c>
      <c r="K18" s="27">
        <f>IFERROR('в Абс. вел.'!W19*100/'в Абс. вел.'!K19-100,"")</f>
        <v>722.23796033994336</v>
      </c>
      <c r="L18" s="27">
        <f>IFERROR('в Абс. вел.'!X19*100/'в Абс. вел.'!L19-100,"")</f>
        <v>614.98216409036866</v>
      </c>
      <c r="M18" s="27">
        <f>IFERROR('в Абс. вел.'!Y19*100/'в Абс. вел.'!M19-100,"")</f>
        <v>519.58762886597935</v>
      </c>
      <c r="N18" s="27">
        <f>IFERROR('в Абс. вел.'!Z19*100/'в Абс. вел.'!N19-100,"")</f>
        <v>388.16920026437543</v>
      </c>
      <c r="O18" s="27">
        <f>IFERROR('в Абс. вел.'!AA19*100/'в Абс. вел.'!O19-100,"")</f>
        <v>330.67160232681118</v>
      </c>
      <c r="P18" s="27">
        <f>IFERROR('в Абс. вел.'!AB19*100/'в Абс. вел.'!P19-100,"")</f>
        <v>210.91421667337897</v>
      </c>
      <c r="Q18" s="27">
        <f>IFERROR('в Абс. вел.'!AC19*100/'в Абс. вел.'!Q19-100,"")</f>
        <v>181.44329896907215</v>
      </c>
      <c r="R18" s="27">
        <f>IFERROR('в Абс. вел.'!AD19*100/'в Абс. вел.'!R19-100,"")</f>
        <v>126.87964748003304</v>
      </c>
      <c r="S18" s="27">
        <f>IFERROR('в Абс. вел.'!AE19*100/'в Абс. вел.'!S19-100,"")</f>
        <v>105.38274873152437</v>
      </c>
      <c r="T18" s="27">
        <f>IFERROR('в Абс. вел.'!AF19*100/'в Абс. вел.'!T19-100,"")</f>
        <v>79.422169811320742</v>
      </c>
      <c r="U18" s="27">
        <f>IFERROR('в Абс. вел.'!AG19*100/'в Абс. вел.'!U19-100,"")</f>
        <v>97.682403433476395</v>
      </c>
      <c r="V18" s="27">
        <f>IFERROR('в Абс. вел.'!AH19*100/'в Абс. вел.'!V19-100,"")</f>
        <v>83.950388744909304</v>
      </c>
      <c r="W18" s="27">
        <f>IFERROR('в Абс. вел.'!AI19*100/'в Абс. вел.'!W19-100,"")</f>
        <v>93.626184323858752</v>
      </c>
      <c r="X18" s="27">
        <f>IFERROR('в Абс. вел.'!AJ19*100/'в Абс. вел.'!X19-100,"")</f>
        <v>89.80542158656246</v>
      </c>
      <c r="Y18" s="27">
        <f>IFERROR('в Абс. вел.'!AK19*100/'в Абс. вел.'!Y19-100,"")</f>
        <v>73.770987747693226</v>
      </c>
      <c r="Z18" s="27">
        <f>IFERROR('в Абс. вел.'!AL19*100/'в Абс. вел.'!Z19-100,"")</f>
        <v>58.949363660980225</v>
      </c>
      <c r="AA18" s="27">
        <f>IFERROR('в Абс. вел.'!AM19*100/'в Абс. вел.'!AA19-100,"")</f>
        <v>45.849705304518665</v>
      </c>
      <c r="AB18" s="27">
        <f>IFERROR('в Абс. вел.'!AN19*100/'в Абс. вел.'!AB19-100,"")</f>
        <v>47.590673575129529</v>
      </c>
      <c r="AC18" s="27">
        <f>IFERROR('в Абс. вел.'!AO19*100/'в Абс. вел.'!AC19-100,"")</f>
        <v>30.261136712749618</v>
      </c>
      <c r="AD18" s="27">
        <f>IFERROR('в Абс. вел.'!AP19*100/'в Абс. вел.'!AD19-100,"")</f>
        <v>26.632677834425834</v>
      </c>
      <c r="AE18" s="27">
        <f>IFERROR('в Абс. вел.'!AQ19*100/'в Абс. вел.'!AE19-100,"")</f>
        <v>16.745435016111713</v>
      </c>
      <c r="AF18" s="27">
        <f>IFERROR('в Абс. вел.'!AR19*100/'в Абс. вел.'!AF19-100,"")</f>
        <v>31.854529521305722</v>
      </c>
      <c r="AG18" s="27">
        <f>IFERROR('в Абс. вел.'!AS19*100/'в Абс. вел.'!AG19-100,"")</f>
        <v>31.556665219279211</v>
      </c>
      <c r="AH18" s="27">
        <f>IFERROR('в Абс. вел.'!AT19*100/'в Абс. вел.'!AH19-100,"")</f>
        <v>25.228942336721346</v>
      </c>
      <c r="AI18" s="27">
        <f>IFERROR('в Абс. вел.'!AU19*100/'в Абс. вел.'!AI19-100,"")</f>
        <v>2.6690391459069929E-2</v>
      </c>
      <c r="AJ18" s="27">
        <f>IFERROR('в Абс. вел.'!AV19*100/'в Абс. вел.'!AJ19-100,"")</f>
        <v>5.835450801717343</v>
      </c>
      <c r="AK18" s="27">
        <f>IFERROR('в Абс. вел.'!AW19*100/'в Абс. вел.'!AK19-100,"")</f>
        <v>5.0835654596100284</v>
      </c>
      <c r="AL18" s="27">
        <f>IFERROR('в Абс. вел.'!AX19*100/'в Абс. вел.'!AL19-100,"")</f>
        <v>2.8194207836456542</v>
      </c>
      <c r="AM18" s="27">
        <f>IFERROR('в Абс. вел.'!AY19*100/'в Абс. вел.'!AM19-100,"")</f>
        <v>8.3010607846438802</v>
      </c>
      <c r="AN18" s="27">
        <f>IFERROR('в Абс. вел.'!AZ19*100/'в Абс. вел.'!AN19-100,"")</f>
        <v>19.062664560294891</v>
      </c>
      <c r="AO18" s="27">
        <f>IFERROR('в Абс. вел.'!BA19*100/'в Абс. вел.'!AO19-100,"")</f>
        <v>35.595065312046444</v>
      </c>
      <c r="AP18" s="27">
        <f>IFERROR('в Абс. вел.'!BB19*100/'в Абс. вел.'!AP19-100,"")</f>
        <v>41.727377300613483</v>
      </c>
      <c r="AQ18" s="27">
        <f>IFERROR('в Абс. вел.'!BC19*100/'в Абс. вел.'!AQ19-100,"")</f>
        <v>37.510350538227982</v>
      </c>
      <c r="AR18" s="27">
        <f>IFERROR('в Абс. вел.'!BD19*100/'в Абс. вел.'!AR19-100,"")</f>
        <v>34.551798620918845</v>
      </c>
      <c r="AS18" s="27">
        <f>IFERROR('в Абс. вел.'!BE19*100/'в Абс. вел.'!AS19-100,"")</f>
        <v>34.631570261572733</v>
      </c>
      <c r="AT18" s="27">
        <f>IFERROR('в Абс. вел.'!BF19*100/'в Абс. вел.'!AT19-100,"")</f>
        <v>18.587270973963356</v>
      </c>
      <c r="AU18" s="27">
        <f>IFERROR('в Абс. вел.'!BG19*100/'в Абс. вел.'!AU19-100,"")</f>
        <v>34.430312194254213</v>
      </c>
      <c r="AV18" s="27">
        <f>IFERROR('в Абс. вел.'!BH19*100/'в Абс. вел.'!AV19-100,"")</f>
        <v>32.51096945111351</v>
      </c>
      <c r="AW18" s="27">
        <f>IFERROR('в Абс. вел.'!BI19*100/'в Абс. вел.'!AW19-100,"")</f>
        <v>34.923790589794578</v>
      </c>
      <c r="AX18" s="27">
        <f>IFERROR('в Абс. вел.'!BJ19*100/'в Абс. вел.'!AX19-100,"")</f>
        <v>43.095021125010362</v>
      </c>
      <c r="AY18" s="27">
        <f>IFERROR('в Абс. вел.'!BK19*100/'в Абс. вел.'!AY19-100,"")</f>
        <v>14.078047263681597</v>
      </c>
      <c r="AZ18" s="27">
        <f>IFERROR('в Абс. вел.'!BL19*100/'в Абс. вел.'!AZ19-100,"")</f>
        <v>5.0420168067226854</v>
      </c>
      <c r="BA18" s="27">
        <f>IFERROR('в Абс. вел.'!BM19*100/'в Абс. вел.'!BA19-100,"")</f>
        <v>-4.7096601552047161</v>
      </c>
      <c r="BB18" s="27">
        <f>IFERROR('в Абс. вел.'!BN19*100/'в Абс. вел.'!BB19-100,"")</f>
        <v>-7.5278998985458259</v>
      </c>
      <c r="BC18" s="27">
        <f>IFERROR('в Абс. вел.'!BO19*100/'в Абс. вел.'!BC19-100,"")</f>
        <v>-6.6639903653151293</v>
      </c>
      <c r="BD18" s="27">
        <f>IFERROR('в Абс. вел.'!BP19*100/'в Абс. вел.'!BD19-100,"")</f>
        <v>-15.985428500864415</v>
      </c>
      <c r="BE18" s="27">
        <f>IFERROR('в Абс. вел.'!BQ19*100/'в Абс. вел.'!BE19-100,"")</f>
        <v>-20.783280215739154</v>
      </c>
      <c r="BF18" s="27">
        <f>IFERROR('в Абс. вел.'!BR19*100/'в Абс. вел.'!BF19-100,"")</f>
        <v>-9.5209053330622737</v>
      </c>
      <c r="BG18" s="27">
        <f>IFERROR('в Абс. вел.'!BS19*100/'в Абс. вел.'!BG19-100,"")</f>
        <v>-7.6286886330554466</v>
      </c>
      <c r="BH18" s="27">
        <f>IFERROR('в Абс. вел.'!BT19*100/'в Абс. вел.'!BH19-100,"")</f>
        <v>-8.6092715231788048</v>
      </c>
      <c r="BI18" s="27">
        <f>IFERROR('в Абс. вел.'!BU19*100/'в Абс. вел.'!BI19-100,"")</f>
        <v>-4.9115913555992137</v>
      </c>
      <c r="BJ18" s="27">
        <f>IFERROR('в Абс. вел.'!BV19*100/'в Абс. вел.'!BJ19-100,"")</f>
        <v>-7.4567243675099917</v>
      </c>
      <c r="BK18" s="27">
        <f>IFERROR('в Абс. вел.'!BW19*100/'в Абс. вел.'!BK19-100,"")</f>
        <v>13.737649063032364</v>
      </c>
      <c r="BL18" s="27">
        <f>IFERROR('в Абс. вел.'!BX19*100/'в Абс. вел.'!BL19-100,"")</f>
        <v>8.6035087719298247</v>
      </c>
      <c r="BM18" s="27">
        <f>IFERROR('в Абс. вел.'!BY19*100/'в Абс. вел.'!BM19-100,"")</f>
        <v>14.890480202190389</v>
      </c>
      <c r="BN18" s="27">
        <f>IFERROR('в Абс. вел.'!BZ19*100/'в Абс. вел.'!BN19-100,"")</f>
        <v>19.792276184903457</v>
      </c>
      <c r="BO18" s="27">
        <f>IFERROR('в Абс. вел.'!CA19*100/'в Абс. вел.'!BO19-100,"")</f>
        <v>28.107526881720418</v>
      </c>
      <c r="BP18" s="27">
        <f>IFERROR('в Абс. вел.'!CB19*100/'в Абс. вел.'!BP19-100,"")</f>
        <v>21.128830748879253</v>
      </c>
    </row>
    <row r="19" spans="1:68" x14ac:dyDescent="0.25">
      <c r="A19" s="25" t="s">
        <v>17</v>
      </c>
      <c r="B19" s="27">
        <f>IFERROR('в Абс. вел.'!N20*100/'в Абс. вел.'!B20-100,"")</f>
        <v>1165</v>
      </c>
      <c r="C19" s="27">
        <f>IFERROR('в Абс. вел.'!O20*100/'в Абс. вел.'!C20-100,"")</f>
        <v>1313.2653061224489</v>
      </c>
      <c r="D19" s="27">
        <f>IFERROR('в Абс. вел.'!P20*100/'в Абс. вел.'!D20-100,"")</f>
        <v>1688.6792452830189</v>
      </c>
      <c r="E19" s="27">
        <f>IFERROR('в Абс. вел.'!Q20*100/'в Абс. вел.'!E20-100,"")</f>
        <v>1751.9083969465648</v>
      </c>
      <c r="F19" s="27">
        <f>IFERROR('в Абс. вел.'!R20*100/'в Абс. вел.'!F20-100,"")</f>
        <v>2122.6666666666665</v>
      </c>
      <c r="G19" s="27">
        <f>IFERROR('в Абс. вел.'!S20*100/'в Абс. вел.'!G20-100,"")</f>
        <v>2406.0439560439559</v>
      </c>
      <c r="H19" s="27">
        <f>IFERROR('в Абс. вел.'!T20*100/'в Абс. вел.'!H20-100,"")</f>
        <v>2477.4193548387098</v>
      </c>
      <c r="I19" s="27">
        <f>IFERROR('в Абс. вел.'!U20*100/'в Абс. вел.'!I20-100,"")</f>
        <v>2167.9856115107914</v>
      </c>
      <c r="J19" s="27">
        <f>IFERROR('в Абс. вел.'!V20*100/'в Абс. вел.'!J20-100,"")</f>
        <v>1796.1538461538462</v>
      </c>
      <c r="K19" s="27">
        <f>IFERROR('в Абс. вел.'!W20*100/'в Абс. вел.'!K20-100,"")</f>
        <v>1721.4601769911505</v>
      </c>
      <c r="L19" s="27">
        <f>IFERROR('в Абс. вел.'!X20*100/'в Абс. вел.'!L20-100,"")</f>
        <v>1615.575221238938</v>
      </c>
      <c r="M19" s="27">
        <f>IFERROR('в Абс. вел.'!Y20*100/'в Абс. вел.'!M20-100,"")</f>
        <v>1300.786369593709</v>
      </c>
      <c r="N19" s="27">
        <f>IFERROR('в Абс. вел.'!Z20*100/'в Абс. вел.'!N20-100,"")</f>
        <v>1066.205533596838</v>
      </c>
      <c r="O19" s="27">
        <f>IFERROR('в Абс. вел.'!AA20*100/'в Абс. вел.'!O20-100,"")</f>
        <v>837.18411552346572</v>
      </c>
      <c r="P19" s="27">
        <f>IFERROR('в Абс. вел.'!AB20*100/'в Абс. вел.'!P20-100,"")</f>
        <v>622.31012658227849</v>
      </c>
      <c r="Q19" s="27">
        <f>IFERROR('в Абс. вел.'!AC20*100/'в Абс. вел.'!Q20-100,"")</f>
        <v>511.2118713932399</v>
      </c>
      <c r="R19" s="27">
        <f>IFERROR('в Абс. вел.'!AD20*100/'в Абс. вел.'!R20-100,"")</f>
        <v>381.85362927414519</v>
      </c>
      <c r="S19" s="27">
        <f>IFERROR('в Абс. вел.'!AE20*100/'в Абс. вел.'!S20-100,"")</f>
        <v>273.88730541547903</v>
      </c>
      <c r="T19" s="27">
        <f>IFERROR('в Абс. вел.'!AF20*100/'в Абс. вел.'!T20-100,"")</f>
        <v>211.76470588235293</v>
      </c>
      <c r="U19" s="27">
        <f>IFERROR('в Абс. вел.'!AG20*100/'в Абс. вел.'!U20-100,"")</f>
        <v>176.52656621728789</v>
      </c>
      <c r="V19" s="27">
        <f>IFERROR('в Абс. вел.'!AH20*100/'в Абс. вел.'!V20-100,"")</f>
        <v>133.76605814739688</v>
      </c>
      <c r="W19" s="27">
        <f>IFERROR('в Абс. вел.'!AI20*100/'в Абс. вел.'!W20-100,"")</f>
        <v>128.48293453176242</v>
      </c>
      <c r="X19" s="27">
        <f>IFERROR('в Абс. вел.'!AJ20*100/'в Абс. вел.'!X20-100,"")</f>
        <v>108.16052821623853</v>
      </c>
      <c r="Y19" s="27">
        <f>IFERROR('в Абс. вел.'!AK20*100/'в Абс. вел.'!Y20-100,"")</f>
        <v>94.189745508982043</v>
      </c>
      <c r="Z19" s="27">
        <f>IFERROR('в Абс. вел.'!AL20*100/'в Абс. вел.'!Z20-100,"")</f>
        <v>79.511947127605481</v>
      </c>
      <c r="AA19" s="27">
        <f>IFERROR('в Абс. вел.'!AM20*100/'в Абс. вел.'!AA20-100,"")</f>
        <v>62.704160246533121</v>
      </c>
      <c r="AB19" s="27">
        <f>IFERROR('в Абс. вел.'!AN20*100/'в Абс. вел.'!AB20-100,"")</f>
        <v>55.889010587805757</v>
      </c>
      <c r="AC19" s="27">
        <f>IFERROR('в Абс. вел.'!AO20*100/'в Абс. вел.'!AC20-100,"")</f>
        <v>48.394928513622887</v>
      </c>
      <c r="AD19" s="27">
        <f>IFERROR('в Абс. вел.'!AP20*100/'в Абс. вел.'!AD20-100,"")</f>
        <v>42.987861811391213</v>
      </c>
      <c r="AE19" s="27">
        <f>IFERROR('в Абс. вел.'!AQ20*100/'в Абс. вел.'!AE20-100,"")</f>
        <v>34.351726968861783</v>
      </c>
      <c r="AF19" s="27">
        <f>IFERROR('в Абс. вел.'!AR20*100/'в Абс. вел.'!AF20-100,"")</f>
        <v>31.800194987669897</v>
      </c>
      <c r="AG19" s="27">
        <f>IFERROR('в Абс. вел.'!AS20*100/'в Абс. вел.'!AG20-100,"")</f>
        <v>31.018067106395193</v>
      </c>
      <c r="AH19" s="27">
        <f>IFERROR('в Абс. вел.'!AT20*100/'в Абс. вел.'!AH20-100,"")</f>
        <v>20.622433042170414</v>
      </c>
      <c r="AI19" s="27">
        <f>IFERROR('в Абс. вел.'!AU20*100/'в Абс. вел.'!AI20-100,"")</f>
        <v>12.567114985912497</v>
      </c>
      <c r="AJ19" s="27">
        <f>IFERROR('в Абс. вел.'!AV20*100/'в Абс. вел.'!AJ20-100,"")</f>
        <v>-4.2325420032710497</v>
      </c>
      <c r="AK19" s="27">
        <f>IFERROR('в Абс. вел.'!AW20*100/'в Абс. вел.'!AK20-100,"")</f>
        <v>0.31799566369549837</v>
      </c>
      <c r="AL19" s="27">
        <f>IFERROR('в Абс. вел.'!AX20*100/'в Абс. вел.'!AL20-100,"")</f>
        <v>4.2905692438402667</v>
      </c>
      <c r="AM19" s="27">
        <f>IFERROR('в Абс. вел.'!AY20*100/'в Абс. вел.'!AM20-100,"")</f>
        <v>12.320659122117519</v>
      </c>
      <c r="AN19" s="27">
        <f>IFERROR('в Абс. вел.'!AZ20*100/'в Абс. вел.'!AN20-100,"")</f>
        <v>21.804299967211577</v>
      </c>
      <c r="AO19" s="27">
        <f>IFERROR('в Абс. вел.'!BA20*100/'в Абс. вел.'!AO20-100,"")</f>
        <v>29.617342301399759</v>
      </c>
      <c r="AP19" s="27">
        <f>IFERROR('в Абс. вел.'!BB20*100/'в Абс. вел.'!AP20-100,"")</f>
        <v>20.238561664707674</v>
      </c>
      <c r="AQ19" s="27">
        <f>IFERROR('в Абс. вел.'!BC20*100/'в Абс. вел.'!AQ20-100,"")</f>
        <v>37.322683427174724</v>
      </c>
      <c r="AR19" s="27">
        <f>IFERROR('в Абс. вел.'!BD20*100/'в Абс. вел.'!AR20-100,"")</f>
        <v>31.589939953006706</v>
      </c>
      <c r="AS19" s="27">
        <f>IFERROR('в Абс. вел.'!BE20*100/'в Абс. вел.'!AS20-100,"")</f>
        <v>36.562623123057392</v>
      </c>
      <c r="AT19" s="27">
        <f>IFERROR('в Абс. вел.'!BF20*100/'в Абс. вел.'!AT20-100,"")</f>
        <v>43.017456359102255</v>
      </c>
      <c r="AU19" s="27">
        <f>IFERROR('в Абс. вел.'!BG20*100/'в Абс. вел.'!AU20-100,"")</f>
        <v>51.626918536009441</v>
      </c>
      <c r="AV19" s="27">
        <f>IFERROR('в Абс. вел.'!BH20*100/'в Абс. вел.'!AV20-100,"")</f>
        <v>68.86094291776638</v>
      </c>
      <c r="AW19" s="27">
        <f>IFERROR('в Абс. вел.'!BI20*100/'в Абс. вел.'!AW20-100,"")</f>
        <v>71.595984823015215</v>
      </c>
      <c r="AX19" s="27">
        <f>IFERROR('в Абс. вел.'!BJ20*100/'в Абс. вел.'!AX20-100,"")</f>
        <v>63.620728671645168</v>
      </c>
      <c r="AY19" s="27">
        <f>IFERROR('в Абс. вел.'!BK20*100/'в Абс. вел.'!AY20-100,"")</f>
        <v>62.160111293790322</v>
      </c>
      <c r="AZ19" s="27">
        <f>IFERROR('в Абс. вел.'!BL20*100/'в Абс. вел.'!AZ20-100,"")</f>
        <v>53.622519612367341</v>
      </c>
      <c r="BA19" s="27">
        <f>IFERROR('в Абс. вел.'!BM20*100/'в Абс. вел.'!BA20-100,"")</f>
        <v>43.206759931278697</v>
      </c>
      <c r="BB19" s="27">
        <f>IFERROR('в Абс. вел.'!BN20*100/'в Абс. вел.'!BB20-100,"")</f>
        <v>53.964518464880513</v>
      </c>
      <c r="BC19" s="27">
        <f>IFERROR('в Абс. вел.'!BO20*100/'в Абс. вел.'!BC20-100,"")</f>
        <v>40.661750683364062</v>
      </c>
      <c r="BD19" s="27">
        <f>IFERROR('в Абс. вел.'!BP20*100/'в Абс. вел.'!BD20-100,"")</f>
        <v>36.684081740625629</v>
      </c>
      <c r="BE19" s="27">
        <f>IFERROR('в Абс. вел.'!BQ20*100/'в Абс. вел.'!BE20-100,"")</f>
        <v>31.248597531655719</v>
      </c>
      <c r="BF19" s="27">
        <f>IFERROR('в Абс. вел.'!BR20*100/'в Абс. вел.'!BF20-100,"")</f>
        <v>43.347193347193354</v>
      </c>
      <c r="BG19" s="27">
        <f>IFERROR('в Абс. вел.'!BS20*100/'в Абс. вел.'!BG20-100,"")</f>
        <v>38.748559504157981</v>
      </c>
      <c r="BH19" s="27">
        <f>IFERROR('в Абс. вел.'!BT20*100/'в Абс. вел.'!BH20-100,"")</f>
        <v>42.639982837353273</v>
      </c>
      <c r="BI19" s="27">
        <f>IFERROR('в Абс. вел.'!BU20*100/'в Абс. вел.'!BI20-100,"")</f>
        <v>36.187304075235119</v>
      </c>
      <c r="BJ19" s="27">
        <f>IFERROR('в Абс. вел.'!BV20*100/'в Абс. вел.'!BJ20-100,"")</f>
        <v>37.065722504978964</v>
      </c>
      <c r="BK19" s="27">
        <f>IFERROR('в Абс. вел.'!BW20*100/'в Абс. вел.'!BK20-100,"")</f>
        <v>36.03701970571413</v>
      </c>
      <c r="BL19" s="27">
        <f>IFERROR('в Абс. вел.'!BX20*100/'в Абс. вел.'!BL20-100,"")</f>
        <v>30.37949334134376</v>
      </c>
      <c r="BM19" s="27">
        <f>IFERROR('в Абс. вел.'!BY20*100/'в Абс. вел.'!BM20-100,"")</f>
        <v>34.768876701596326</v>
      </c>
      <c r="BN19" s="27">
        <f>IFERROR('в Абс. вел.'!BZ20*100/'в Абс. вел.'!BN20-100,"")</f>
        <v>36.517342739564953</v>
      </c>
      <c r="BO19" s="27">
        <f>IFERROR('в Абс. вел.'!CA20*100/'в Абс. вел.'!BO20-100,"")</f>
        <v>38.443113772455092</v>
      </c>
      <c r="BP19" s="27">
        <f>IFERROR('в Абс. вел.'!CB20*100/'в Абс. вел.'!BP20-100,"")</f>
        <v>23.686375072575956</v>
      </c>
    </row>
    <row r="20" spans="1:68" x14ac:dyDescent="0.25">
      <c r="A20" s="25" t="s">
        <v>18</v>
      </c>
      <c r="B20" s="27">
        <f>IFERROR('в Абс. вел.'!N21*100/'в Абс. вел.'!B21-100,"")</f>
        <v>12483.333333333334</v>
      </c>
      <c r="C20" s="27">
        <f>IFERROR('в Абс. вел.'!O21*100/'в Абс. вел.'!C21-100,"")</f>
        <v>15985.714285714286</v>
      </c>
      <c r="D20" s="27">
        <f>IFERROR('в Абс. вел.'!P21*100/'в Абс. вел.'!D21-100,"")</f>
        <v>6500</v>
      </c>
      <c r="E20" s="27">
        <f>IFERROR('в Абс. вел.'!Q21*100/'в Абс. вел.'!E21-100,"")</f>
        <v>5651.2820512820517</v>
      </c>
      <c r="F20" s="27">
        <f>IFERROR('в Абс. вел.'!R21*100/'в Абс. вел.'!F21-100,"")</f>
        <v>2803.2967032967031</v>
      </c>
      <c r="G20" s="27">
        <f>IFERROR('в Абс. вел.'!S21*100/'в Абс. вел.'!G21-100,"")</f>
        <v>2432.5925925925926</v>
      </c>
      <c r="H20" s="27">
        <f>IFERROR('в Абс. вел.'!T21*100/'в Абс. вел.'!H21-100,"")</f>
        <v>1413.5964912280701</v>
      </c>
      <c r="I20" s="27">
        <f>IFERROR('в Абс. вел.'!U21*100/'в Абс. вел.'!I21-100,"")</f>
        <v>1377.9116465863453</v>
      </c>
      <c r="J20" s="27">
        <f>IFERROR('в Абс. вел.'!V21*100/'в Абс. вел.'!J21-100,"")</f>
        <v>1136.026936026936</v>
      </c>
      <c r="K20" s="27">
        <f>IFERROR('в Абс. вел.'!W21*100/'в Абс. вел.'!K21-100,"")</f>
        <v>932.86384976525824</v>
      </c>
      <c r="L20" s="27">
        <f>IFERROR('в Абс. вел.'!X21*100/'в Абс. вел.'!L21-100,"")</f>
        <v>992.62948207171326</v>
      </c>
      <c r="M20" s="27">
        <f>IFERROR('в Абс. вел.'!Y21*100/'в Абс. вел.'!M21-100,"")</f>
        <v>958.02269043760134</v>
      </c>
      <c r="N20" s="27">
        <f>IFERROR('в Абс. вел.'!Z21*100/'в Абс. вел.'!N21-100,"")</f>
        <v>861.19205298013242</v>
      </c>
      <c r="O20" s="27">
        <f>IFERROR('в Абс. вел.'!AA21*100/'в Абс. вел.'!O21-100,"")</f>
        <v>587.30017761989347</v>
      </c>
      <c r="P20" s="27">
        <f>IFERROR('в Абс. вел.'!AB21*100/'в Абс. вел.'!P21-100,"")</f>
        <v>467.19367588932812</v>
      </c>
      <c r="Q20" s="27">
        <f>IFERROR('в Абс. вел.'!AC21*100/'в Абс. вел.'!Q21-100,"")</f>
        <v>318.18992420864913</v>
      </c>
      <c r="R20" s="27">
        <f>IFERROR('в Абс. вел.'!AD21*100/'в Абс. вел.'!R21-100,"")</f>
        <v>257.75927327781983</v>
      </c>
      <c r="S20" s="27">
        <f>IFERROR('в Абс. вел.'!AE21*100/'в Абс. вел.'!S21-100,"")</f>
        <v>209.09622696694942</v>
      </c>
      <c r="T20" s="27">
        <f>IFERROR('в Абс. вел.'!AF21*100/'в Абс. вел.'!T21-100,"")</f>
        <v>200.23181686467689</v>
      </c>
      <c r="U20" s="27">
        <f>IFERROR('в Абс. вел.'!AG21*100/'в Абс. вел.'!U21-100,"")</f>
        <v>212.79891304347825</v>
      </c>
      <c r="V20" s="27">
        <f>IFERROR('в Абс. вел.'!AH21*100/'в Абс. вел.'!V21-100,"")</f>
        <v>237.97330427676383</v>
      </c>
      <c r="W20" s="27">
        <f>IFERROR('в Абс. вел.'!AI21*100/'в Абс. вел.'!W21-100,"")</f>
        <v>217.45454545454544</v>
      </c>
      <c r="X20" s="27">
        <f>IFERROR('в Абс. вел.'!AJ21*100/'в Абс. вел.'!X21-100,"")</f>
        <v>160.29170464904286</v>
      </c>
      <c r="Y20" s="27">
        <f>IFERROR('в Абс. вел.'!AK21*100/'в Абс. вел.'!Y21-100,"")</f>
        <v>123.48345588235293</v>
      </c>
      <c r="Z20" s="27">
        <f>IFERROR('в Абс. вел.'!AL21*100/'в Абс. вел.'!Z21-100,"")</f>
        <v>99.820862615405815</v>
      </c>
      <c r="AA20" s="27">
        <f>IFERROR('в Абс. вел.'!AM21*100/'в Абс. вел.'!AA21-100,"")</f>
        <v>92.117844682775541</v>
      </c>
      <c r="AB20" s="27">
        <f>IFERROR('в Абс. вел.'!AN21*100/'в Абс. вел.'!AB21-100,"")</f>
        <v>82.276422764227647</v>
      </c>
      <c r="AC20" s="27">
        <f>IFERROR('в Абс. вел.'!AO21*100/'в Абс. вел.'!AC21-100,"")</f>
        <v>67.835820895522374</v>
      </c>
      <c r="AD20" s="27">
        <f>IFERROR('в Абс. вел.'!AP21*100/'в Абс. вел.'!AD21-100,"")</f>
        <v>66.515023275497242</v>
      </c>
      <c r="AE20" s="27">
        <f>IFERROR('в Абс. вел.'!AQ21*100/'в Абс. вел.'!AE21-100,"")</f>
        <v>52.696820590461783</v>
      </c>
      <c r="AF20" s="27">
        <f>IFERROR('в Абс. вел.'!AR21*100/'в Абс. вел.'!AF21-100,"")</f>
        <v>61.268217353537295</v>
      </c>
      <c r="AG20" s="27">
        <f>IFERROR('в Абс. вел.'!AS21*100/'в Абс. вел.'!AG21-100,"")</f>
        <v>39.084354096081995</v>
      </c>
      <c r="AH20" s="27">
        <f>IFERROR('в Абс. вел.'!AT21*100/'в Абс. вел.'!AH21-100,"")</f>
        <v>25.69517208027726</v>
      </c>
      <c r="AI20" s="27">
        <f>IFERROR('в Абс. вел.'!AU21*100/'в Абс. вел.'!AI21-100,"")</f>
        <v>5.5126002290950709</v>
      </c>
      <c r="AJ20" s="27">
        <f>IFERROR('в Абс. вел.'!AV21*100/'в Абс. вел.'!AJ21-100,"")</f>
        <v>11.564054072984518</v>
      </c>
      <c r="AK20" s="27">
        <f>IFERROR('в Абс. вел.'!AW21*100/'в Абс. вел.'!AK21-100,"")</f>
        <v>4.3525944204537694</v>
      </c>
      <c r="AL20" s="27">
        <f>IFERROR('в Абс. вел.'!AX21*100/'в Абс. вел.'!AL21-100,"")</f>
        <v>-3.1859871732983862</v>
      </c>
      <c r="AM20" s="27">
        <f>IFERROR('в Абс. вел.'!AY21*100/'в Абс. вел.'!AM21-100,"")</f>
        <v>2.8383104654291031</v>
      </c>
      <c r="AN20" s="27">
        <f>IFERROR('в Абс. вел.'!AZ21*100/'в Абс. вел.'!AN21-100,"")</f>
        <v>9.3793806550274041</v>
      </c>
      <c r="AO20" s="27">
        <f>IFERROR('в Абс. вел.'!BA21*100/'в Абс. вел.'!AO21-100,"")</f>
        <v>20.390014609667787</v>
      </c>
      <c r="AP20" s="27">
        <f>IFERROR('в Абс. вел.'!BB21*100/'в Абс. вел.'!AP21-100,"")</f>
        <v>19.709003113285476</v>
      </c>
      <c r="AQ20" s="27">
        <f>IFERROR('в Абс. вел.'!BC21*100/'в Абс. вел.'!AQ21-100,"")</f>
        <v>22.798537522463903</v>
      </c>
      <c r="AR20" s="27">
        <f>IFERROR('в Абс. вел.'!BD21*100/'в Абс. вел.'!AR21-100,"")</f>
        <v>25.196002154527505</v>
      </c>
      <c r="AS20" s="27">
        <f>IFERROR('в Абс. вел.'!BE21*100/'в Абс. вел.'!AS21-100,"")</f>
        <v>32.510930668332293</v>
      </c>
      <c r="AT20" s="27">
        <f>IFERROR('в Абс. вел.'!BF21*100/'в Абс. вел.'!AT21-100,"")</f>
        <v>21.314523885860851</v>
      </c>
      <c r="AU20" s="27">
        <f>IFERROR('в Абс. вел.'!BG21*100/'в Абс. вел.'!AU21-100,"")</f>
        <v>27.914235310082773</v>
      </c>
      <c r="AV20" s="27">
        <f>IFERROR('в Абс. вел.'!BH21*100/'в Абс. вел.'!AV21-100,"")</f>
        <v>25.313912606730284</v>
      </c>
      <c r="AW20" s="27">
        <f>IFERROR('в Абс. вел.'!BI21*100/'в Абс. вел.'!AW21-100,"")</f>
        <v>40.613504992117697</v>
      </c>
      <c r="AX20" s="27">
        <f>IFERROR('в Абс. вел.'!BJ21*100/'в Абс. вел.'!AX21-100,"")</f>
        <v>65.567348101716647</v>
      </c>
      <c r="AY20" s="27">
        <f>IFERROR('в Абс. вел.'!BK21*100/'в Абс. вел.'!AY21-100,"")</f>
        <v>50.510137344669715</v>
      </c>
      <c r="AZ20" s="27">
        <f>IFERROR('в Абс. вел.'!BL21*100/'в Абс. вел.'!AZ21-100,"")</f>
        <v>27.746708610043115</v>
      </c>
      <c r="BA20" s="27">
        <f>IFERROR('в Абс. вел.'!BM21*100/'в Абс. вел.'!BA21-100,"")</f>
        <v>18.224027858386535</v>
      </c>
      <c r="BB20" s="27">
        <f>IFERROR('в Абс. вел.'!BN21*100/'в Абс. вел.'!BB21-100,"")</f>
        <v>20.800382145321379</v>
      </c>
      <c r="BC20" s="27">
        <f>IFERROR('в Абс. вел.'!BO21*100/'в Абс. вел.'!BC21-100,"")</f>
        <v>16.214170367379893</v>
      </c>
      <c r="BD20" s="27">
        <f>IFERROR('в Абс. вел.'!BP21*100/'в Абс. вел.'!BD21-100,"")</f>
        <v>-0.86524212438453674</v>
      </c>
      <c r="BE20" s="27">
        <f>IFERROR('в Абс. вел.'!BQ21*100/'в Абс. вел.'!BE21-100,"")</f>
        <v>-6.4199858590619812</v>
      </c>
      <c r="BF20" s="27">
        <f>IFERROR('в Абс. вел.'!BR21*100/'в Абс. вел.'!BF21-100,"")</f>
        <v>7.2361118452349444</v>
      </c>
      <c r="BG20" s="27">
        <f>IFERROR('в Абс. вел.'!BS21*100/'в Абс. вел.'!BG21-100,"")</f>
        <v>12.60874177806069</v>
      </c>
      <c r="BH20" s="27">
        <f>IFERROR('в Абс. вел.'!BT21*100/'в Абс. вел.'!BH21-100,"")</f>
        <v>6.828657314629254</v>
      </c>
      <c r="BI20" s="27">
        <f>IFERROR('в Абс. вел.'!BU21*100/'в Абс. вел.'!BI21-100,"")</f>
        <v>4.0734339234829662</v>
      </c>
      <c r="BJ20" s="27">
        <f>IFERROR('в Абс. вел.'!BV21*100/'в Абс. вел.'!BJ21-100,"")</f>
        <v>3.1793150920667728</v>
      </c>
      <c r="BK20" s="27">
        <f>IFERROR('в Абс. вел.'!BW21*100/'в Абс. вел.'!BK21-100,"")</f>
        <v>8.2388215356537557</v>
      </c>
      <c r="BL20" s="27">
        <f>IFERROR('в Абс. вел.'!BX21*100/'в Абс. вел.'!BL21-100,"")</f>
        <v>15.682429659355194</v>
      </c>
      <c r="BM20" s="27">
        <f>IFERROR('в Абс. вел.'!BY21*100/'в Абс. вел.'!BM21-100,"")</f>
        <v>11.987325389387252</v>
      </c>
      <c r="BN20" s="27">
        <f>IFERROR('в Абс. вел.'!BZ21*100/'в Абс. вел.'!BN21-100,"")</f>
        <v>16.080843585237261</v>
      </c>
      <c r="BO20" s="27">
        <f>IFERROR('в Абс. вел.'!CA21*100/'в Абс. вел.'!BO21-100,"")</f>
        <v>21.933214642407393</v>
      </c>
      <c r="BP20" s="27">
        <f>IFERROR('в Абс. вел.'!CB21*100/'в Абс. вел.'!BP21-100,"")</f>
        <v>30.682804513453561</v>
      </c>
    </row>
    <row r="21" spans="1:68" x14ac:dyDescent="0.25">
      <c r="A21" s="25" t="s">
        <v>19</v>
      </c>
      <c r="B21" s="27">
        <f>IFERROR('в Абс. вел.'!N22*100/'в Абс. вел.'!B22-100,"")</f>
        <v>3770.2132591562354</v>
      </c>
      <c r="C21" s="27">
        <f>IFERROR('в Абс. вел.'!O22*100/'в Абс. вел.'!C22-100,"")</f>
        <v>2220.2163061564061</v>
      </c>
      <c r="D21" s="27">
        <f>IFERROR('в Абс. вел.'!P22*100/'в Абс. вел.'!D22-100,"")</f>
        <v>1447.7733060632052</v>
      </c>
      <c r="E21" s="27">
        <f>IFERROR('в Абс. вел.'!Q22*100/'в Абс. вел.'!E22-100,"")</f>
        <v>1071.7325354278353</v>
      </c>
      <c r="F21" s="27">
        <f>IFERROR('в Абс. вел.'!R22*100/'в Абс. вел.'!F22-100,"")</f>
        <v>898.97695302509305</v>
      </c>
      <c r="G21" s="27">
        <f>IFERROR('в Абс. вел.'!S22*100/'в Абс. вел.'!G22-100,"")</f>
        <v>776.51523070811811</v>
      </c>
      <c r="H21" s="27">
        <f>IFERROR('в Абс. вел.'!T22*100/'в Абс. вел.'!H22-100,"")</f>
        <v>684.01724110709381</v>
      </c>
      <c r="I21" s="27">
        <f>IFERROR('в Абс. вел.'!U22*100/'в Абс. вел.'!I22-100,"")</f>
        <v>594.70638607052967</v>
      </c>
      <c r="J21" s="27">
        <f>IFERROR('в Абс. вел.'!V22*100/'в Абс. вел.'!J22-100,"")</f>
        <v>519.58213719414243</v>
      </c>
      <c r="K21" s="27">
        <f>IFERROR('в Абс. вел.'!W22*100/'в Абс. вел.'!K22-100,"")</f>
        <v>471.88944321158624</v>
      </c>
      <c r="L21" s="27">
        <f>IFERROR('в Абс. вел.'!X22*100/'в Абс. вел.'!L22-100,"")</f>
        <v>462.44866511117414</v>
      </c>
      <c r="M21" s="27">
        <f>IFERROR('в Абс. вел.'!Y22*100/'в Абс. вел.'!M22-100,"")</f>
        <v>467.70166753866999</v>
      </c>
      <c r="N21" s="27">
        <f>IFERROR('в Абс. вел.'!Z22*100/'в Абс. вел.'!N22-100,"")</f>
        <v>457.34992004120727</v>
      </c>
      <c r="O21" s="27">
        <f>IFERROR('в Абс. вел.'!AA22*100/'в Абс. вел.'!O22-100,"")</f>
        <v>422.55420723992563</v>
      </c>
      <c r="P21" s="27">
        <f>IFERROR('в Абс. вел.'!AB22*100/'в Абс. вел.'!P22-100,"")</f>
        <v>365.01730634793432</v>
      </c>
      <c r="Q21" s="27">
        <f>IFERROR('в Абс. вел.'!AC22*100/'в Абс. вел.'!Q22-100,"")</f>
        <v>306.51560183576044</v>
      </c>
      <c r="R21" s="27">
        <f>IFERROR('в Абс. вел.'!AD22*100/'в Абс. вел.'!R22-100,"")</f>
        <v>250.51204733593153</v>
      </c>
      <c r="S21" s="27">
        <f>IFERROR('в Абс. вел.'!AE22*100/'в Абс. вел.'!S22-100,"")</f>
        <v>210.50624215854174</v>
      </c>
      <c r="T21" s="27">
        <f>IFERROR('в Абс. вел.'!AF22*100/'в Абс. вел.'!T22-100,"")</f>
        <v>172.70371123681713</v>
      </c>
      <c r="U21" s="27">
        <f>IFERROR('в Абс. вел.'!AG22*100/'в Абс. вел.'!U22-100,"")</f>
        <v>158.331123304659</v>
      </c>
      <c r="V21" s="27">
        <f>IFERROR('в Абс. вел.'!AH22*100/'в Абс. вел.'!V22-100,"")</f>
        <v>148.7519256792358</v>
      </c>
      <c r="W21" s="27">
        <f>IFERROR('в Абс. вел.'!AI22*100/'в Абс. вел.'!W22-100,"")</f>
        <v>137.10001881835331</v>
      </c>
      <c r="X21" s="27">
        <f>IFERROR('в Абс. вел.'!AJ22*100/'в Абс. вел.'!X22-100,"")</f>
        <v>115.14642026363401</v>
      </c>
      <c r="Y21" s="27">
        <f>IFERROR('в Абс. вел.'!AK22*100/'в Абс. вел.'!Y22-100,"")</f>
        <v>102.23184272060553</v>
      </c>
      <c r="Z21" s="27">
        <f>IFERROR('в Абс. вел.'!AL22*100/'в Абс. вел.'!Z22-100,"")</f>
        <v>86.092630542782445</v>
      </c>
      <c r="AA21" s="27">
        <f>IFERROR('в Абс. вел.'!AM22*100/'в Абс. вел.'!AA22-100,"")</f>
        <v>72.80006979393147</v>
      </c>
      <c r="AB21" s="27">
        <f>IFERROR('в Абс. вел.'!AN22*100/'в Абс. вел.'!AB22-100,"")</f>
        <v>65.445700478132068</v>
      </c>
      <c r="AC21" s="27">
        <f>IFERROR('в Абс. вел.'!AO22*100/'в Абс. вел.'!AC22-100,"")</f>
        <v>61.562031326476387</v>
      </c>
      <c r="AD21" s="27">
        <f>IFERROR('в Абс. вел.'!AP22*100/'в Абс. вел.'!AD22-100,"")</f>
        <v>53.729116872471394</v>
      </c>
      <c r="AE21" s="27">
        <f>IFERROR('в Абс. вел.'!AQ22*100/'в Абс. вел.'!AE22-100,"")</f>
        <v>44.366312409499272</v>
      </c>
      <c r="AF21" s="27">
        <f>IFERROR('в Абс. вел.'!AR22*100/'в Абс. вел.'!AF22-100,"")</f>
        <v>41.903804019131968</v>
      </c>
      <c r="AG21" s="27">
        <f>IFERROR('в Абс. вел.'!AS22*100/'в Абс. вел.'!AG22-100,"")</f>
        <v>32.924668324172217</v>
      </c>
      <c r="AH21" s="27">
        <f>IFERROR('в Абс. вел.'!AT22*100/'в Абс. вел.'!AH22-100,"")</f>
        <v>25.508811874596958</v>
      </c>
      <c r="AI21" s="27">
        <f>IFERROR('в Абс. вел.'!AU22*100/'в Абс. вел.'!AI22-100,"")</f>
        <v>18.588735900494854</v>
      </c>
      <c r="AJ21" s="27">
        <f>IFERROR('в Абс. вел.'!AV22*100/'в Абс. вел.'!AJ22-100,"")</f>
        <v>17.088448302892289</v>
      </c>
      <c r="AK21" s="27">
        <f>IFERROR('в Абс. вел.'!AW22*100/'в Абс. вел.'!AK22-100,"")</f>
        <v>16.677485187584978</v>
      </c>
      <c r="AL21" s="27">
        <f>IFERROR('в Абс. вел.'!AX22*100/'в Абс. вел.'!AL22-100,"")</f>
        <v>17.435892401561929</v>
      </c>
      <c r="AM21" s="27">
        <f>IFERROR('в Абс. вел.'!AY22*100/'в Абс. вел.'!AM22-100,"")</f>
        <v>17.237789827962473</v>
      </c>
      <c r="AN21" s="27">
        <f>IFERROR('в Абс. вел.'!AZ22*100/'в Абс. вел.'!AN22-100,"")</f>
        <v>20.944091725318259</v>
      </c>
      <c r="AO21" s="27">
        <f>IFERROR('в Абс. вел.'!BA22*100/'в Абс. вел.'!AO22-100,"")</f>
        <v>25.475118033613725</v>
      </c>
      <c r="AP21" s="27">
        <f>IFERROR('в Абс. вел.'!BB22*100/'в Абс. вел.'!AP22-100,"")</f>
        <v>24.564389569951345</v>
      </c>
      <c r="AQ21" s="27">
        <f>IFERROR('в Абс. вел.'!BC22*100/'в Абс. вел.'!AQ22-100,"")</f>
        <v>29.944092045128627</v>
      </c>
      <c r="AR21" s="27">
        <f>IFERROR('в Абс. вел.'!BD22*100/'в Абс. вел.'!AR22-100,"")</f>
        <v>22.872072201467191</v>
      </c>
      <c r="AS21" s="27">
        <f>IFERROR('в Абс. вел.'!BE22*100/'в Абс. вел.'!AS22-100,"")</f>
        <v>27.979656459362417</v>
      </c>
      <c r="AT21" s="27">
        <f>IFERROR('в Абс. вел.'!BF22*100/'в Абс. вел.'!AT22-100,"")</f>
        <v>26.847247752871297</v>
      </c>
      <c r="AU21" s="27">
        <f>IFERROR('в Абс. вел.'!BG22*100/'в Абс. вел.'!AU22-100,"")</f>
        <v>24.141482269319567</v>
      </c>
      <c r="AV21" s="27">
        <f>IFERROR('в Абс. вел.'!BH22*100/'в Абс. вел.'!AV22-100,"")</f>
        <v>25.901045097399461</v>
      </c>
      <c r="AW21" s="27">
        <f>IFERROR('в Абс. вел.'!BI22*100/'в Абс. вел.'!AW22-100,"")</f>
        <v>30.168581354800011</v>
      </c>
      <c r="AX21" s="27">
        <f>IFERROR('в Абс. вел.'!BJ22*100/'в Абс. вел.'!AX22-100,"")</f>
        <v>35.758678425577841</v>
      </c>
      <c r="AY21" s="27">
        <f>IFERROR('в Абс. вел.'!BK22*100/'в Абс. вел.'!AY22-100,"")</f>
        <v>35.790975200357281</v>
      </c>
      <c r="AZ21" s="27">
        <f>IFERROR('в Абс. вел.'!BL22*100/'в Абс. вел.'!AZ22-100,"")</f>
        <v>29.689767646412093</v>
      </c>
      <c r="BA21" s="27">
        <f>IFERROR('в Абс. вел.'!BM22*100/'в Абс. вел.'!BA22-100,"")</f>
        <v>23.021950875211743</v>
      </c>
      <c r="BB21" s="27">
        <f>IFERROR('в Абс. вел.'!BN22*100/'в Абс. вел.'!BB22-100,"")</f>
        <v>19.795166297587386</v>
      </c>
      <c r="BC21" s="27">
        <f>IFERROR('в Абс. вел.'!BO22*100/'в Абс. вел.'!BC22-100,"")</f>
        <v>17.256735009766231</v>
      </c>
      <c r="BD21" s="27">
        <f>IFERROR('в Абс. вел.'!BP22*100/'в Абс. вел.'!BD22-100,"")</f>
        <v>13.888430070584604</v>
      </c>
      <c r="BE21" s="27">
        <f>IFERROR('в Абс. вел.'!BQ22*100/'в Абс. вел.'!BE22-100,"")</f>
        <v>9.2995197311412312</v>
      </c>
      <c r="BF21" s="27">
        <f>IFERROR('в Абс. вел.'!BR22*100/'в Абс. вел.'!BF22-100,"")</f>
        <v>11.460152602113112</v>
      </c>
      <c r="BG21" s="27">
        <f>IFERROR('в Абс. вел.'!BS22*100/'в Абс. вел.'!BG22-100,"")</f>
        <v>11.147187458860358</v>
      </c>
      <c r="BH21" s="27">
        <f>IFERROR('в Абс. вел.'!BT22*100/'в Абс. вел.'!BH22-100,"")</f>
        <v>9.8198623653775883</v>
      </c>
      <c r="BI21" s="27">
        <f>IFERROR('в Абс. вел.'!BU22*100/'в Абс. вел.'!BI22-100,"")</f>
        <v>7.7010490519294166</v>
      </c>
      <c r="BJ21" s="27">
        <f>IFERROR('в Абс. вел.'!BV22*100/'в Абс. вел.'!BJ22-100,"")</f>
        <v>2.7602508805303927</v>
      </c>
      <c r="BK21" s="27">
        <f>IFERROR('в Абс. вел.'!BW22*100/'в Абс. вел.'!BK22-100,"")</f>
        <v>3.7601968949913527</v>
      </c>
      <c r="BL21" s="27">
        <f>IFERROR('в Абс. вел.'!BX22*100/'в Абс. вел.'!BL22-100,"")</f>
        <v>3.8691657847551966</v>
      </c>
      <c r="BM21" s="27">
        <f>IFERROR('в Абс. вел.'!BY22*100/'в Абс. вел.'!BM22-100,"")</f>
        <v>5.3258393712180521</v>
      </c>
      <c r="BN21" s="27">
        <f>IFERROR('в Абс. вел.'!BZ22*100/'в Абс. вел.'!BN22-100,"")</f>
        <v>6.3162449315186677</v>
      </c>
      <c r="BO21" s="27">
        <f>IFERROR('в Абс. вел.'!CA22*100/'в Абс. вел.'!BO22-100,"")</f>
        <v>7.8798609401382578</v>
      </c>
      <c r="BP21" s="27">
        <f>IFERROR('в Абс. вел.'!CB22*100/'в Абс. вел.'!BP22-100,"")</f>
        <v>14.219079285238024</v>
      </c>
    </row>
    <row r="22" spans="1:68" x14ac:dyDescent="0.25">
      <c r="A22" s="25" t="s">
        <v>20</v>
      </c>
      <c r="B22" s="27">
        <f>IFERROR('в Абс. вел.'!N23*100/'в Абс. вел.'!B23-100,"")</f>
        <v>3947.8260869565215</v>
      </c>
      <c r="C22" s="27">
        <f>IFERROR('в Абс. вел.'!O23*100/'в Абс. вел.'!C23-100,"")</f>
        <v>3252.9411764705883</v>
      </c>
      <c r="D22" s="27">
        <f>IFERROR('в Абс. вел.'!P23*100/'в Абс. вел.'!D23-100,"")</f>
        <v>726.82926829268297</v>
      </c>
      <c r="E22" s="27">
        <f>IFERROR('в Абс. вел.'!Q23*100/'в Абс. вел.'!E23-100,"")</f>
        <v>648.4848484848485</v>
      </c>
      <c r="F22" s="27">
        <f>IFERROR('в Абс. вел.'!R23*100/'в Абс. вел.'!F23-100,"")</f>
        <v>1826.3888888888889</v>
      </c>
      <c r="G22" s="27">
        <f>IFERROR('в Абс. вел.'!S23*100/'в Абс. вел.'!G23-100,"")</f>
        <v>1786.4077669902913</v>
      </c>
      <c r="H22" s="27">
        <f>IFERROR('в Абс. вел.'!T23*100/'в Абс. вел.'!H23-100,"")</f>
        <v>722.44897959183675</v>
      </c>
      <c r="I22" s="27">
        <f>IFERROR('в Абс. вел.'!U23*100/'в Абс. вел.'!I23-100,"")</f>
        <v>515.25423728813564</v>
      </c>
      <c r="J22" s="27">
        <f>IFERROR('в Абс. вел.'!V23*100/'в Абс. вел.'!J23-100,"")</f>
        <v>452.34899328859058</v>
      </c>
      <c r="K22" s="27">
        <f>IFERROR('в Абс. вел.'!W23*100/'в Абс. вел.'!K23-100,"")</f>
        <v>442.23433242506815</v>
      </c>
      <c r="L22" s="27">
        <f>IFERROR('в Абс. вел.'!X23*100/'в Абс. вел.'!L23-100,"")</f>
        <v>405.29531568228106</v>
      </c>
      <c r="M22" s="27">
        <f>IFERROR('в Абс. вел.'!Y23*100/'в Абс. вел.'!M23-100,"")</f>
        <v>325.77319587628864</v>
      </c>
      <c r="N22" s="27">
        <f>IFERROR('в Абс. вел.'!Z23*100/'в Абс. вел.'!N23-100,"")</f>
        <v>289.4736842105263</v>
      </c>
      <c r="O22" s="27">
        <f>IFERROR('в Абс. вел.'!AA23*100/'в Абс. вел.'!O23-100,"")</f>
        <v>215.26315789473682</v>
      </c>
      <c r="P22" s="27">
        <f>IFERROR('в Абс. вел.'!AB23*100/'в Абс. вел.'!P23-100,"")</f>
        <v>496.01769911504425</v>
      </c>
      <c r="Q22" s="27">
        <f>IFERROR('в Абс. вел.'!AC23*100/'в Абс. вел.'!Q23-100,"")</f>
        <v>365.28340080971662</v>
      </c>
      <c r="R22" s="27">
        <f>IFERROR('в Абс. вел.'!AD23*100/'в Абс. вел.'!R23-100,"")</f>
        <v>254.86661860129777</v>
      </c>
      <c r="S22" s="27">
        <f>IFERROR('в Абс. вел.'!AE23*100/'в Абс. вел.'!S23-100,"")</f>
        <v>187.28769943386516</v>
      </c>
      <c r="T22" s="27">
        <f>IFERROR('в Абс. вел.'!AF23*100/'в Абс. вел.'!T23-100,"")</f>
        <v>266.68734491315138</v>
      </c>
      <c r="U22" s="27">
        <f>IFERROR('в Абс. вел.'!AG23*100/'в Абс. вел.'!U23-100,"")</f>
        <v>343.73278236914598</v>
      </c>
      <c r="V22" s="27">
        <f>IFERROR('в Абс. вел.'!AH23*100/'в Абс. вел.'!V23-100,"")</f>
        <v>313.73025516403402</v>
      </c>
      <c r="W22" s="27">
        <f>IFERROR('в Абс. вел.'!AI23*100/'в Абс. вел.'!W23-100,"")</f>
        <v>287.53768844221105</v>
      </c>
      <c r="X22" s="27">
        <f>IFERROR('в Абс. вел.'!AJ23*100/'в Абс. вел.'!X23-100,"")</f>
        <v>225.03022974607012</v>
      </c>
      <c r="Y22" s="27">
        <f>IFERROR('в Абс. вел.'!AK23*100/'в Абс. вел.'!Y23-100,"")</f>
        <v>184.50363196125909</v>
      </c>
      <c r="Z22" s="27">
        <f>IFERROR('в Абс. вел.'!AL23*100/'в Абс. вел.'!Z23-100,"")</f>
        <v>130.77771649200221</v>
      </c>
      <c r="AA22" s="27">
        <f>IFERROR('в Абс. вел.'!AM23*100/'в Абс. вел.'!AA23-100,"")</f>
        <v>113.80077907623817</v>
      </c>
      <c r="AB22" s="27">
        <f>IFERROR('в Абс. вел.'!AN23*100/'в Абс. вел.'!AB23-100,"")</f>
        <v>90.546894333085874</v>
      </c>
      <c r="AC22" s="27">
        <f>IFERROR('в Абс. вел.'!AO23*100/'в Абс. вел.'!AC23-100,"")</f>
        <v>70.87230802697411</v>
      </c>
      <c r="AD22" s="27">
        <f>IFERROR('в Абс. вел.'!AP23*100/'в Абс. вел.'!AD23-100,"")</f>
        <v>53.494514425030474</v>
      </c>
      <c r="AE22" s="27">
        <f>IFERROR('в Абс. вел.'!AQ23*100/'в Абс. вел.'!AE23-100,"")</f>
        <v>41.168040128986036</v>
      </c>
      <c r="AF22" s="27">
        <f>IFERROR('в Абс. вел.'!AR23*100/'в Абс. вел.'!AF23-100,"")</f>
        <v>29.16596176619862</v>
      </c>
      <c r="AG22" s="27">
        <f>IFERROR('в Абс. вел.'!AS23*100/'в Абс. вел.'!AG23-100,"")</f>
        <v>17.181437218686952</v>
      </c>
      <c r="AH22" s="27">
        <f>IFERROR('в Абс. вел.'!AT23*100/'в Абс. вел.'!AH23-100,"")</f>
        <v>-4.3612334801762103</v>
      </c>
      <c r="AI22" s="27">
        <f>IFERROR('в Абс. вел.'!AU23*100/'в Абс. вел.'!AI23-100,"")</f>
        <v>-6.651970954356841</v>
      </c>
      <c r="AJ22" s="27">
        <f>IFERROR('в Абс. вел.'!AV23*100/'в Абс. вел.'!AJ23-100,"")</f>
        <v>-13.479662698412696</v>
      </c>
      <c r="AK22" s="27">
        <f>IFERROR('в Абс. вел.'!AW23*100/'в Абс. вел.'!AK23-100,"")</f>
        <v>-6.1398176291793334</v>
      </c>
      <c r="AL22" s="27">
        <f>IFERROR('в Абс. вел.'!AX23*100/'в Абс. вел.'!AL23-100,"")</f>
        <v>0.40630975143403703</v>
      </c>
      <c r="AM22" s="27">
        <f>IFERROR('в Абс. вел.'!AY23*100/'в Абс. вел.'!AM23-100,"")</f>
        <v>11.087975013014059</v>
      </c>
      <c r="AN22" s="27">
        <f>IFERROR('в Абс. вел.'!AZ23*100/'в Абс. вел.'!AN23-100,"")</f>
        <v>12.779220779220779</v>
      </c>
      <c r="AO22" s="27">
        <f>IFERROR('в Абс. вел.'!BA23*100/'в Абс. вел.'!AO23-100,"")</f>
        <v>24.379376193507326</v>
      </c>
      <c r="AP22" s="27">
        <f>IFERROR('в Абс. вел.'!BB23*100/'в Абс. вел.'!AP23-100,"")</f>
        <v>41.694242223692925</v>
      </c>
      <c r="AQ22" s="27">
        <f>IFERROR('в Абс. вел.'!BC23*100/'в Абс. вел.'!AQ23-100,"")</f>
        <v>49.060913705583744</v>
      </c>
      <c r="AR22" s="27">
        <f>IFERROR('в Абс. вел.'!BD23*100/'в Абс. вел.'!AR23-100,"")</f>
        <v>64.243614931237715</v>
      </c>
      <c r="AS22" s="27">
        <f>IFERROR('в Абс. вел.'!BE23*100/'в Абс. вел.'!AS23-100,"")</f>
        <v>37.324503311258269</v>
      </c>
      <c r="AT22" s="27">
        <f>IFERROR('в Абс. вел.'!BF23*100/'в Абс. вел.'!AT23-100,"")</f>
        <v>45.493628128358665</v>
      </c>
      <c r="AU22" s="27">
        <f>IFERROR('в Абс. вел.'!BG23*100/'в Абс. вел.'!AU23-100,"")</f>
        <v>39.908320600083357</v>
      </c>
      <c r="AV22" s="27">
        <f>IFERROR('в Абс. вел.'!BH23*100/'в Абс. вел.'!AV23-100,"")</f>
        <v>52.644403038555254</v>
      </c>
      <c r="AW22" s="27">
        <f>IFERROR('в Абс. вел.'!BI23*100/'в Абс. вел.'!AW23-100,"")</f>
        <v>50.971502590673566</v>
      </c>
      <c r="AX22" s="27">
        <f>IFERROR('в Абс. вел.'!BJ23*100/'в Абс. вел.'!AX23-100,"")</f>
        <v>55.879552487502963</v>
      </c>
      <c r="AY22" s="27">
        <f>IFERROR('в Абс. вел.'!BK23*100/'в Абс. вел.'!AY23-100,"")</f>
        <v>56.162136832239923</v>
      </c>
      <c r="AZ22" s="27">
        <f>IFERROR('в Абс. вел.'!BL23*100/'в Абс. вел.'!AZ23-100,"")</f>
        <v>61.929986181483201</v>
      </c>
      <c r="BA22" s="27">
        <f>IFERROR('в Абс. вел.'!BM23*100/'в Абс. вел.'!BA23-100,"")</f>
        <v>51.238485158648928</v>
      </c>
      <c r="BB22" s="27">
        <f>IFERROR('в Абс. вел.'!BN23*100/'в Абс. вел.'!BB23-100,"")</f>
        <v>42.849135917795422</v>
      </c>
      <c r="BC22" s="27">
        <f>IFERROR('в Абс. вел.'!BO23*100/'в Абс. вел.'!BC23-100,"")</f>
        <v>25.983313468414778</v>
      </c>
      <c r="BD22" s="27">
        <f>IFERROR('в Абс. вел.'!BP23*100/'в Абс. вел.'!BD23-100,"")</f>
        <v>-21.746411483253596</v>
      </c>
      <c r="BE22" s="27">
        <f>IFERROR('в Абс. вел.'!BQ23*100/'в Абс. вел.'!BE23-100,"")</f>
        <v>-4.8996913580246968</v>
      </c>
      <c r="BF22" s="27">
        <f>IFERROR('в Абс. вел.'!BR23*100/'в Абс. вел.'!BF23-100,"")</f>
        <v>4.3372731110173106</v>
      </c>
      <c r="BG22" s="27">
        <f>IFERROR('в Абс. вел.'!BS23*100/'в Абс. вел.'!BG23-100,"")</f>
        <v>4.2990468625893499</v>
      </c>
      <c r="BH22" s="27">
        <f>IFERROR('в Абс. вел.'!BT23*100/'в Абс. вел.'!BH23-100,"")</f>
        <v>-5.7840375586854407</v>
      </c>
      <c r="BI22" s="27">
        <f>IFERROR('в Абс. вел.'!BU23*100/'в Абс. вел.'!BI23-100,"")</f>
        <v>-14.440154440154444</v>
      </c>
      <c r="BJ22" s="27">
        <f>IFERROR('в Абс. вел.'!BV23*100/'в Абс. вел.'!BJ23-100,"")</f>
        <v>-26.105214934717878</v>
      </c>
      <c r="BK22" s="27">
        <f>IFERROR('в Абс. вел.'!BW23*100/'в Абс. вел.'!BK23-100,"")</f>
        <v>-28.69467366841711</v>
      </c>
      <c r="BL22" s="27">
        <f>IFERROR('в Абс. вел.'!BX23*100/'в Абс. вел.'!BL23-100,"")</f>
        <v>-26.816953491679698</v>
      </c>
      <c r="BM22" s="27">
        <f>IFERROR('в Абс. вел.'!BY23*100/'в Абс. вел.'!BM23-100,"")</f>
        <v>-29.608825121819166</v>
      </c>
      <c r="BN22" s="27">
        <f>IFERROR('в Абс. вел.'!BZ23*100/'в Абс. вел.'!BN23-100,"")</f>
        <v>-39.661260789955534</v>
      </c>
      <c r="BO22" s="27">
        <f>IFERROR('в Абс. вел.'!CA23*100/'в Абс. вел.'!BO23-100,"")</f>
        <v>-39.005270982565214</v>
      </c>
      <c r="BP22" s="27">
        <f>IFERROR('в Абс. вел.'!CB23*100/'в Абс. вел.'!BP23-100,"")</f>
        <v>-21.553041883216139</v>
      </c>
    </row>
    <row r="23" spans="1:68" x14ac:dyDescent="0.25">
      <c r="A23" s="25" t="s">
        <v>21</v>
      </c>
      <c r="B23" s="27">
        <f>IFERROR('в Абс. вел.'!N24*100/'в Абс. вел.'!B24-100,"")</f>
        <v>32700</v>
      </c>
      <c r="C23" s="27">
        <f>IFERROR('в Абс. вел.'!O24*100/'в Абс. вел.'!C24-100,"")</f>
        <v>15825</v>
      </c>
      <c r="D23" s="27">
        <f>IFERROR('в Абс. вел.'!P24*100/'в Абс. вел.'!D24-100,"")</f>
        <v>3200</v>
      </c>
      <c r="E23" s="27">
        <f>IFERROR('в Абс. вел.'!Q24*100/'в Абс. вел.'!E24-100,"")</f>
        <v>2147.4576271186443</v>
      </c>
      <c r="F23" s="27">
        <f>IFERROR('в Абс. вел.'!R24*100/'в Абс. вел.'!F24-100,"")</f>
        <v>2814.0845070422533</v>
      </c>
      <c r="G23" s="27">
        <f>IFERROR('в Абс. вел.'!S24*100/'в Абс. вел.'!G24-100,"")</f>
        <v>2229.6610169491523</v>
      </c>
      <c r="H23" s="27">
        <f>IFERROR('в Абс. вел.'!T24*100/'в Абс. вел.'!H24-100,"")</f>
        <v>2236.4285714285716</v>
      </c>
      <c r="I23" s="27">
        <f>IFERROR('в Абс. вел.'!U24*100/'в Абс. вел.'!I24-100,"")</f>
        <v>1937.2549019607843</v>
      </c>
      <c r="J23" s="27">
        <f>IFERROR('в Абс. вел.'!V24*100/'в Абс. вел.'!J24-100,"")</f>
        <v>2077.9761904761904</v>
      </c>
      <c r="K23" s="27">
        <f>IFERROR('в Абс. вел.'!W24*100/'в Абс. вел.'!K24-100,"")</f>
        <v>2028.0612244897961</v>
      </c>
      <c r="L23" s="27">
        <f>IFERROR('в Абс. вел.'!X24*100/'в Абс. вел.'!L24-100,"")</f>
        <v>1936.3247863247864</v>
      </c>
      <c r="M23" s="27">
        <f>IFERROR('в Абс. вел.'!Y24*100/'в Абс. вел.'!M24-100,"")</f>
        <v>1876.8939393939395</v>
      </c>
      <c r="N23" s="27">
        <f>IFERROR('в Абс. вел.'!Z24*100/'в Абс. вел.'!N24-100,"")</f>
        <v>1731.4024390243903</v>
      </c>
      <c r="O23" s="27">
        <f>IFERROR('в Абс. вел.'!AA24*100/'в Абс. вел.'!O24-100,"")</f>
        <v>962.63736263736268</v>
      </c>
      <c r="P23" s="27">
        <f>IFERROR('в Абс. вел.'!AB24*100/'в Абс. вел.'!P24-100,"")</f>
        <v>748.25174825174827</v>
      </c>
      <c r="Q23" s="27">
        <f>IFERROR('в Абс. вел.'!AC24*100/'в Абс. вел.'!Q24-100,"")</f>
        <v>462.2171945701358</v>
      </c>
      <c r="R23" s="27">
        <f>IFERROR('в Абс. вел.'!AD24*100/'в Абс. вел.'!R24-100,"")</f>
        <v>243.74093765103913</v>
      </c>
      <c r="S23" s="27">
        <f>IFERROR('в Абс. вел.'!AE24*100/'в Абс. вел.'!S24-100,"")</f>
        <v>185.26736995271006</v>
      </c>
      <c r="T23" s="27">
        <f>IFERROR('в Абс. вел.'!AF24*100/'в Абс. вел.'!T24-100,"")</f>
        <v>129.71568327728522</v>
      </c>
      <c r="U23" s="27">
        <f>IFERROR('в Абс. вел.'!AG24*100/'в Абс. вел.'!U24-100,"")</f>
        <v>150.94642284247675</v>
      </c>
      <c r="V23" s="27">
        <f>IFERROR('в Абс. вел.'!AH24*100/'в Абс. вел.'!V24-100,"")</f>
        <v>128.25908718229024</v>
      </c>
      <c r="W23" s="27">
        <f>IFERROR('в Абс. вел.'!AI24*100/'в Абс. вел.'!W24-100,"")</f>
        <v>103.66818508750899</v>
      </c>
      <c r="X23" s="27">
        <f>IFERROR('в Абс. вел.'!AJ24*100/'в Абс. вел.'!X24-100,"")</f>
        <v>78.929695697796433</v>
      </c>
      <c r="Y23" s="27">
        <f>IFERROR('в Абс. вел.'!AK24*100/'в Абс. вел.'!Y24-100,"")</f>
        <v>66.315386089289149</v>
      </c>
      <c r="Z23" s="27">
        <f>IFERROR('в Абс. вел.'!AL24*100/'в Абс. вел.'!Z24-100,"")</f>
        <v>45.61345097386382</v>
      </c>
      <c r="AA23" s="27">
        <f>IFERROR('в Абс. вел.'!AM24*100/'в Абс. вел.'!AA24-100,"")</f>
        <v>23.075786674545725</v>
      </c>
      <c r="AB23" s="27">
        <f>IFERROR('в Абс. вел.'!AN24*100/'в Абс. вел.'!AB24-100,"")</f>
        <v>18.865072822203899</v>
      </c>
      <c r="AC23" s="27">
        <f>IFERROR('в Абс. вел.'!AO24*100/'в Абс. вел.'!AC24-100,"")</f>
        <v>12.99798792756539</v>
      </c>
      <c r="AD23" s="27">
        <f>IFERROR('в Абс. вел.'!AP24*100/'в Абс. вел.'!AD24-100,"")</f>
        <v>23.692350956130483</v>
      </c>
      <c r="AE23" s="27">
        <f>IFERROR('в Абс. вел.'!AQ24*100/'в Абс. вел.'!AE24-100,"")</f>
        <v>16.717674062739093</v>
      </c>
      <c r="AF23" s="27">
        <f>IFERROR('в Абс. вел.'!AR24*100/'в Абс. вел.'!AF24-100,"")</f>
        <v>12.29704551503859</v>
      </c>
      <c r="AG23" s="27">
        <f>IFERROR('в Абс. вел.'!AS24*100/'в Абс. вел.'!AG24-100,"")</f>
        <v>10.470467911020194</v>
      </c>
      <c r="AH23" s="27">
        <f>IFERROR('в Абс. вел.'!AT24*100/'в Абс. вел.'!AH24-100,"")</f>
        <v>5.9985632183907995</v>
      </c>
      <c r="AI23" s="27">
        <f>IFERROR('в Абс. вел.'!AU24*100/'в Абс. вел.'!AI24-100,"")</f>
        <v>5.4149499705709303</v>
      </c>
      <c r="AJ23" s="27">
        <f>IFERROR('в Абс. вел.'!AV24*100/'в Абс. вел.'!AJ24-100,"")</f>
        <v>7.3657049026507195</v>
      </c>
      <c r="AK23" s="27">
        <f>IFERROR('в Абс. вел.'!AW24*100/'в Абс. вел.'!AK24-100,"")</f>
        <v>3.6751152073732669</v>
      </c>
      <c r="AL23" s="27">
        <f>IFERROR('в Абс. вел.'!AX24*100/'в Абс. вел.'!AL24-100,"")</f>
        <v>8.2085286383903053</v>
      </c>
      <c r="AM23" s="27">
        <f>IFERROR('в Абс. вел.'!AY24*100/'в Абс. вел.'!AM24-100,"")</f>
        <v>25.711199135758008</v>
      </c>
      <c r="AN23" s="27">
        <f>IFERROR('в Абс. вел.'!AZ24*100/'в Абс. вел.'!AN24-100,"")</f>
        <v>37.001502716448954</v>
      </c>
      <c r="AO23" s="27">
        <f>IFERROR('в Абс. вел.'!BA24*100/'в Абс. вел.'!AO24-100,"")</f>
        <v>55.009496676163337</v>
      </c>
      <c r="AP23" s="27">
        <f>IFERROR('в Абс. вел.'!BB24*100/'в Абс. вел.'!AP24-100,"")</f>
        <v>45.401841536887588</v>
      </c>
      <c r="AQ23" s="27">
        <f>IFERROR('в Абс. вел.'!BC24*100/'в Абс. вел.'!AQ24-100,"")</f>
        <v>44.488145963072213</v>
      </c>
      <c r="AR23" s="27">
        <f>IFERROR('в Абс. вел.'!BD24*100/'в Абс. вел.'!AR24-100,"")</f>
        <v>43.718890732401036</v>
      </c>
      <c r="AS23" s="27">
        <f>IFERROR('в Абс. вел.'!BE24*100/'в Абс. вел.'!AS24-100,"")</f>
        <v>40.00694364078231</v>
      </c>
      <c r="AT23" s="27">
        <f>IFERROR('в Абс. вел.'!BF24*100/'в Абс. вел.'!AT24-100,"")</f>
        <v>34.971196204676374</v>
      </c>
      <c r="AU23" s="27">
        <f>IFERROR('в Абс. вел.'!BG24*100/'в Абс. вел.'!AU24-100,"")</f>
        <v>38.224455611390283</v>
      </c>
      <c r="AV23" s="27">
        <f>IFERROR('в Абс. вел.'!BH24*100/'в Абс. вел.'!AV24-100,"")</f>
        <v>25.027310465370334</v>
      </c>
      <c r="AW23" s="27">
        <f>IFERROR('в Абс. вел.'!BI24*100/'в Абс. вел.'!AW24-100,"")</f>
        <v>36.570730081120132</v>
      </c>
      <c r="AX23" s="27">
        <f>IFERROR('в Абс. вел.'!BJ24*100/'в Абс. вел.'!AX24-100,"")</f>
        <v>41.732699418911778</v>
      </c>
      <c r="AY23" s="27">
        <f>IFERROR('в Абс. вел.'!BK24*100/'в Абс. вел.'!AY24-100,"")</f>
        <v>30.401986059390822</v>
      </c>
      <c r="AZ23" s="27">
        <f>IFERROR('в Абс. вел.'!BL24*100/'в Абс. вел.'!AZ24-100,"")</f>
        <v>11.010799865001687</v>
      </c>
      <c r="BA23" s="27">
        <f>IFERROR('в Абс. вел.'!BM24*100/'в Абс. вел.'!BA24-100,"")</f>
        <v>0.75815591974269125</v>
      </c>
      <c r="BB23" s="27">
        <f>IFERROR('в Абс. вел.'!BN24*100/'в Абс. вел.'!BB24-100,"")</f>
        <v>3.4477366898600508</v>
      </c>
      <c r="BC23" s="27">
        <f>IFERROR('в Абс. вел.'!BO24*100/'в Абс. вел.'!BC24-100,"")</f>
        <v>-0.97542533081285399</v>
      </c>
      <c r="BD23" s="27">
        <f>IFERROR('в Абс. вел.'!BP24*100/'в Абс. вел.'!BD24-100,"")</f>
        <v>-4.3539210027211936</v>
      </c>
      <c r="BE23" s="27">
        <f>IFERROR('в Абс. вел.'!BQ24*100/'в Абс. вел.'!BE24-100,"")</f>
        <v>-3.7196230781947435</v>
      </c>
      <c r="BF23" s="27">
        <f>IFERROR('в Абс. вел.'!BR24*100/'в Абс. вел.'!BF24-100,"")</f>
        <v>-2.7617373838814956</v>
      </c>
      <c r="BG23" s="27">
        <f>IFERROR('в Абс. вел.'!BS24*100/'в Абс. вел.'!BG24-100,"")</f>
        <v>-5.4693811601227935</v>
      </c>
      <c r="BH23" s="27">
        <f>IFERROR('в Абс. вел.'!BT24*100/'в Абс. вел.'!BH24-100,"")</f>
        <v>6.2297946701616382</v>
      </c>
      <c r="BI23" s="27">
        <f>IFERROR('в Абс. вел.'!BU24*100/'в Абс. вел.'!BI24-100,"")</f>
        <v>-4.0520748576078063</v>
      </c>
      <c r="BJ23" s="27">
        <f>IFERROR('в Абс. вел.'!BV24*100/'в Абс. вел.'!BJ24-100,"")</f>
        <v>-9.1986582184122199</v>
      </c>
      <c r="BK23" s="27">
        <f>IFERROR('в Абс. вел.'!BW24*100/'в Абс. вел.'!BK24-100,"")</f>
        <v>-6.5094823167606393</v>
      </c>
      <c r="BL23" s="27">
        <f>IFERROR('в Абс. вел.'!BX24*100/'в Абс. вел.'!BL24-100,"")</f>
        <v>0.57003876263586051</v>
      </c>
      <c r="BM23" s="27">
        <f>IFERROR('в Абс. вел.'!BY24*100/'в Абс. вел.'!BM24-100,"")</f>
        <v>4.7503230219654995</v>
      </c>
      <c r="BN23" s="27">
        <f>IFERROR('в Абс. вел.'!BZ24*100/'в Абс. вел.'!BN24-100,"")</f>
        <v>7.3836154776299878</v>
      </c>
      <c r="BO23" s="27">
        <f>IFERROR('в Абс. вел.'!CA24*100/'в Абс. вел.'!BO24-100,"")</f>
        <v>8.5904092852779428</v>
      </c>
      <c r="BP23" s="27">
        <f>IFERROR('в Абс. вел.'!CB24*100/'в Абс. вел.'!BP24-100,"")</f>
        <v>6.6902319165445334</v>
      </c>
    </row>
    <row r="24" spans="1:68" x14ac:dyDescent="0.25">
      <c r="A24" s="25" t="s">
        <v>22</v>
      </c>
      <c r="B24" s="27">
        <f>IFERROR('в Абс. вел.'!N25*100/'в Абс. вел.'!B25-100,"")</f>
        <v>12950</v>
      </c>
      <c r="C24" s="27">
        <f>IFERROR('в Абс. вел.'!O25*100/'в Абс. вел.'!C25-100,"")</f>
        <v>9911.1111111111113</v>
      </c>
      <c r="D24" s="27">
        <f>IFERROR('в Абс. вел.'!P25*100/'в Абс. вел.'!D25-100,"")</f>
        <v>15437.5</v>
      </c>
      <c r="E24" s="27">
        <f>IFERROR('в Абс. вел.'!Q25*100/'в Абс. вел.'!E25-100,"")</f>
        <v>27283.333333333332</v>
      </c>
      <c r="F24" s="27">
        <f>IFERROR('в Абс. вел.'!R25*100/'в Абс. вел.'!F25-100,"")</f>
        <v>8528</v>
      </c>
      <c r="G24" s="27">
        <f>IFERROR('в Абс. вел.'!S25*100/'в Абс. вел.'!G25-100,"")</f>
        <v>4015.942028985507</v>
      </c>
      <c r="H24" s="27">
        <f>IFERROR('в Абс. вел.'!T25*100/'в Абс. вел.'!H25-100,"")</f>
        <v>2887.7049180327867</v>
      </c>
      <c r="I24" s="27">
        <f>IFERROR('в Абс. вел.'!U25*100/'в Абс. вел.'!I25-100,"")</f>
        <v>1996.3730569948189</v>
      </c>
      <c r="J24" s="27">
        <f>IFERROR('в Абс. вел.'!V25*100/'в Абс. вел.'!J25-100,"")</f>
        <v>1474.2160278745644</v>
      </c>
      <c r="K24" s="27">
        <f>IFERROR('в Абс. вел.'!W25*100/'в Абс. вел.'!K25-100,"")</f>
        <v>1285.2713178294573</v>
      </c>
      <c r="L24" s="27">
        <f>IFERROR('в Абс. вел.'!X25*100/'в Абс. вел.'!L25-100,"")</f>
        <v>1330.4740406320541</v>
      </c>
      <c r="M24" s="27">
        <f>IFERROR('в Абс. вел.'!Y25*100/'в Абс. вел.'!M25-100,"")</f>
        <v>1236.4814814814815</v>
      </c>
      <c r="N24" s="27">
        <f>IFERROR('в Абс. вел.'!Z25*100/'в Абс. вел.'!N25-100,"")</f>
        <v>939.84674329501922</v>
      </c>
      <c r="O24" s="27">
        <f>IFERROR('в Абс. вел.'!AA25*100/'в Абс. вел.'!O25-100,"")</f>
        <v>905.10543840177581</v>
      </c>
      <c r="P24" s="27">
        <f>IFERROR('в Абс. вел.'!AB25*100/'в Абс. вел.'!P25-100,"")</f>
        <v>683.9098954143202</v>
      </c>
      <c r="Q24" s="27">
        <f>IFERROR('в Абс. вел.'!AC25*100/'в Абс. вел.'!Q25-100,"")</f>
        <v>543.33536214242235</v>
      </c>
      <c r="R24" s="27">
        <f>IFERROR('в Абс. вел.'!AD25*100/'в Абс. вел.'!R25-100,"")</f>
        <v>410.10662957811775</v>
      </c>
      <c r="S24" s="27">
        <f>IFERROR('в Абс. вел.'!AE25*100/'в Абс. вел.'!S25-100,"")</f>
        <v>322.6056338028169</v>
      </c>
      <c r="T24" s="27">
        <f>IFERROR('в Абс. вел.'!AF25*100/'в Абс. вел.'!T25-100,"")</f>
        <v>263.7037037037037</v>
      </c>
      <c r="U24" s="27">
        <f>IFERROR('в Абс. вел.'!AG25*100/'в Абс. вел.'!U25-100,"")</f>
        <v>236.62876915472071</v>
      </c>
      <c r="V24" s="27">
        <f>IFERROR('в Абс. вел.'!AH25*100/'в Абс. вел.'!V25-100,"")</f>
        <v>229.68127490039842</v>
      </c>
      <c r="W24" s="27">
        <f>IFERROR('в Абс. вел.'!AI25*100/'в Абс. вел.'!W25-100,"")</f>
        <v>215.92986383137475</v>
      </c>
      <c r="X24" s="27">
        <f>IFERROR('в Абс. вел.'!AJ25*100/'в Абс. вел.'!X25-100,"")</f>
        <v>184.26700331387093</v>
      </c>
      <c r="Y24" s="27">
        <f>IFERROR('в Абс. вел.'!AK25*100/'в Абс. вел.'!Y25-100,"")</f>
        <v>156.94887072190659</v>
      </c>
      <c r="Z24" s="27">
        <f>IFERROR('в Абс. вел.'!AL25*100/'в Абс. вел.'!Z25-100,"")</f>
        <v>131.8840579710145</v>
      </c>
      <c r="AA24" s="27">
        <f>IFERROR('в Абс. вел.'!AM25*100/'в Абс. вел.'!AA25-100,"")</f>
        <v>115.19434628975264</v>
      </c>
      <c r="AB24" s="27">
        <f>IFERROR('в Абс. вел.'!AN25*100/'в Абс. вел.'!AB25-100,"")</f>
        <v>107.39942528735631</v>
      </c>
      <c r="AC24" s="27">
        <f>IFERROR('в Абс. вел.'!AO25*100/'в Абс. вел.'!AC25-100,"")</f>
        <v>102.4976348155156</v>
      </c>
      <c r="AD24" s="27">
        <f>IFERROR('в Абс. вел.'!AP25*100/'в Абс. вел.'!AD25-100,"")</f>
        <v>97.146232845587576</v>
      </c>
      <c r="AE24" s="27">
        <f>IFERROR('в Абс. вел.'!AQ25*100/'в Абс. вел.'!AE25-100,"")</f>
        <v>87.93534410931511</v>
      </c>
      <c r="AF24" s="27">
        <f>IFERROR('в Абс. вел.'!AR25*100/'в Абс. вел.'!AF25-100,"")</f>
        <v>74.458776495436382</v>
      </c>
      <c r="AG24" s="27">
        <f>IFERROR('в Абс. вел.'!AS25*100/'в Абс. вел.'!AG25-100,"")</f>
        <v>46.622613803230536</v>
      </c>
      <c r="AH24" s="27">
        <f>IFERROR('в Абс. вел.'!AT25*100/'в Абс. вел.'!AH25-100,"")</f>
        <v>38.972809667673715</v>
      </c>
      <c r="AI24" s="27">
        <f>IFERROR('в Абс. вел.'!AU25*100/'в Абс. вел.'!AI25-100,"")</f>
        <v>32.768495010922834</v>
      </c>
      <c r="AJ24" s="27">
        <f>IFERROR('в Абс. вел.'!AV25*100/'в Абс. вел.'!AJ25-100,"")</f>
        <v>31.370045520150995</v>
      </c>
      <c r="AK24" s="27">
        <f>IFERROR('в Абс. вел.'!AW25*100/'в Абс. вел.'!AK25-100,"")</f>
        <v>31.37942191544434</v>
      </c>
      <c r="AL24" s="27">
        <f>IFERROR('в Абс. вел.'!AX25*100/'в Абс. вел.'!AL25-100,"")</f>
        <v>27.409957627118644</v>
      </c>
      <c r="AM24" s="27">
        <f>IFERROR('в Абс. вел.'!AY25*100/'в Абс. вел.'!AM25-100,"")</f>
        <v>26.955049261083744</v>
      </c>
      <c r="AN24" s="27">
        <f>IFERROR('в Абс. вел.'!AZ25*100/'в Абс. вел.'!AN25-100,"")</f>
        <v>33.777030036122511</v>
      </c>
      <c r="AO24" s="27">
        <f>IFERROR('в Абс. вел.'!BA25*100/'в Абс. вел.'!AO25-100,"")</f>
        <v>37.894786021304441</v>
      </c>
      <c r="AP24" s="27">
        <f>IFERROR('в Абс. вел.'!BB25*100/'в Абс. вел.'!AP25-100,"")</f>
        <v>32.279181264982469</v>
      </c>
      <c r="AQ24" s="27">
        <f>IFERROR('в Абс. вел.'!BC25*100/'в Абс. вел.'!AQ25-100,"")</f>
        <v>27.429508778152154</v>
      </c>
      <c r="AR24" s="27">
        <f>IFERROR('в Абс. вел.'!BD25*100/'в Абс. вел.'!AR25-100,"")</f>
        <v>25.74368730543064</v>
      </c>
      <c r="AS24" s="27">
        <f>IFERROR('в Абс. вел.'!BE25*100/'в Абс. вел.'!AS25-100,"")</f>
        <v>48.177265898848276</v>
      </c>
      <c r="AT24" s="27">
        <f>IFERROR('в Абс. вел.'!BF25*100/'в Абс. вел.'!AT25-100,"")</f>
        <v>38.792270531400959</v>
      </c>
      <c r="AU24" s="27">
        <f>IFERROR('в Абс. вел.'!BG25*100/'в Абс. вел.'!AU25-100,"")</f>
        <v>30.368657446524651</v>
      </c>
      <c r="AV24" s="27">
        <f>IFERROR('в Абс. вел.'!BH25*100/'в Абс. вел.'!AV25-100,"")</f>
        <v>28.506232833298128</v>
      </c>
      <c r="AW24" s="27">
        <f>IFERROR('в Абс. вел.'!BI25*100/'в Абс. вел.'!AW25-100,"")</f>
        <v>22.086770923121122</v>
      </c>
      <c r="AX24" s="27">
        <f>IFERROR('в Абс. вел.'!BJ25*100/'в Абс. вел.'!AX25-100,"")</f>
        <v>35.277489087507803</v>
      </c>
      <c r="AY24" s="27">
        <f>IFERROR('в Абс. вел.'!BK25*100/'в Абс. вел.'!AY25-100,"")</f>
        <v>29.934117456852988</v>
      </c>
      <c r="AZ24" s="27">
        <f>IFERROR('в Абс. вел.'!BL25*100/'в Абс. вел.'!AZ25-100,"")</f>
        <v>24.176068059922329</v>
      </c>
      <c r="BA24" s="27">
        <f>IFERROR('в Абс. вел.'!BM25*100/'в Абс. вел.'!BA25-100,"")</f>
        <v>19.173301710994409</v>
      </c>
      <c r="BB24" s="27">
        <f>IFERROR('в Абс. вел.'!BN25*100/'в Абс. вел.'!BB25-100,"")</f>
        <v>18.40105945493832</v>
      </c>
      <c r="BC24" s="27">
        <f>IFERROR('в Абс. вел.'!BO25*100/'в Абс. вел.'!BC25-100,"")</f>
        <v>24.917371186027907</v>
      </c>
      <c r="BD24" s="27">
        <f>IFERROR('в Абс. вел.'!BP25*100/'в Абс. вел.'!BD25-100,"")</f>
        <v>8.5207344749329508</v>
      </c>
      <c r="BE24" s="27">
        <f>IFERROR('в Абс. вел.'!BQ25*100/'в Абс. вел.'!BE25-100,"")</f>
        <v>9.7360683991754229</v>
      </c>
      <c r="BF24" s="27">
        <f>IFERROR('в Абс. вел.'!BR25*100/'в Абс. вел.'!BF25-100,"")</f>
        <v>18.405847546119034</v>
      </c>
      <c r="BG24" s="27">
        <f>IFERROR('в Абс. вел.'!BS25*100/'в Абс. вел.'!BG25-100,"")</f>
        <v>15.404557238368128</v>
      </c>
      <c r="BH24" s="27">
        <f>IFERROR('в Абс. вел.'!BT25*100/'в Абс. вел.'!BH25-100,"")</f>
        <v>13.370162112393544</v>
      </c>
      <c r="BI24" s="27">
        <f>IFERROR('в Абс. вел.'!BU25*100/'в Абс. вел.'!BI25-100,"")</f>
        <v>19.190424959655729</v>
      </c>
      <c r="BJ24" s="27">
        <f>IFERROR('в Абс. вел.'!BV25*100/'в Абс. вел.'!BJ25-100,"")</f>
        <v>11.34876002581359</v>
      </c>
      <c r="BK24" s="27">
        <f>IFERROR('в Абс. вел.'!BW25*100/'в Абс. вел.'!BK25-100,"")</f>
        <v>16.219242853143371</v>
      </c>
      <c r="BL24" s="27">
        <f>IFERROR('в Абс. вел.'!BX25*100/'в Абс. вел.'!BL25-100,"")</f>
        <v>10.532900420005362</v>
      </c>
      <c r="BM24" s="27">
        <f>IFERROR('в Абс. вел.'!BY25*100/'в Абс. вел.'!BM25-100,"")</f>
        <v>9.9107295161198579</v>
      </c>
      <c r="BN24" s="27">
        <f>IFERROR('в Абс. вел.'!BZ25*100/'в Абс. вел.'!BN25-100,"")</f>
        <v>20.601047860128332</v>
      </c>
      <c r="BO24" s="27">
        <f>IFERROR('в Абс. вел.'!CA25*100/'в Абс. вел.'!BO25-100,"")</f>
        <v>20.1225456064615</v>
      </c>
      <c r="BP24" s="27">
        <f>IFERROR('в Абс. вел.'!CB25*100/'в Абс. вел.'!BP25-100,"")</f>
        <v>14.055766793409376</v>
      </c>
    </row>
    <row r="25" spans="1:68" ht="47.25" x14ac:dyDescent="0.25">
      <c r="A25" s="26" t="s">
        <v>23</v>
      </c>
      <c r="B25" s="27" t="str">
        <f>IFERROR('в Абс. вел.'!N26*100/'в Абс. вел.'!B26-100,"")</f>
        <v/>
      </c>
      <c r="C25" s="27" t="str">
        <f>IFERROR('в Абс. вел.'!O26*100/'в Абс. вел.'!C26-100,"")</f>
        <v/>
      </c>
      <c r="D25" s="27" t="str">
        <f>IFERROR('в Абс. вел.'!P26*100/'в Абс. вел.'!D26-100,"")</f>
        <v/>
      </c>
      <c r="E25" s="27" t="str">
        <f>IFERROR('в Абс. вел.'!Q26*100/'в Абс. вел.'!E26-100,"")</f>
        <v/>
      </c>
      <c r="F25" s="27" t="str">
        <f>IFERROR('в Абс. вел.'!R26*100/'в Абс. вел.'!F26-100,"")</f>
        <v/>
      </c>
      <c r="G25" s="27">
        <f>IFERROR('в Абс. вел.'!S26*100/'в Абс. вел.'!G26-100,"")</f>
        <v>2200</v>
      </c>
      <c r="H25" s="27">
        <f>IFERROR('в Абс. вел.'!T26*100/'в Абс. вел.'!H26-100,"")</f>
        <v>1400</v>
      </c>
      <c r="I25" s="27">
        <f>IFERROR('в Абс. вел.'!U26*100/'в Абс. вел.'!I26-100,"")</f>
        <v>2275</v>
      </c>
      <c r="J25" s="27">
        <f>IFERROR('в Абс. вел.'!V26*100/'в Абс. вел.'!J26-100,"")</f>
        <v>3425</v>
      </c>
      <c r="K25" s="27">
        <f>IFERROR('в Абс. вел.'!W26*100/'в Абс. вел.'!K26-100,"")</f>
        <v>2138.8888888888887</v>
      </c>
      <c r="L25" s="27">
        <f>IFERROR('в Абс. вел.'!X26*100/'в Абс. вел.'!L26-100,"")</f>
        <v>2972.2222222222222</v>
      </c>
      <c r="M25" s="27">
        <f>IFERROR('в Абс. вел.'!Y26*100/'в Абс. вел.'!M26-100,"")</f>
        <v>3104.5454545454545</v>
      </c>
      <c r="N25" s="27">
        <f>IFERROR('в Абс. вел.'!Z26*100/'в Абс. вел.'!N26-100,"")</f>
        <v>2850</v>
      </c>
      <c r="O25" s="27">
        <f>IFERROR('в Абс. вел.'!AA26*100/'в Абс. вел.'!O26-100,"")</f>
        <v>3441.9354838709678</v>
      </c>
      <c r="P25" s="27">
        <f>IFERROR('в Абс. вел.'!AB26*100/'в Абс. вел.'!P26-100,"")</f>
        <v>3173.1707317073169</v>
      </c>
      <c r="Q25" s="27">
        <f>IFERROR('в Абс. вел.'!AC26*100/'в Абс. вел.'!Q26-100,"")</f>
        <v>3250</v>
      </c>
      <c r="R25" s="27">
        <f>IFERROR('в Абс. вел.'!AD26*100/'в Абс. вел.'!R26-100,"")</f>
        <v>3643.75</v>
      </c>
      <c r="S25" s="27">
        <f>IFERROR('в Абс. вел.'!AE26*100/'в Абс. вел.'!S26-100,"")</f>
        <v>2876.8115942028985</v>
      </c>
      <c r="T25" s="27">
        <f>IFERROR('в Абс. вел.'!AF26*100/'в Абс. вел.'!T26-100,"")</f>
        <v>1855.8333333333333</v>
      </c>
      <c r="U25" s="27">
        <f>IFERROR('в Абс. вел.'!AG26*100/'в Абс. вел.'!U26-100,"")</f>
        <v>1201.0526315789473</v>
      </c>
      <c r="V25" s="27">
        <f>IFERROR('в Абс. вел.'!AH26*100/'в Абс. вел.'!V26-100,"")</f>
        <v>898.936170212766</v>
      </c>
      <c r="W25" s="27">
        <f>IFERROR('в Абс. вел.'!AI26*100/'в Абс. вел.'!W26-100,"")</f>
        <v>723.82133995037225</v>
      </c>
      <c r="X25" s="27">
        <f>IFERROR('в Абс. вел.'!AJ26*100/'в Абс. вел.'!X26-100,"")</f>
        <v>551.35623869801088</v>
      </c>
      <c r="Y25" s="27">
        <f>IFERROR('в Абс. вел.'!AK26*100/'в Абс. вел.'!Y26-100,"")</f>
        <v>420.28368794326241</v>
      </c>
      <c r="Z25" s="27">
        <f>IFERROR('в Абс. вел.'!AL26*100/'в Абс. вел.'!Z26-100,"")</f>
        <v>321.69491525423729</v>
      </c>
      <c r="AA25" s="27">
        <f>IFERROR('в Абс. вел.'!AM26*100/'в Абс. вел.'!AA26-100,"")</f>
        <v>251.00182149362479</v>
      </c>
      <c r="AB25" s="27">
        <f>IFERROR('в Абс. вел.'!AN26*100/'в Абс. вел.'!AB26-100,"")</f>
        <v>196.94485842026825</v>
      </c>
      <c r="AC25" s="27">
        <f>IFERROR('в Абс. вел.'!AO26*100/'в Абс. вел.'!AC26-100,"")</f>
        <v>176.89811810512651</v>
      </c>
      <c r="AD25" s="27">
        <f>IFERROR('в Абс. вел.'!AP26*100/'в Абс. вел.'!AD26-100,"")</f>
        <v>141.56928213689483</v>
      </c>
      <c r="AE25" s="27">
        <f>IFERROR('в Абс. вел.'!AQ26*100/'в Абс. вел.'!AE26-100,"")</f>
        <v>115.43330087633885</v>
      </c>
      <c r="AF25" s="27">
        <f>IFERROR('в Абс. вел.'!AR26*100/'в Абс. вел.'!AF26-100,"")</f>
        <v>94.588836812952707</v>
      </c>
      <c r="AG25" s="27">
        <f>IFERROR('в Абс. вел.'!AS26*100/'в Абс. вел.'!AG26-100,"")</f>
        <v>62.014563106796118</v>
      </c>
      <c r="AH25" s="27">
        <f>IFERROR('в Абс. вел.'!AT26*100/'в Абс. вел.'!AH26-100,"")</f>
        <v>44.94142705005325</v>
      </c>
      <c r="AI25" s="27">
        <f>IFERROR('в Абс. вел.'!AU26*100/'в Абс. вел.'!AI26-100,"")</f>
        <v>36.777108433734952</v>
      </c>
      <c r="AJ25" s="27">
        <f>IFERROR('в Абс. вел.'!AV26*100/'в Абс. вел.'!AJ26-100,"")</f>
        <v>32.454192115491395</v>
      </c>
      <c r="AK25" s="27">
        <f>IFERROR('в Абс. вел.'!AW26*100/'в Абс. вел.'!AK26-100,"")</f>
        <v>32.388222464558339</v>
      </c>
      <c r="AL25" s="27">
        <f>IFERROR('в Абс. вел.'!AX26*100/'в Абс. вел.'!AL26-100,"")</f>
        <v>31.323687031082528</v>
      </c>
      <c r="AM25" s="27">
        <f>IFERROR('в Абс. вел.'!AY26*100/'в Абс. вел.'!AM26-100,"")</f>
        <v>34.43175921120914</v>
      </c>
      <c r="AN25" s="27">
        <f>IFERROR('в Абс. вел.'!AZ26*100/'в Абс. вел.'!AN26-100,"")</f>
        <v>31.769134253450432</v>
      </c>
      <c r="AO25" s="27">
        <f>IFERROR('в Абс. вел.'!BA26*100/'в Абс. вел.'!AO26-100,"")</f>
        <v>34.005155847199433</v>
      </c>
      <c r="AP25" s="27">
        <f>IFERROR('в Абс. вел.'!BB26*100/'в Абс. вел.'!AP26-100,"")</f>
        <v>34.162635337479855</v>
      </c>
      <c r="AQ25" s="27">
        <f>IFERROR('в Абс. вел.'!BC26*100/'в Абс. вел.'!AQ26-100,"")</f>
        <v>27.615819209039543</v>
      </c>
      <c r="AR25" s="27">
        <f>IFERROR('в Абс. вел.'!BD26*100/'в Абс. вел.'!AR26-100,"")</f>
        <v>11.648784760236481</v>
      </c>
      <c r="AS25" s="27">
        <f>IFERROR('в Абс. вел.'!BE26*100/'в Абс. вел.'!AS26-100,"")</f>
        <v>31.535580524344567</v>
      </c>
      <c r="AT25" s="27">
        <f>IFERROR('в Абс. вел.'!BF26*100/'в Абс. вел.'!AT26-100,"")</f>
        <v>20.401665442076904</v>
      </c>
      <c r="AU25" s="27">
        <f>IFERROR('в Абс. вел.'!BG26*100/'в Абс. вел.'!AU26-100,"")</f>
        <v>10.372164721426998</v>
      </c>
      <c r="AV25" s="27">
        <f>IFERROR('в Абс. вел.'!BH26*100/'в Абс. вел.'!AV26-100,"")</f>
        <v>10.899182561307896</v>
      </c>
      <c r="AW25" s="27">
        <f>IFERROR('в Абс. вел.'!BI26*100/'в Абс. вел.'!AW26-100,"")</f>
        <v>13.303130148270185</v>
      </c>
      <c r="AX25" s="27">
        <f>IFERROR('в Абс. вел.'!BJ26*100/'в Абс. вел.'!AX26-100,"")</f>
        <v>27.320954907161806</v>
      </c>
      <c r="AY25" s="27">
        <f>IFERROR('в Абс. вел.'!BK26*100/'в Абс. вел.'!AY26-100,"")</f>
        <v>18.297625940938048</v>
      </c>
      <c r="AZ25" s="27">
        <f>IFERROR('в Абс. вел.'!BL26*100/'в Абс. вел.'!AZ26-100,"")</f>
        <v>22.033898305084747</v>
      </c>
      <c r="BA25" s="27">
        <f>IFERROR('в Абс. вел.'!BM26*100/'в Абс. вел.'!BA26-100,"")</f>
        <v>19.307450157397696</v>
      </c>
      <c r="BB25" s="27">
        <f>IFERROR('в Абс. вел.'!BN26*100/'в Абс. вел.'!BB26-100,"")</f>
        <v>21.909340659340657</v>
      </c>
      <c r="BC25" s="27">
        <f>IFERROR('в Абс. вел.'!BO26*100/'в Абс. вел.'!BC26-100,"")</f>
        <v>32.19408535505579</v>
      </c>
      <c r="BD25" s="27">
        <f>IFERROR('в Абс. вел.'!BP26*100/'в Абс. вел.'!BD26-100,"")</f>
        <v>21.729750931555202</v>
      </c>
      <c r="BE25" s="27">
        <f>IFERROR('в Абс. вел.'!BQ26*100/'в Абс. вел.'!BE26-100,"")</f>
        <v>19.665907365223987</v>
      </c>
      <c r="BF25" s="27">
        <f>IFERROR('в Абс. вел.'!BR26*100/'в Абс. вел.'!BF26-100,"")</f>
        <v>33.950366151342564</v>
      </c>
      <c r="BG25" s="27">
        <f>IFERROR('в Абс. вел.'!BS26*100/'в Абс. вел.'!BG26-100,"")</f>
        <v>31.264964086193146</v>
      </c>
      <c r="BH25" s="27">
        <f>IFERROR('в Абс. вел.'!BT26*100/'в Абс. вел.'!BH26-100,"")</f>
        <v>25.855225855225854</v>
      </c>
      <c r="BI25" s="27">
        <f>IFERROR('в Абс. вел.'!BU26*100/'в Абс. вел.'!BI26-100,"")</f>
        <v>25.7542711741185</v>
      </c>
      <c r="BJ25" s="27">
        <f>IFERROR('в Абс. вел.'!BV26*100/'в Абс. вел.'!BJ26-100,"")</f>
        <v>14.871794871794876</v>
      </c>
      <c r="BK25" s="27">
        <f>IFERROR('в Абс. вел.'!BW26*100/'в Абс. вел.'!BK26-100,"")</f>
        <v>19.856420296948926</v>
      </c>
      <c r="BL25" s="27">
        <f>IFERROR('в Абс. вел.'!BX26*100/'в Абс. вел.'!BL26-100,"")</f>
        <v>15.777153558052433</v>
      </c>
      <c r="BM25" s="27">
        <f>IFERROR('в Абс. вел.'!BY26*100/'в Абс. вел.'!BM26-100,"")</f>
        <v>15.684549985341548</v>
      </c>
      <c r="BN25" s="27">
        <f>IFERROR('в Абс. вел.'!BZ26*100/'в Абс. вел.'!BN26-100,"")</f>
        <v>18.267605633802816</v>
      </c>
      <c r="BO25" s="27">
        <f>IFERROR('в Абс. вел.'!CA26*100/'в Абс. вел.'!BO26-100,"")</f>
        <v>21.152042866711326</v>
      </c>
      <c r="BP25" s="27">
        <f>IFERROR('в Абс. вел.'!CB26*100/'в Абс. вел.'!BP26-100,"")</f>
        <v>36.249395843402624</v>
      </c>
    </row>
    <row r="26" spans="1:68" ht="47.25" x14ac:dyDescent="0.25">
      <c r="A26" s="26" t="s">
        <v>24</v>
      </c>
      <c r="B26" s="27">
        <f>IFERROR('в Абс. вел.'!N27*100/'в Абс. вел.'!B27-100,"")</f>
        <v>12466.666666666666</v>
      </c>
      <c r="C26" s="27">
        <f>IFERROR('в Абс. вел.'!O27*100/'в Абс. вел.'!C27-100,"")</f>
        <v>9566.6666666666661</v>
      </c>
      <c r="D26" s="27">
        <f>IFERROR('в Абс. вел.'!P27*100/'в Абс. вел.'!D27-100,"")</f>
        <v>14925</v>
      </c>
      <c r="E26" s="27">
        <f>IFERROR('в Абс. вел.'!Q27*100/'в Абс. вел.'!E27-100,"")</f>
        <v>26500</v>
      </c>
      <c r="F26" s="27">
        <f>IFERROR('в Абс. вел.'!R27*100/'в Абс. вел.'!F27-100,"")</f>
        <v>8332</v>
      </c>
      <c r="G26" s="27">
        <f>IFERROR('в Абс. вел.'!S27*100/'в Абс. вел.'!G27-100,"")</f>
        <v>4098.484848484848</v>
      </c>
      <c r="H26" s="27">
        <f>IFERROR('в Абс. вел.'!T27*100/'в Абс. вел.'!H27-100,"")</f>
        <v>3018.5840707964603</v>
      </c>
      <c r="I26" s="27">
        <f>IFERROR('в Абс. вел.'!U27*100/'в Абс. вел.'!I27-100,"")</f>
        <v>1984.3243243243242</v>
      </c>
      <c r="J26" s="27">
        <f>IFERROR('в Абс. вел.'!V27*100/'в Абс. вел.'!J27-100,"")</f>
        <v>1423.7410071942445</v>
      </c>
      <c r="K26" s="27">
        <f>IFERROR('в Абс. вел.'!W27*100/'в Абс. вел.'!K27-100,"")</f>
        <v>1243.6314363143631</v>
      </c>
      <c r="L26" s="27">
        <f>IFERROR('в Абс. вел.'!X27*100/'в Абс. вел.'!L27-100,"")</f>
        <v>1260.9411764705883</v>
      </c>
      <c r="M26" s="27">
        <f>IFERROR('в Абс. вел.'!Y27*100/'в Абс. вел.'!M27-100,"")</f>
        <v>1157.3359073359072</v>
      </c>
      <c r="N26" s="27">
        <f>IFERROR('в Абс. вел.'!Z27*100/'в Абс. вел.'!N27-100,"")</f>
        <v>862.46684350132625</v>
      </c>
      <c r="O26" s="27">
        <f>IFERROR('в Абс. вел.'!AA27*100/'в Абс. вел.'!O27-100,"")</f>
        <v>814.71264367816093</v>
      </c>
      <c r="P26" s="27">
        <f>IFERROR('в Абс. вел.'!AB27*100/'в Абс. вел.'!P27-100,"")</f>
        <v>599.00166389351079</v>
      </c>
      <c r="Q26" s="27">
        <f>IFERROR('в Абс. вел.'!AC27*100/'в Абс. вел.'!Q27-100,"")</f>
        <v>465.6641604010025</v>
      </c>
      <c r="R26" s="27">
        <f>IFERROR('в Абс. вел.'!AD27*100/'в Абс. вел.'!R27-100,"")</f>
        <v>336.76470588235293</v>
      </c>
      <c r="S26" s="27">
        <f>IFERROR('в Абс. вел.'!AE27*100/'в Абс. вел.'!S27-100,"")</f>
        <v>258.96788163118009</v>
      </c>
      <c r="T26" s="27">
        <f>IFERROR('в Абс. вел.'!AF27*100/'в Абс. вел.'!T27-100,"")</f>
        <v>209.59137343927353</v>
      </c>
      <c r="U26" s="27">
        <f>IFERROR('в Абс. вел.'!AG27*100/'в Абс. вел.'!U27-100,"")</f>
        <v>189.10788381742736</v>
      </c>
      <c r="V26" s="27">
        <f>IFERROR('в Абс. вел.'!AH27*100/'в Абс. вел.'!V27-100,"")</f>
        <v>185.12747875354108</v>
      </c>
      <c r="W26" s="27">
        <f>IFERROR('в Абс. вел.'!AI27*100/'в Абс. вел.'!W27-100,"")</f>
        <v>174.64703509479631</v>
      </c>
      <c r="X26" s="27">
        <f>IFERROR('в Абс. вел.'!AJ27*100/'в Абс. вел.'!X27-100,"")</f>
        <v>149.1701244813278</v>
      </c>
      <c r="Y26" s="27">
        <f>IFERROR('в Абс. вел.'!AK27*100/'в Абс. вел.'!Y27-100,"")</f>
        <v>128.38937509596192</v>
      </c>
      <c r="Z26" s="27">
        <f>IFERROR('в Абс. вел.'!AL27*100/'в Абс. вел.'!Z27-100,"")</f>
        <v>108.73639244867024</v>
      </c>
      <c r="AA26" s="27">
        <f>IFERROR('в Абс. вел.'!AM27*100/'в Абс. вел.'!AA27-100,"")</f>
        <v>96.456396079416947</v>
      </c>
      <c r="AB26" s="27">
        <f>IFERROR('в Абс. вел.'!AN27*100/'в Абс. вел.'!AB27-100,"")</f>
        <v>93.096881694834565</v>
      </c>
      <c r="AC26" s="27">
        <f>IFERROR('в Абс. вел.'!AO27*100/'в Абс. вел.'!AC27-100,"")</f>
        <v>89.83163491360213</v>
      </c>
      <c r="AD26" s="27">
        <f>IFERROR('в Абс. вел.'!AP27*100/'в Абс. вел.'!AD27-100,"")</f>
        <v>88.443575540349741</v>
      </c>
      <c r="AE26" s="27">
        <f>IFERROR('в Абс. вел.'!AQ27*100/'в Абс. вел.'!AE27-100,"")</f>
        <v>82.286116417010163</v>
      </c>
      <c r="AF26" s="27">
        <f>IFERROR('в Абс. вел.'!AR27*100/'в Абс. вел.'!AF27-100,"")</f>
        <v>70.128322639780009</v>
      </c>
      <c r="AG26" s="27">
        <f>IFERROR('в Абс. вел.'!AS27*100/'в Абс. вел.'!AG27-100,"")</f>
        <v>43.209544312881235</v>
      </c>
      <c r="AH26" s="27">
        <f>IFERROR('в Абс. вел.'!AT27*100/'в Абс. вел.'!AH27-100,"")</f>
        <v>37.572445769167075</v>
      </c>
      <c r="AI26" s="27">
        <f>IFERROR('в Абс. вел.'!AU27*100/'в Абс. вел.'!AI27-100,"")</f>
        <v>31.798487185136224</v>
      </c>
      <c r="AJ26" s="27">
        <f>IFERROR('в Абс. вел.'!AV27*100/'в Абс. вел.'!AJ27-100,"")</f>
        <v>31.099084096586182</v>
      </c>
      <c r="AK26" s="27">
        <f>IFERROR('в Абс. вел.'!AW27*100/'в Абс. вел.'!AK27-100,"")</f>
        <v>31.139495798319331</v>
      </c>
      <c r="AL26" s="27">
        <f>IFERROR('в Абс. вел.'!AX27*100/'в Абс. вел.'!AL27-100,"")</f>
        <v>26.445735410615256</v>
      </c>
      <c r="AM26" s="27">
        <f>IFERROR('в Абс. вел.'!AY27*100/'в Абс. вел.'!AM27-100,"")</f>
        <v>25.111935525137525</v>
      </c>
      <c r="AN26" s="27">
        <f>IFERROR('в Абс. вел.'!AZ27*100/'в Абс. вел.'!AN27-100,"")</f>
        <v>34.276380670611445</v>
      </c>
      <c r="AO26" s="27">
        <f>IFERROR('в Абс. вел.'!BA27*100/'в Абс. вел.'!AO27-100,"")</f>
        <v>38.855175633096053</v>
      </c>
      <c r="AP26" s="27">
        <f>IFERROR('в Абс. вел.'!BB27*100/'в Абс. вел.'!AP27-100,"")</f>
        <v>31.81556195965419</v>
      </c>
      <c r="AQ26" s="27">
        <f>IFERROR('в Абс. вел.'!BC27*100/'в Абс. вел.'!AQ27-100,"")</f>
        <v>27.377013015662911</v>
      </c>
      <c r="AR26" s="27">
        <f>IFERROR('в Абс. вел.'!BD27*100/'в Абс. вел.'!AR27-100,"")</f>
        <v>29.211788157965628</v>
      </c>
      <c r="AS26" s="27">
        <f>IFERROR('в Абс. вел.'!BE27*100/'в Абс. вел.'!AS27-100,"")</f>
        <v>52.352020043845926</v>
      </c>
      <c r="AT26" s="27">
        <f>IFERROR('в Абс. вел.'!BF27*100/'в Абс. вел.'!AT27-100,"")</f>
        <v>43.313673567645651</v>
      </c>
      <c r="AU26" s="27">
        <f>IFERROR('в Абс. вел.'!BG27*100/'в Абс. вел.'!AU27-100,"")</f>
        <v>35.426533682509614</v>
      </c>
      <c r="AV26" s="27">
        <f>IFERROR('в Абс. вел.'!BH27*100/'в Абс. вел.'!AV27-100,"")</f>
        <v>32.95755266222082</v>
      </c>
      <c r="AW26" s="27">
        <f>IFERROR('в Абс. вел.'!BI27*100/'в Абс. вел.'!AW27-100,"")</f>
        <v>24.273337776182913</v>
      </c>
      <c r="AX26" s="27">
        <f>IFERROR('в Абс. вел.'!BJ27*100/'в Абс. вел.'!AX27-100,"")</f>
        <v>37.313354912811945</v>
      </c>
      <c r="AY26" s="27">
        <f>IFERROR('в Абс. вел.'!BK27*100/'в Абс. вел.'!AY27-100,"")</f>
        <v>33.021472392638032</v>
      </c>
      <c r="AZ26" s="27">
        <f>IFERROR('в Абс. вел.'!BL27*100/'в Абс. вел.'!AZ27-100,"")</f>
        <v>24.686711039706225</v>
      </c>
      <c r="BA26" s="27">
        <f>IFERROR('в Абс. вел.'!BM27*100/'в Абс. вел.'!BA27-100,"")</f>
        <v>19.141068201874191</v>
      </c>
      <c r="BB26" s="27">
        <f>IFERROR('в Абс. вел.'!BN27*100/'в Абс. вел.'!BB27-100,"")</f>
        <v>17.512024486226494</v>
      </c>
      <c r="BC26" s="27">
        <f>IFERROR('в Абс. вел.'!BO27*100/'в Абс. вел.'!BC27-100,"")</f>
        <v>23.133875995843439</v>
      </c>
      <c r="BD26" s="27">
        <f>IFERROR('в Абс. вел.'!BP27*100/'в Абс. вел.'!BD27-100,"")</f>
        <v>5.7123796022182347</v>
      </c>
      <c r="BE26" s="27">
        <f>IFERROR('в Абс. вел.'!BQ27*100/'в Абс. вел.'!BE27-100,"")</f>
        <v>7.5854129835957735</v>
      </c>
      <c r="BF26" s="27">
        <f>IFERROR('в Абс. вел.'!BR27*100/'в Абс. вел.'!BF27-100,"")</f>
        <v>15.201780540041156</v>
      </c>
      <c r="BG26" s="27">
        <f>IFERROR('в Абс. вел.'!BS27*100/'в Абс. вел.'!BG27-100,"")</f>
        <v>12.129191524377703</v>
      </c>
      <c r="BH26" s="27">
        <f>IFERROR('в Абс. вел.'!BT27*100/'в Абс. вел.'!BH27-100,"")</f>
        <v>10.736037578121895</v>
      </c>
      <c r="BI26" s="27">
        <f>IFERROR('в Абс. вел.'!BU27*100/'в Абс. вел.'!BI27-100,"")</f>
        <v>17.700684761983339</v>
      </c>
      <c r="BJ26" s="27">
        <f>IFERROR('в Абс. вел.'!BV27*100/'в Абс. вел.'!BJ27-100,"")</f>
        <v>10.512908254438997</v>
      </c>
      <c r="BK26" s="27">
        <f>IFERROR('в Абс. вел.'!BW27*100/'в Абс. вел.'!BK27-100,"")</f>
        <v>15.354164264575886</v>
      </c>
      <c r="BL26" s="27">
        <f>IFERROR('в Абс. вел.'!BX27*100/'в Абс. вел.'!BL27-100,"")</f>
        <v>9.2994146449213986</v>
      </c>
      <c r="BM26" s="27">
        <f>IFERROR('в Абс. вел.'!BY27*100/'в Абс. вел.'!BM27-100,"")</f>
        <v>8.517917607223481</v>
      </c>
      <c r="BN26" s="27">
        <f>IFERROR('в Абс. вел.'!BZ27*100/'в Абс. вел.'!BN27-100,"")</f>
        <v>21.20930232558139</v>
      </c>
      <c r="BO26" s="27">
        <f>IFERROR('в Абс. вел.'!CA27*100/'в Абс. вел.'!BO27-100,"")</f>
        <v>19.856535039909986</v>
      </c>
      <c r="BP26" s="27">
        <f>IFERROR('в Абс. вел.'!CB27*100/'в Абс. вел.'!BP27-100,"")</f>
        <v>8.6222537766733751</v>
      </c>
    </row>
    <row r="27" spans="1:68" x14ac:dyDescent="0.25">
      <c r="A27" s="25" t="s">
        <v>25</v>
      </c>
      <c r="B27" s="27">
        <f>IFERROR('в Абс. вел.'!N28*100/'в Абс. вел.'!B28-100,"")</f>
        <v>29625</v>
      </c>
      <c r="C27" s="27">
        <f>IFERROR('в Абс. вел.'!O28*100/'в Абс. вел.'!C28-100,"")</f>
        <v>55100</v>
      </c>
      <c r="D27" s="27">
        <f>IFERROR('в Абс. вел.'!P28*100/'в Абс. вел.'!D28-100,"")</f>
        <v>15550</v>
      </c>
      <c r="E27" s="27">
        <f>IFERROR('в Абс. вел.'!Q28*100/'в Абс. вел.'!E28-100,"")</f>
        <v>12555</v>
      </c>
      <c r="F27" s="27">
        <f>IFERROR('в Абс. вел.'!R28*100/'в Абс. вел.'!F28-100,"")</f>
        <v>5049.1803278688521</v>
      </c>
      <c r="G27" s="27">
        <f>IFERROR('в Абс. вел.'!S28*100/'в Абс. вел.'!G28-100,"")</f>
        <v>2680.2919708029199</v>
      </c>
      <c r="H27" s="27">
        <f>IFERROR('в Абс. вел.'!T28*100/'в Абс. вел.'!H28-100,"")</f>
        <v>1210.3746397694524</v>
      </c>
      <c r="I27" s="27">
        <f>IFERROR('в Абс. вел.'!U28*100/'в Абс. вел.'!I28-100,"")</f>
        <v>858.45824411134902</v>
      </c>
      <c r="J27" s="27">
        <f>IFERROR('в Абс. вел.'!V28*100/'в Абс. вел.'!J28-100,"")</f>
        <v>661.37404580152668</v>
      </c>
      <c r="K27" s="27">
        <f>IFERROR('в Абс. вел.'!W28*100/'в Абс. вел.'!K28-100,"")</f>
        <v>592.25181598062954</v>
      </c>
      <c r="L27" s="27">
        <f>IFERROR('в Абс. вел.'!X28*100/'в Абс. вел.'!L28-100,"")</f>
        <v>719.33418693982071</v>
      </c>
      <c r="M27" s="27">
        <f>IFERROR('в Абс. вел.'!Y28*100/'в Абс. вел.'!M28-100,"")</f>
        <v>671.30890052356017</v>
      </c>
      <c r="N27" s="27">
        <f>IFERROR('в Абс. вел.'!Z28*100/'в Абс. вел.'!N28-100,"")</f>
        <v>593.10344827586209</v>
      </c>
      <c r="O27" s="27">
        <f>IFERROR('в Абс. вел.'!AA28*100/'в Абс. вел.'!O28-100,"")</f>
        <v>435.86956521739125</v>
      </c>
      <c r="P27" s="27">
        <f>IFERROR('в Абс. вел.'!AB28*100/'в Абс. вел.'!P28-100,"")</f>
        <v>376.89030883919065</v>
      </c>
      <c r="Q27" s="27">
        <f>IFERROR('в Абс. вел.'!AC28*100/'в Абс. вел.'!Q28-100,"")</f>
        <v>235.24298696167523</v>
      </c>
      <c r="R27" s="27">
        <f>IFERROR('в Абс. вел.'!AD28*100/'в Абс. вел.'!R28-100,"")</f>
        <v>195.60649474689592</v>
      </c>
      <c r="S27" s="27">
        <f>IFERROR('в Абс. вел.'!AE28*100/'в Абс. вел.'!S28-100,"")</f>
        <v>170.75347860330794</v>
      </c>
      <c r="T27" s="27">
        <f>IFERROR('в Абс. вел.'!AF28*100/'в Абс. вел.'!T28-100,"")</f>
        <v>127.33670552012316</v>
      </c>
      <c r="U27" s="27">
        <f>IFERROR('в Абс. вел.'!AG28*100/'в Абс. вел.'!U28-100,"")</f>
        <v>129.44593386952636</v>
      </c>
      <c r="V27" s="27">
        <f>IFERROR('в Абс. вел.'!AH28*100/'в Абс. вел.'!V28-100,"")</f>
        <v>105.99558853017845</v>
      </c>
      <c r="W27" s="27">
        <f>IFERROR('в Абс. вел.'!AI28*100/'в Абс. вел.'!W28-100,"")</f>
        <v>97.51661420076951</v>
      </c>
      <c r="X27" s="27">
        <f>IFERROR('в Абс. вел.'!AJ28*100/'в Абс. вел.'!X28-100,"")</f>
        <v>82.403500546960458</v>
      </c>
      <c r="Y27" s="27">
        <f>IFERROR('в Абс. вел.'!AK28*100/'в Абс. вел.'!Y28-100,"")</f>
        <v>61.295139831658986</v>
      </c>
      <c r="Z27" s="27">
        <f>IFERROR('в Абс. вел.'!AL28*100/'в Абс. вел.'!Z28-100,"")</f>
        <v>51.765562431743717</v>
      </c>
      <c r="AA27" s="27">
        <f>IFERROR('в Абс. вел.'!AM28*100/'в Абс. вел.'!AA28-100,"")</f>
        <v>40.736984448952001</v>
      </c>
      <c r="AB27" s="27">
        <f>IFERROR('в Абс. вел.'!AN28*100/'в Абс. вел.'!AB28-100,"")</f>
        <v>39.169271996426971</v>
      </c>
      <c r="AC27" s="27">
        <f>IFERROR('в Абс. вел.'!AO28*100/'в Абс. вел.'!AC28-100,"")</f>
        <v>48.815556865055981</v>
      </c>
      <c r="AD27" s="27">
        <f>IFERROR('в Абс. вел.'!AP28*100/'в Абс. вел.'!AD28-100,"")</f>
        <v>30.694668820678515</v>
      </c>
      <c r="AE27" s="27">
        <f>IFERROR('в Абс. вел.'!AQ28*100/'в Абс. вел.'!AE28-100,"")</f>
        <v>7.5244836613982358</v>
      </c>
      <c r="AF27" s="27">
        <f>IFERROR('в Абс. вел.'!AR28*100/'в Абс. вел.'!AF28-100,"")</f>
        <v>2.1089290896778579</v>
      </c>
      <c r="AG27" s="27">
        <f>IFERROR('в Абс. вел.'!AS28*100/'в Абс. вел.'!AG28-100,"")</f>
        <v>-12.083739045764361</v>
      </c>
      <c r="AH27" s="27">
        <f>IFERROR('в Абс. вел.'!AT28*100/'в Абс. вел.'!AH28-100,"")</f>
        <v>-12.051007495376226</v>
      </c>
      <c r="AI27" s="27">
        <f>IFERROR('в Абс. вел.'!AU28*100/'в Абс. вел.'!AI28-100,"")</f>
        <v>-10.766778820612714</v>
      </c>
      <c r="AJ27" s="27">
        <f>IFERROR('в Абс. вел.'!AV28*100/'в Абс. вел.'!AJ28-100,"")</f>
        <v>-8.7302947224126086</v>
      </c>
      <c r="AK27" s="27">
        <f>IFERROR('в Абс. вел.'!AW28*100/'в Абс. вел.'!AK28-100,"")</f>
        <v>-6.1779311505765548</v>
      </c>
      <c r="AL27" s="27">
        <f>IFERROR('в Абс. вел.'!AX28*100/'в Абс. вел.'!AL28-100,"")</f>
        <v>-4.445510514112101</v>
      </c>
      <c r="AM27" s="27">
        <f>IFERROR('в Абс. вел.'!AY28*100/'в Абс. вел.'!AM28-100,"")</f>
        <v>0.23220433981903454</v>
      </c>
      <c r="AN27" s="27">
        <f>IFERROR('в Абс. вел.'!AZ28*100/'в Абс. вел.'!AN28-100,"")</f>
        <v>5.0545571245186096</v>
      </c>
      <c r="AO27" s="27">
        <f>IFERROR('в Абс. вел.'!BA28*100/'в Абс. вел.'!AO28-100,"")</f>
        <v>17.224994060346873</v>
      </c>
      <c r="AP27" s="27">
        <f>IFERROR('в Абс. вел.'!BB28*100/'в Абс. вел.'!AP28-100,"")</f>
        <v>27.614338689740421</v>
      </c>
      <c r="AQ27" s="27">
        <f>IFERROR('в Абс. вел.'!BC28*100/'в Абс. вел.'!AQ28-100,"")</f>
        <v>45.540625845432402</v>
      </c>
      <c r="AR27" s="27">
        <f>IFERROR('в Абс. вел.'!BD28*100/'в Абс. вел.'!AR28-100,"")</f>
        <v>44.216011369019412</v>
      </c>
      <c r="AS27" s="27">
        <f>IFERROR('в Абс. вел.'!BE28*100/'в Абс. вел.'!AS28-100,"")</f>
        <v>50.448554657215652</v>
      </c>
      <c r="AT27" s="27">
        <f>IFERROR('в Абс. вел.'!BF28*100/'в Абс. вел.'!AT28-100,"")</f>
        <v>51.289429994465962</v>
      </c>
      <c r="AU27" s="27">
        <f>IFERROR('в Абс. вел.'!BG28*100/'в Абс. вел.'!AU28-100,"")</f>
        <v>33.1018059138718</v>
      </c>
      <c r="AV27" s="27">
        <f>IFERROR('в Абс. вел.'!BH28*100/'в Абс. вел.'!AV28-100,"")</f>
        <v>37.1069182389937</v>
      </c>
      <c r="AW27" s="27">
        <f>IFERROR('в Абс. вел.'!BI28*100/'в Абс. вел.'!AW28-100,"")</f>
        <v>38.34215483986722</v>
      </c>
      <c r="AX27" s="27">
        <f>IFERROR('в Абс. вел.'!BJ28*100/'в Абс. вел.'!AX28-100,"")</f>
        <v>44.397958329846887</v>
      </c>
      <c r="AY27" s="27">
        <f>IFERROR('в Абс. вел.'!BK28*100/'в Абс. вел.'!AY28-100,"")</f>
        <v>32.88864035788464</v>
      </c>
      <c r="AZ27" s="27">
        <f>IFERROR('в Абс. вел.'!BL28*100/'в Абс. вел.'!AZ28-100,"")</f>
        <v>31.403696349473051</v>
      </c>
      <c r="BA27" s="27">
        <f>IFERROR('в Абс. вел.'!BM28*100/'в Абс. вел.'!BA28-100,"")</f>
        <v>21.105256046480207</v>
      </c>
      <c r="BB27" s="27">
        <f>IFERROR('в Абс. вел.'!BN28*100/'в Абс. вел.'!BB28-100,"")</f>
        <v>20.289293555469456</v>
      </c>
      <c r="BC27" s="27">
        <f>IFERROR('в Абс. вел.'!BO28*100/'в Абс. вел.'!BC28-100,"")</f>
        <v>9.6908110787533275</v>
      </c>
      <c r="BD27" s="27">
        <f>IFERROR('в Абс. вел.'!BP28*100/'в Абс. вел.'!BD28-100,"")</f>
        <v>-2.9299697805807341</v>
      </c>
      <c r="BE27" s="27">
        <f>IFERROR('в Абс. вел.'!BQ28*100/'в Абс. вел.'!BE28-100,"")</f>
        <v>12.220259128386331</v>
      </c>
      <c r="BF27" s="27">
        <f>IFERROR('в Абс. вел.'!BR28*100/'в Абс. вел.'!BF28-100,"")</f>
        <v>14.331699465944837</v>
      </c>
      <c r="BG27" s="27">
        <f>IFERROR('в Абс. вел.'!BS28*100/'в Абс. вел.'!BG28-100,"")</f>
        <v>10.399582525719396</v>
      </c>
      <c r="BH27" s="27">
        <f>IFERROR('в Абс. вел.'!BT28*100/'в Абс. вел.'!BH28-100,"")</f>
        <v>5.525126660276598</v>
      </c>
      <c r="BI27" s="27">
        <f>IFERROR('в Абс. вел.'!BU28*100/'в Абс. вел.'!BI28-100,"")</f>
        <v>4.8051358537059912</v>
      </c>
      <c r="BJ27" s="27">
        <f>IFERROR('в Абс. вел.'!BV28*100/'в Абс. вел.'!BJ28-100,"")</f>
        <v>-2.7003534797473492</v>
      </c>
      <c r="BK27" s="27">
        <f>IFERROR('в Абс. вел.'!BW28*100/'в Абс. вел.'!BK28-100,"")</f>
        <v>-0.86564472497745726</v>
      </c>
      <c r="BL27" s="27">
        <f>IFERROR('в Абс. вел.'!BX28*100/'в Абс. вел.'!BL28-100,"")</f>
        <v>1.7493897477624074</v>
      </c>
      <c r="BM27" s="27">
        <f>IFERROR('в Абс. вел.'!BY28*100/'в Абс. вел.'!BM28-100,"")</f>
        <v>4.8421287515340907</v>
      </c>
      <c r="BN27" s="27">
        <f>IFERROR('в Абс. вел.'!BZ28*100/'в Абс. вел.'!BN28-100,"")</f>
        <v>4.1389306420442296</v>
      </c>
      <c r="BO27" s="27">
        <f>IFERROR('в Абс. вел.'!CA28*100/'в Абс. вел.'!BO28-100,"")</f>
        <v>14.150144043382483</v>
      </c>
      <c r="BP27" s="27">
        <f>IFERROR('в Абс. вел.'!CB28*100/'в Абс. вел.'!BP28-100,"")</f>
        <v>33.628857606930154</v>
      </c>
    </row>
    <row r="28" spans="1:68" ht="31.5" x14ac:dyDescent="0.25">
      <c r="A28" s="25" t="s">
        <v>26</v>
      </c>
      <c r="B28" s="27">
        <f>IFERROR('в Абс. вел.'!N29*100/'в Абс. вел.'!B29-100,"")</f>
        <v>3365.217391304348</v>
      </c>
      <c r="C28" s="27">
        <f>IFERROR('в Абс. вел.'!O29*100/'в Абс. вел.'!C29-100,"")</f>
        <v>3412.5</v>
      </c>
      <c r="D28" s="27">
        <f>IFERROR('в Абс. вел.'!P29*100/'в Абс. вел.'!D29-100,"")</f>
        <v>3684.2105263157896</v>
      </c>
      <c r="E28" s="27">
        <f>IFERROR('в Абс. вел.'!Q29*100/'в Абс. вел.'!E29-100,"")</f>
        <v>5727.5</v>
      </c>
      <c r="F28" s="27">
        <f>IFERROR('в Абс. вел.'!R29*100/'в Абс. вел.'!F29-100,"")</f>
        <v>4831.818181818182</v>
      </c>
      <c r="G28" s="27">
        <f>IFERROR('в Абс. вел.'!S29*100/'в Абс. вел.'!G29-100,"")</f>
        <v>2818.4931506849316</v>
      </c>
      <c r="H28" s="27">
        <f>IFERROR('в Абс. вел.'!T29*100/'в Абс. вел.'!H29-100,"")</f>
        <v>2262.3853211009173</v>
      </c>
      <c r="I28" s="27">
        <f>IFERROR('в Абс. вел.'!U29*100/'в Абс. вел.'!I29-100,"")</f>
        <v>4385.8267716535429</v>
      </c>
      <c r="J28" s="27">
        <f>IFERROR('в Абс. вел.'!V29*100/'в Абс. вел.'!J29-100,"")</f>
        <v>2734.0080971659918</v>
      </c>
      <c r="K28" s="27">
        <f>IFERROR('в Абс. вел.'!W29*100/'в Абс. вел.'!K29-100,"")</f>
        <v>3179.3233082706765</v>
      </c>
      <c r="L28" s="27">
        <f>IFERROR('в Абс. вел.'!X29*100/'в Абс. вел.'!L29-100,"")</f>
        <v>2456.8345323741009</v>
      </c>
      <c r="M28" s="27">
        <f>IFERROR('в Абс. вел.'!Y29*100/'в Абс. вел.'!M29-100,"")</f>
        <v>2399.6039603960394</v>
      </c>
      <c r="N28" s="27">
        <f>IFERROR('в Абс. вел.'!Z29*100/'в Абс. вел.'!N29-100,"")</f>
        <v>1689.4604767879548</v>
      </c>
      <c r="O28" s="27">
        <f>IFERROR('в Абс. вел.'!AA29*100/'в Абс. вел.'!O29-100,"")</f>
        <v>1234.5195729537365</v>
      </c>
      <c r="P28" s="27">
        <f>IFERROR('в Абс. вел.'!AB29*100/'в Абс. вел.'!P29-100,"")</f>
        <v>1034.0055632823367</v>
      </c>
      <c r="Q28" s="27">
        <f>IFERROR('в Абс. вел.'!AC29*100/'в Абс. вел.'!Q29-100,"")</f>
        <v>641.4414414414415</v>
      </c>
      <c r="R28" s="27">
        <f>IFERROR('в Абс. вел.'!AD29*100/'в Абс. вел.'!R29-100,"")</f>
        <v>437.41935483870964</v>
      </c>
      <c r="S28" s="27">
        <f>IFERROR('в Абс. вел.'!AE29*100/'в Абс. вел.'!S29-100,"")</f>
        <v>338.48861769537666</v>
      </c>
      <c r="T28" s="27">
        <f>IFERROR('в Абс. вел.'!AF29*100/'в Абс. вел.'!T29-100,"")</f>
        <v>259.00970873786406</v>
      </c>
      <c r="U28" s="27">
        <f>IFERROR('в Абс. вел.'!AG29*100/'в Абс. вел.'!U29-100,"")</f>
        <v>231.80621379673511</v>
      </c>
      <c r="V28" s="27">
        <f>IFERROR('в Абс. вел.'!AH29*100/'в Абс. вел.'!V29-100,"")</f>
        <v>182.12857142857143</v>
      </c>
      <c r="W28" s="27">
        <f>IFERROR('в Абс. вел.'!AI29*100/'в Абс. вел.'!W29-100,"")</f>
        <v>146.40605296343</v>
      </c>
      <c r="X28" s="27">
        <f>IFERROR('в Абс. вел.'!AJ29*100/'в Абс. вел.'!X29-100,"")</f>
        <v>103.32958169199026</v>
      </c>
      <c r="Y28" s="27">
        <f>IFERROR('в Абс. вел.'!AK29*100/'в Абс. вел.'!Y29-100,"")</f>
        <v>68.422720430959373</v>
      </c>
      <c r="Z28" s="27">
        <f>IFERROR('в Абс. вел.'!AL29*100/'в Абс. вел.'!Z29-100,"")</f>
        <v>33.578740709577886</v>
      </c>
      <c r="AA28" s="27">
        <f>IFERROR('в Абс. вел.'!AM29*100/'в Абс. вел.'!AA29-100,"")</f>
        <v>29.513333333333321</v>
      </c>
      <c r="AB28" s="27">
        <f>IFERROR('в Абс. вел.'!AN29*100/'в Абс. вел.'!AB29-100,"")</f>
        <v>17.642730115901145</v>
      </c>
      <c r="AC28" s="27">
        <f>IFERROR('в Абс. вел.'!AO29*100/'в Абс. вел.'!AC29-100,"")</f>
        <v>15.153619163339698</v>
      </c>
      <c r="AD28" s="27">
        <f>IFERROR('в Абс. вел.'!AP29*100/'в Абс. вел.'!AD29-100,"")</f>
        <v>13.594009032184303</v>
      </c>
      <c r="AE28" s="27">
        <f>IFERROR('в Абс. вел.'!AQ29*100/'в Абс. вел.'!AE29-100,"")</f>
        <v>6.4172554056947178</v>
      </c>
      <c r="AF28" s="27">
        <f>IFERROR('в Абс. вел.'!AR29*100/'в Абс. вел.'!AF29-100,"")</f>
        <v>-9.2595597382227339</v>
      </c>
      <c r="AG28" s="27">
        <f>IFERROR('в Абс. вел.'!AS29*100/'в Абс. вел.'!AG29-100,"")</f>
        <v>-9.1784372850870284</v>
      </c>
      <c r="AH28" s="27">
        <f>IFERROR('в Абс. вел.'!AT29*100/'в Абс. вел.'!AH29-100,"")</f>
        <v>-11.362600638006981</v>
      </c>
      <c r="AI28" s="27">
        <f>IFERROR('в Абс. вел.'!AU29*100/'в Абс. вел.'!AI29-100,"")</f>
        <v>-13.627058714059743</v>
      </c>
      <c r="AJ28" s="27">
        <f>IFERROR('в Абс. вел.'!AV29*100/'в Абс. вел.'!AJ29-100,"")</f>
        <v>-12.634346602703076</v>
      </c>
      <c r="AK28" s="27">
        <f>IFERROR('в Абс. вел.'!AW29*100/'в Абс. вел.'!AK29-100,"")</f>
        <v>-5.6538099717779886</v>
      </c>
      <c r="AL28" s="27">
        <f>IFERROR('в Абс. вел.'!AX29*100/'в Абс. вел.'!AL29-100,"")</f>
        <v>7.8421080258254108</v>
      </c>
      <c r="AM28" s="27">
        <f>IFERROR('в Абс. вел.'!AY29*100/'в Абс. вел.'!AM29-100,"")</f>
        <v>4.0253255778040824</v>
      </c>
      <c r="AN28" s="27">
        <f>IFERROR('в Абс. вел.'!AZ29*100/'в Абс. вел.'!AN29-100,"")</f>
        <v>-4.58194328607172</v>
      </c>
      <c r="AO28" s="27">
        <f>IFERROR('в Абс. вел.'!BA29*100/'в Абс. вел.'!AO29-100,"")</f>
        <v>1.6179278464475999</v>
      </c>
      <c r="AP28" s="27">
        <f>IFERROR('в Абс. вел.'!BB29*100/'в Абс. вел.'!AP29-100,"")</f>
        <v>3.442202204217196</v>
      </c>
      <c r="AQ28" s="27">
        <f>IFERROR('в Абс. вел.'!BC29*100/'в Абс. вел.'!AQ29-100,"")</f>
        <v>13.42352763667455</v>
      </c>
      <c r="AR28" s="27">
        <f>IFERROR('в Абс. вел.'!BD29*100/'в Абс. вел.'!AR29-100,"")</f>
        <v>41.205221434106221</v>
      </c>
      <c r="AS28" s="27">
        <f>IFERROR('в Абс. вел.'!BE29*100/'в Абс. вел.'!AS29-100,"")</f>
        <v>21.342031686859272</v>
      </c>
      <c r="AT28" s="27">
        <f>IFERROR('в Абс. вел.'!BF29*100/'в Абс. вел.'!AT29-100,"")</f>
        <v>19.674378748928874</v>
      </c>
      <c r="AU28" s="27">
        <f>IFERROR('в Абс. вел.'!BG29*100/'в Абс. вел.'!AU29-100,"")</f>
        <v>9.3293832480474066</v>
      </c>
      <c r="AV28" s="27">
        <f>IFERROR('в Абс. вел.'!BH29*100/'в Абс. вел.'!AV29-100,"")</f>
        <v>8.0253431890179456</v>
      </c>
      <c r="AW28" s="27">
        <f>IFERROR('в Абс. вел.'!BI29*100/'в Абс. вел.'!AW29-100,"")</f>
        <v>11.137700668062621</v>
      </c>
      <c r="AX28" s="27">
        <f>IFERROR('в Абс. вел.'!BJ29*100/'в Абс. вел.'!AX29-100,"")</f>
        <v>17.449501095156975</v>
      </c>
      <c r="AY28" s="27">
        <f>IFERROR('в Абс. вел.'!BK29*100/'в Абс. вел.'!AY29-100,"")</f>
        <v>29.788708001385515</v>
      </c>
      <c r="AZ28" s="27">
        <f>IFERROR('в Абс. вел.'!BL29*100/'в Абс. вел.'!AZ29-100,"")</f>
        <v>51.772739688609676</v>
      </c>
      <c r="BA28" s="27">
        <f>IFERROR('в Абс. вел.'!BM29*100/'в Абс. вел.'!BA29-100,"")</f>
        <v>41.85621044303798</v>
      </c>
      <c r="BB28" s="27">
        <f>IFERROR('в Абс. вел.'!BN29*100/'в Абс. вел.'!BB29-100,"")</f>
        <v>41.858428606178535</v>
      </c>
      <c r="BC28" s="27">
        <f>IFERROR('в Абс. вел.'!BO29*100/'в Абс. вел.'!BC29-100,"")</f>
        <v>32.746541326711593</v>
      </c>
      <c r="BD28" s="27">
        <f>IFERROR('в Абс. вел.'!BP29*100/'в Абс. вел.'!BD29-100,"")</f>
        <v>3.2081046855213202</v>
      </c>
      <c r="BE28" s="27">
        <f>IFERROR('в Абс. вел.'!BQ29*100/'в Абс. вел.'!BE29-100,"")</f>
        <v>21.855798771121357</v>
      </c>
      <c r="BF28" s="27">
        <f>IFERROR('в Абс. вел.'!BR29*100/'в Абс. вел.'!BF29-100,"")</f>
        <v>22.435438445749199</v>
      </c>
      <c r="BG28" s="27">
        <f>IFERROR('в Абс. вел.'!BS29*100/'в Абс. вел.'!BG29-100,"")</f>
        <v>31.507119278711144</v>
      </c>
      <c r="BH28" s="27">
        <f>IFERROR('в Абс. вел.'!BT29*100/'в Абс. вел.'!BH29-100,"")</f>
        <v>38.367546432062568</v>
      </c>
      <c r="BI28" s="27">
        <f>IFERROR('в Абс. вел.'!BU29*100/'в Абс. вел.'!BI29-100,"")</f>
        <v>35.604701238112341</v>
      </c>
      <c r="BJ28" s="27">
        <f>IFERROR('в Абс. вел.'!BV29*100/'в Абс. вел.'!BJ29-100,"")</f>
        <v>27.297969332780767</v>
      </c>
      <c r="BK28" s="27">
        <f>IFERROR('в Абс. вел.'!BW29*100/'в Абс. вел.'!BK29-100,"")</f>
        <v>21.990926074192686</v>
      </c>
      <c r="BL28" s="27">
        <f>IFERROR('в Абс. вел.'!BX29*100/'в Абс. вел.'!BL29-100,"")</f>
        <v>22.622561370671662</v>
      </c>
      <c r="BM28" s="27">
        <f>IFERROR('в Абс. вел.'!BY29*100/'в Абс. вел.'!BM29-100,"")</f>
        <v>13.388406706403146</v>
      </c>
      <c r="BN28" s="27">
        <f>IFERROR('в Абс. вел.'!BZ29*100/'в Абс. вел.'!BN29-100,"")</f>
        <v>20.700298364141432</v>
      </c>
      <c r="BO28" s="27">
        <f>IFERROR('в Абс. вел.'!CA29*100/'в Абс. вел.'!BO29-100,"")</f>
        <v>12.526305241006114</v>
      </c>
      <c r="BP28" s="27">
        <f>IFERROR('в Абс. вел.'!CB29*100/'в Абс. вел.'!BP29-100,"")</f>
        <v>39.656441717791409</v>
      </c>
    </row>
    <row r="29" spans="1:68" x14ac:dyDescent="0.25">
      <c r="A29" s="25" t="s">
        <v>27</v>
      </c>
      <c r="B29" s="27">
        <f>IFERROR('в Абс. вел.'!N30*100/'в Абс. вел.'!B30-100,"")</f>
        <v>12350</v>
      </c>
      <c r="C29" s="27">
        <f>IFERROR('в Абс. вел.'!O30*100/'в Абс. вел.'!C30-100,"")</f>
        <v>4240</v>
      </c>
      <c r="D29" s="27">
        <f>IFERROR('в Абс. вел.'!P30*100/'в Абс. вел.'!D30-100,"")</f>
        <v>4858.333333333333</v>
      </c>
      <c r="E29" s="27">
        <f>IFERROR('в Абс. вел.'!Q30*100/'в Абс. вел.'!E30-100,"")</f>
        <v>4194.7368421052633</v>
      </c>
      <c r="F29" s="27">
        <f>IFERROR('в Абс. вел.'!R30*100/'в Абс. вел.'!F30-100,"")</f>
        <v>4176</v>
      </c>
      <c r="G29" s="27">
        <f>IFERROR('в Абс. вел.'!S30*100/'в Абс. вел.'!G30-100,"")</f>
        <v>4305.7142857142853</v>
      </c>
      <c r="H29" s="27">
        <f>IFERROR('в Абс. вел.'!T30*100/'в Абс. вел.'!H30-100,"")</f>
        <v>5194.8717948717949</v>
      </c>
      <c r="I29" s="27">
        <f>IFERROR('в Абс. вел.'!U30*100/'в Абс. вел.'!I30-100,"")</f>
        <v>4339.2156862745096</v>
      </c>
      <c r="J29" s="27">
        <f>IFERROR('в Абс. вел.'!V30*100/'в Абс. вел.'!J30-100,"")</f>
        <v>4794.6428571428569</v>
      </c>
      <c r="K29" s="27">
        <f>IFERROR('в Абс. вел.'!W30*100/'в Абс. вел.'!K30-100,"")</f>
        <v>4945.588235294118</v>
      </c>
      <c r="L29" s="27">
        <f>IFERROR('в Абс. вел.'!X30*100/'в Абс. вел.'!L30-100,"")</f>
        <v>5115.1898734177212</v>
      </c>
      <c r="M29" s="27">
        <f>IFERROR('в Абс. вел.'!Y30*100/'в Абс. вел.'!M30-100,"")</f>
        <v>4438.0952380952385</v>
      </c>
      <c r="N29" s="27">
        <f>IFERROR('в Абс. вел.'!Z30*100/'в Абс. вел.'!N30-100,"")</f>
        <v>2161.0441767068273</v>
      </c>
      <c r="O29" s="27">
        <f>IFERROR('в Абс. вел.'!AA30*100/'в Абс. вел.'!O30-100,"")</f>
        <v>1346.0829493087558</v>
      </c>
      <c r="P29" s="27">
        <f>IFERROR('в Абс. вел.'!AB30*100/'в Абс. вел.'!P30-100,"")</f>
        <v>1010.2521008403362</v>
      </c>
      <c r="Q29" s="27">
        <f>IFERROR('в Абс. вел.'!AC30*100/'в Абс. вел.'!Q30-100,"")</f>
        <v>638.35784313725492</v>
      </c>
      <c r="R29" s="27">
        <f>IFERROR('в Абс. вел.'!AD30*100/'в Абс. вел.'!R30-100,"")</f>
        <v>534.14405986903648</v>
      </c>
      <c r="S29" s="27">
        <f>IFERROR('в Абс. вел.'!AE30*100/'в Абс. вел.'!S30-100,"")</f>
        <v>390.98573281452661</v>
      </c>
      <c r="T29" s="27">
        <f>IFERROR('в Абс. вел.'!AF30*100/'в Абс. вел.'!T30-100,"")</f>
        <v>311.76755447941889</v>
      </c>
      <c r="U29" s="27">
        <f>IFERROR('в Абс. вел.'!AG30*100/'в Абс. вел.'!U30-100,"")</f>
        <v>300.39752650176678</v>
      </c>
      <c r="V29" s="27">
        <f>IFERROR('в Абс. вел.'!AH30*100/'в Абс. вел.'!V30-100,"")</f>
        <v>251.76942721634441</v>
      </c>
      <c r="W29" s="27">
        <f>IFERROR('в Абс. вел.'!AI30*100/'в Абс. вел.'!W30-100,"")</f>
        <v>183.12445351209561</v>
      </c>
      <c r="X29" s="27">
        <f>IFERROR('в Абс. вел.'!AJ30*100/'в Абс. вел.'!X30-100,"")</f>
        <v>145.99514563106797</v>
      </c>
      <c r="Y29" s="27">
        <f>IFERROR('в Абс. вел.'!AK30*100/'в Абс. вел.'!Y30-100,"")</f>
        <v>112.2560335781742</v>
      </c>
      <c r="Z29" s="27">
        <f>IFERROR('в Абс. вел.'!AL30*100/'в Абс. вел.'!Z30-100,"")</f>
        <v>81.261101243339255</v>
      </c>
      <c r="AA29" s="27">
        <f>IFERROR('в Абс. вел.'!AM30*100/'в Абс. вел.'!AA30-100,"")</f>
        <v>71.574251115360113</v>
      </c>
      <c r="AB29" s="27">
        <f>IFERROR('в Абс. вел.'!AN30*100/'в Абс. вел.'!AB30-100,"")</f>
        <v>72.812594610959735</v>
      </c>
      <c r="AC29" s="27">
        <f>IFERROR('в Абс. вел.'!AO30*100/'в Абс. вел.'!AC30-100,"")</f>
        <v>101.39419087136929</v>
      </c>
      <c r="AD29" s="27">
        <f>IFERROR('в Абс. вел.'!AP30*100/'в Абс. вел.'!AD30-100,"")</f>
        <v>84.658504204159897</v>
      </c>
      <c r="AE29" s="27">
        <f>IFERROR('в Абс. вел.'!AQ30*100/'в Абс. вел.'!AE30-100,"")</f>
        <v>69.515255580504544</v>
      </c>
      <c r="AF29" s="27">
        <f>IFERROR('в Абс. вел.'!AR30*100/'в Абс. вел.'!AF30-100,"")</f>
        <v>39.715394566623559</v>
      </c>
      <c r="AG29" s="27">
        <f>IFERROR('в Абс. вел.'!AS30*100/'в Абс. вел.'!AG30-100,"")</f>
        <v>38.003309431880865</v>
      </c>
      <c r="AH29" s="27">
        <f>IFERROR('в Абс. вел.'!AT30*100/'в Абс. вел.'!AH30-100,"")</f>
        <v>25.077784691972624</v>
      </c>
      <c r="AI29" s="27">
        <f>IFERROR('в Абс. вел.'!AU30*100/'в Абс. вел.'!AI30-100,"")</f>
        <v>28.968499073502159</v>
      </c>
      <c r="AJ29" s="27">
        <f>IFERROR('в Абс. вел.'!AV30*100/'в Абс. вел.'!AJ30-100,"")</f>
        <v>30.883078441045882</v>
      </c>
      <c r="AK29" s="27">
        <f>IFERROR('в Абс. вел.'!AW30*100/'в Абс. вел.'!AK30-100,"")</f>
        <v>30.16610638718609</v>
      </c>
      <c r="AL29" s="27">
        <f>IFERROR('в Абс. вел.'!AX30*100/'в Абс. вел.'!AL30-100,"")</f>
        <v>29.073983341499257</v>
      </c>
      <c r="AM29" s="27">
        <f>IFERROR('в Абс. вел.'!AY30*100/'в Абс. вел.'!AM30-100,"")</f>
        <v>30.460624071322428</v>
      </c>
      <c r="AN29" s="27">
        <f>IFERROR('в Абс. вел.'!AZ30*100/'в Абс. вел.'!AN30-100,"")</f>
        <v>36.273651016117725</v>
      </c>
      <c r="AO29" s="27">
        <f>IFERROR('в Абс. вел.'!BA30*100/'в Абс. вел.'!AO30-100,"")</f>
        <v>38.412724575572781</v>
      </c>
      <c r="AP29" s="27">
        <f>IFERROR('в Абс. вел.'!BB30*100/'в Абс. вел.'!AP30-100,"")</f>
        <v>36.251797411727125</v>
      </c>
      <c r="AQ29" s="27">
        <f>IFERROR('в Абс. вел.'!BC30*100/'в Абс. вел.'!AQ30-100,"")</f>
        <v>32.476235000779184</v>
      </c>
      <c r="AR29" s="27">
        <f>IFERROR('в Абс. вел.'!BD30*100/'в Абс. вел.'!AR30-100,"")</f>
        <v>36.759259259259267</v>
      </c>
      <c r="AS29" s="27">
        <f>IFERROR('в Абс. вел.'!BE30*100/'в Абс. вел.'!AS30-100,"")</f>
        <v>35.467625899280563</v>
      </c>
      <c r="AT29" s="27">
        <f>IFERROR('в Абс. вел.'!BF30*100/'в Абс. вел.'!AT30-100,"")</f>
        <v>34.286898839137649</v>
      </c>
      <c r="AU29" s="27">
        <f>IFERROR('в Абс. вел.'!BG30*100/'в Абс. вел.'!AU30-100,"")</f>
        <v>29.110791826309054</v>
      </c>
      <c r="AV29" s="27">
        <f>IFERROR('в Абс. вел.'!BH30*100/'в Абс. вел.'!AV30-100,"")</f>
        <v>29.129287598944586</v>
      </c>
      <c r="AW29" s="27">
        <f>IFERROR('в Абс. вел.'!BI30*100/'в Абс. вел.'!AW30-100,"")</f>
        <v>38.799848082035709</v>
      </c>
      <c r="AX29" s="27">
        <f>IFERROR('в Абс. вел.'!BJ30*100/'в Абс. вел.'!AX30-100,"")</f>
        <v>48.800485879137568</v>
      </c>
      <c r="AY29" s="27">
        <f>IFERROR('в Абс. вел.'!BK30*100/'в Абс. вел.'!AY30-100,"")</f>
        <v>39.407744874715263</v>
      </c>
      <c r="AZ29" s="27">
        <f>IFERROR('в Абс. вел.'!BL30*100/'в Абс. вел.'!AZ30-100,"")</f>
        <v>29.607250755286998</v>
      </c>
      <c r="BA29" s="27">
        <f>IFERROR('в Абс. вел.'!BM30*100/'в Абс. вел.'!BA30-100,"")</f>
        <v>21.381363501041974</v>
      </c>
      <c r="BB29" s="27">
        <f>IFERROR('в Абс. вел.'!BN30*100/'в Абс. вел.'!BB30-100,"")</f>
        <v>21.306285178236394</v>
      </c>
      <c r="BC29" s="27">
        <f>IFERROR('в Абс. вел.'!BO30*100/'в Абс. вел.'!BC30-100,"")</f>
        <v>26.314551229267138</v>
      </c>
      <c r="BD29" s="27">
        <f>IFERROR('в Абс. вел.'!BP30*100/'в Абс. вел.'!BD30-100,"")</f>
        <v>15.356681233458488</v>
      </c>
      <c r="BE29" s="27">
        <f>IFERROR('в Абс. вел.'!BQ30*100/'в Абс. вел.'!BE30-100,"")</f>
        <v>15.495367911724784</v>
      </c>
      <c r="BF29" s="27">
        <f>IFERROR('в Абс. вел.'!BR30*100/'в Абс. вел.'!BF30-100,"")</f>
        <v>25.791911083667799</v>
      </c>
      <c r="BG29" s="27">
        <f>IFERROR('в Абс. вел.'!BS30*100/'в Абс. вел.'!BG30-100,"")</f>
        <v>27.060278207109732</v>
      </c>
      <c r="BH29" s="27">
        <f>IFERROR('в Абс. вел.'!BT30*100/'в Абс. вел.'!BH30-100,"")</f>
        <v>22.92019382334054</v>
      </c>
      <c r="BI29" s="27">
        <f>IFERROR('в Абс. вел.'!BU30*100/'в Абс. вел.'!BI30-100,"")</f>
        <v>19.498713949543045</v>
      </c>
      <c r="BJ29" s="27">
        <f>IFERROR('в Абс. вел.'!BV30*100/'в Абс. вел.'!BJ30-100,"")</f>
        <v>18.040816326530617</v>
      </c>
      <c r="BK29" s="27">
        <f>IFERROR('в Абс. вел.'!BW30*100/'в Абс. вел.'!BK30-100,"")</f>
        <v>24.131944444444443</v>
      </c>
      <c r="BL29" s="27">
        <f>IFERROR('в Абс. вел.'!BX30*100/'в Абс. вел.'!BL30-100,"")</f>
        <v>23.23067003918068</v>
      </c>
      <c r="BM29" s="27">
        <f>IFERROR('в Абс. вел.'!BY30*100/'в Абс. вел.'!BM30-100,"")</f>
        <v>19.385853036397535</v>
      </c>
      <c r="BN29" s="27">
        <f>IFERROR('в Абс. вел.'!BZ30*100/'в Абс. вел.'!BN30-100,"")</f>
        <v>22.02996616723054</v>
      </c>
      <c r="BO29" s="27">
        <f>IFERROR('в Абс. вел.'!CA30*100/'в Абс. вел.'!BO30-100,"")</f>
        <v>25.013969081765694</v>
      </c>
      <c r="BP29" s="27">
        <f>IFERROR('в Абс. вел.'!CB30*100/'в Абс. вел.'!BP30-100,"")</f>
        <v>38.357699285028275</v>
      </c>
    </row>
    <row r="30" spans="1:68" x14ac:dyDescent="0.25">
      <c r="A30" s="25" t="s">
        <v>28</v>
      </c>
      <c r="B30" s="27">
        <f>IFERROR('в Абс. вел.'!N31*100/'в Абс. вел.'!B31-100,"")</f>
        <v>8387.5</v>
      </c>
      <c r="C30" s="27">
        <f>IFERROR('в Абс. вел.'!O31*100/'в Абс. вел.'!C31-100,"")</f>
        <v>9211.1111111111113</v>
      </c>
      <c r="D30" s="27">
        <f>IFERROR('в Абс. вел.'!P31*100/'в Абс. вел.'!D31-100,"")</f>
        <v>4481.818181818182</v>
      </c>
      <c r="E30" s="27">
        <f>IFERROR('в Абс. вел.'!Q31*100/'в Абс. вел.'!E31-100,"")</f>
        <v>2396</v>
      </c>
      <c r="F30" s="27">
        <f>IFERROR('в Абс. вел.'!R31*100/'в Абс. вел.'!F31-100,"")</f>
        <v>1729.2134831460673</v>
      </c>
      <c r="G30" s="27">
        <f>IFERROR('в Абс. вел.'!S31*100/'в Абс. вел.'!G31-100,"")</f>
        <v>1899.1150442477876</v>
      </c>
      <c r="H30" s="27">
        <f>IFERROR('в Абс. вел.'!T31*100/'в Абс. вел.'!H31-100,"")</f>
        <v>1556.140350877193</v>
      </c>
      <c r="I30" s="27">
        <f>IFERROR('в Абс. вел.'!U31*100/'в Абс. вел.'!I31-100,"")</f>
        <v>1237.4449339207049</v>
      </c>
      <c r="J30" s="27">
        <f>IFERROR('в Абс. вел.'!V31*100/'в Абс. вел.'!J31-100,"")</f>
        <v>1235.4477611940299</v>
      </c>
      <c r="K30" s="27">
        <f>IFERROR('в Абс. вел.'!W31*100/'в Абс. вел.'!K31-100,"")</f>
        <v>1268.976897689769</v>
      </c>
      <c r="L30" s="27">
        <f>IFERROR('в Абс. вел.'!X31*100/'в Абс. вел.'!L31-100,"")</f>
        <v>1063</v>
      </c>
      <c r="M30" s="27">
        <f>IFERROR('в Абс. вел.'!Y31*100/'в Абс. вел.'!M31-100,"")</f>
        <v>900.38022813688212</v>
      </c>
      <c r="N30" s="27">
        <f>IFERROR('в Абс. вел.'!Z31*100/'в Абс. вел.'!N31-100,"")</f>
        <v>767.30486008836522</v>
      </c>
      <c r="O30" s="27">
        <f>IFERROR('в Абс. вел.'!AA31*100/'в Абс. вел.'!O31-100,"")</f>
        <v>664.79713603818618</v>
      </c>
      <c r="P30" s="27">
        <f>IFERROR('в Абс. вел.'!AB31*100/'в Абс. вел.'!P31-100,"")</f>
        <v>585.01984126984132</v>
      </c>
      <c r="Q30" s="27">
        <f>IFERROR('в Абс. вел.'!AC31*100/'в Абс. вел.'!Q31-100,"")</f>
        <v>487.25961538461536</v>
      </c>
      <c r="R30" s="27">
        <f>IFERROR('в Абс. вел.'!AD31*100/'в Абс. вел.'!R31-100,"")</f>
        <v>369.71744471744472</v>
      </c>
      <c r="S30" s="27">
        <f>IFERROR('в Абс. вел.'!AE31*100/'в Абс. вел.'!S31-100,"")</f>
        <v>262.68260292164672</v>
      </c>
      <c r="T30" s="27">
        <f>IFERROR('в Абс. вел.'!AF31*100/'в Абс. вел.'!T31-100,"")</f>
        <v>206.49717514124296</v>
      </c>
      <c r="U30" s="27">
        <f>IFERROR('в Абс. вел.'!AG31*100/'в Абс. вел.'!U31-100,"")</f>
        <v>198.94598155467719</v>
      </c>
      <c r="V30" s="27">
        <f>IFERROR('в Абс. вел.'!AH31*100/'в Абс. вел.'!V31-100,"")</f>
        <v>168.23134953897738</v>
      </c>
      <c r="W30" s="27">
        <f>IFERROR('в Абс. вел.'!AI31*100/'в Абс. вел.'!W31-100,"")</f>
        <v>146.28736740597878</v>
      </c>
      <c r="X30" s="27">
        <f>IFERROR('в Абс. вел.'!AJ31*100/'в Абс. вел.'!X31-100,"")</f>
        <v>128.7188306104901</v>
      </c>
      <c r="Y30" s="27">
        <f>IFERROR('в Абс. вел.'!AK31*100/'в Абс. вел.'!Y31-100,"")</f>
        <v>104.46598251615356</v>
      </c>
      <c r="Z30" s="27">
        <f>IFERROR('в Абс. вел.'!AL31*100/'в Абс. вел.'!Z31-100,"")</f>
        <v>71.608082866361002</v>
      </c>
      <c r="AA30" s="27">
        <f>IFERROR('в Абс. вел.'!AM31*100/'в Абс. вел.'!AA31-100,"")</f>
        <v>62.552660321422991</v>
      </c>
      <c r="AB30" s="27">
        <f>IFERROR('в Абс. вел.'!AN31*100/'в Абс. вел.'!AB31-100,"")</f>
        <v>55.133960897900067</v>
      </c>
      <c r="AC30" s="27">
        <f>IFERROR('в Абс. вел.'!AO31*100/'в Абс. вел.'!AC31-100,"")</f>
        <v>52.053486150907361</v>
      </c>
      <c r="AD30" s="27">
        <f>IFERROR('в Абс. вел.'!AP31*100/'в Абс. вел.'!AD31-100,"")</f>
        <v>52.608866222047851</v>
      </c>
      <c r="AE30" s="27">
        <f>IFERROR('в Абс. вел.'!AQ31*100/'в Абс. вел.'!AE31-100,"")</f>
        <v>43.03673867936044</v>
      </c>
      <c r="AF30" s="27">
        <f>IFERROR('в Абс. вел.'!AR31*100/'в Абс. вел.'!AF31-100,"")</f>
        <v>30.829493087557609</v>
      </c>
      <c r="AG30" s="27">
        <f>IFERROR('в Абс. вел.'!AS31*100/'в Абс. вел.'!AG31-100,"")</f>
        <v>20.713970912296162</v>
      </c>
      <c r="AH30" s="27">
        <f>IFERROR('в Абс. вел.'!AT31*100/'в Абс. вел.'!AH31-100,"")</f>
        <v>11.989583333333329</v>
      </c>
      <c r="AI30" s="27">
        <f>IFERROR('в Абс. вел.'!AU31*100/'в Абс. вел.'!AI31-100,"")</f>
        <v>8.535630383711819</v>
      </c>
      <c r="AJ30" s="27">
        <f>IFERROR('в Абс. вел.'!AV31*100/'в Абс. вел.'!AJ31-100,"")</f>
        <v>7.2744360902255636</v>
      </c>
      <c r="AK30" s="27">
        <f>IFERROR('в Абс. вел.'!AW31*100/'в Абс. вел.'!AK31-100,"")</f>
        <v>9.1179477646621478</v>
      </c>
      <c r="AL30" s="27">
        <f>IFERROR('в Абс. вел.'!AX31*100/'в Абс. вел.'!AL31-100,"")</f>
        <v>20.759944587373838</v>
      </c>
      <c r="AM30" s="27">
        <f>IFERROR('в Абс. вел.'!AY31*100/'в Абс. вел.'!AM31-100,"")</f>
        <v>22.144365521213288</v>
      </c>
      <c r="AN30" s="27">
        <f>IFERROR('в Абс. вел.'!AZ31*100/'в Абс. вел.'!AN31-100,"")</f>
        <v>27.371172516803583</v>
      </c>
      <c r="AO30" s="27">
        <f>IFERROR('в Абс. вел.'!BA31*100/'в Абс. вел.'!AO31-100,"")</f>
        <v>24.120603015075375</v>
      </c>
      <c r="AP30" s="27">
        <f>IFERROR('в Абс. вел.'!BB31*100/'в Абс. вел.'!AP31-100,"")</f>
        <v>24.27592116538132</v>
      </c>
      <c r="AQ30" s="27">
        <f>IFERROR('в Абс. вел.'!BC31*100/'в Абс. вел.'!AQ31-100,"")</f>
        <v>24.131751855960403</v>
      </c>
      <c r="AR30" s="27">
        <f>IFERROR('в Абс. вел.'!BD31*100/'в Абс. вел.'!AR31-100,"")</f>
        <v>26.408946812257838</v>
      </c>
      <c r="AS30" s="27">
        <f>IFERROR('в Абс. вел.'!BE31*100/'в Абс. вел.'!AS31-100,"")</f>
        <v>29.207740051113547</v>
      </c>
      <c r="AT30" s="27">
        <f>IFERROR('в Абс. вел.'!BF31*100/'в Абс. вел.'!AT31-100,"")</f>
        <v>28.332248162961577</v>
      </c>
      <c r="AU30" s="27">
        <f>IFERROR('в Абс. вел.'!BG31*100/'в Абс. вел.'!AU31-100,"")</f>
        <v>25.829725829725831</v>
      </c>
      <c r="AV30" s="27">
        <f>IFERROR('в Абс. вел.'!BH31*100/'в Абс. вел.'!AV31-100,"")</f>
        <v>30.278605221657614</v>
      </c>
      <c r="AW30" s="27">
        <f>IFERROR('в Абс. вел.'!BI31*100/'в Абс. вел.'!AW31-100,"")</f>
        <v>35.45144804088585</v>
      </c>
      <c r="AX30" s="27">
        <f>IFERROR('в Абс. вел.'!BJ31*100/'в Абс. вел.'!AX31-100,"")</f>
        <v>39.855784988528342</v>
      </c>
      <c r="AY30" s="27">
        <f>IFERROR('в Абс. вел.'!BK31*100/'в Абс. вел.'!AY31-100,"")</f>
        <v>33.807465618860505</v>
      </c>
      <c r="AZ30" s="27">
        <f>IFERROR('в Абс. вел.'!BL31*100/'в Абс. вел.'!AZ31-100,"")</f>
        <v>28.232189973614766</v>
      </c>
      <c r="BA30" s="27">
        <f>IFERROR('в Абс. вел.'!BM31*100/'в Абс. вел.'!BA31-100,"")</f>
        <v>25.144592249855407</v>
      </c>
      <c r="BB30" s="27">
        <f>IFERROR('в Абс. вел.'!BN31*100/'в Абс. вел.'!BB31-100,"")</f>
        <v>20.471626560022059</v>
      </c>
      <c r="BC30" s="27">
        <f>IFERROR('в Абс. вел.'!BO31*100/'в Абс. вел.'!BC31-100,"")</f>
        <v>23.083797346531938</v>
      </c>
      <c r="BD30" s="27">
        <f>IFERROR('в Абс. вел.'!BP31*100/'в Абс. вел.'!BD31-100,"")</f>
        <v>7.5026123301985308</v>
      </c>
      <c r="BE30" s="27">
        <f>IFERROR('в Абс. вел.'!BQ31*100/'в Абс. вел.'!BE31-100,"")</f>
        <v>12.800226052557221</v>
      </c>
      <c r="BF30" s="27">
        <f>IFERROR('в Абс. вел.'!BR31*100/'в Абс. вел.'!BF31-100,"")</f>
        <v>19.489744147278387</v>
      </c>
      <c r="BG30" s="27">
        <f>IFERROR('в Абс. вел.'!BS31*100/'в Абс. вел.'!BG31-100,"")</f>
        <v>22.491399082568805</v>
      </c>
      <c r="BH30" s="27">
        <f>IFERROR('в Абс. вел.'!BT31*100/'в Абс. вел.'!BH31-100,"")</f>
        <v>14.398117014122391</v>
      </c>
      <c r="BI30" s="27">
        <f>IFERROR('в Абс. вел.'!BU31*100/'в Абс. вел.'!BI31-100,"")</f>
        <v>10.583574393158088</v>
      </c>
      <c r="BJ30" s="27">
        <f>IFERROR('в Абс. вел.'!BV31*100/'в Абс. вел.'!BJ31-100,"")</f>
        <v>7.2767752519334437</v>
      </c>
      <c r="BK30" s="27">
        <f>IFERROR('в Абс. вел.'!BW31*100/'в Абс. вел.'!BK31-100,"")</f>
        <v>12.656369295824277</v>
      </c>
      <c r="BL30" s="27">
        <f>IFERROR('в Абс. вел.'!BX31*100/'в Абс. вел.'!BL31-100,"")</f>
        <v>13.260173754000917</v>
      </c>
      <c r="BM30" s="27">
        <f>IFERROR('в Абс. вел.'!BY31*100/'в Абс. вел.'!BM31-100,"")</f>
        <v>18.134026574234539</v>
      </c>
      <c r="BN30" s="27">
        <f>IFERROR('в Абс. вел.'!BZ31*100/'в Абс. вел.'!BN31-100,"")</f>
        <v>19.259386446886452</v>
      </c>
      <c r="BO30" s="27">
        <f>IFERROR('в Абс. вел.'!CA31*100/'в Абс. вел.'!BO31-100,"")</f>
        <v>20.044680256911477</v>
      </c>
      <c r="BP30" s="27">
        <f>IFERROR('в Абс. вел.'!CB31*100/'в Абс. вел.'!BP31-100,"")</f>
        <v>34.272939346811825</v>
      </c>
    </row>
    <row r="31" spans="1:68" x14ac:dyDescent="0.25">
      <c r="A31" s="25" t="s">
        <v>29</v>
      </c>
      <c r="B31" s="27" t="str">
        <f>IFERROR('в Абс. вел.'!N32*100/'в Абс. вел.'!B32-100,"")</f>
        <v/>
      </c>
      <c r="C31" s="27" t="str">
        <f>IFERROR('в Абс. вел.'!O32*100/'в Абс. вел.'!C32-100,"")</f>
        <v/>
      </c>
      <c r="D31" s="27" t="str">
        <f>IFERROR('в Абс. вел.'!P32*100/'в Абс. вел.'!D32-100,"")</f>
        <v/>
      </c>
      <c r="E31" s="27" t="str">
        <f>IFERROR('в Абс. вел.'!Q32*100/'в Абс. вел.'!E32-100,"")</f>
        <v/>
      </c>
      <c r="F31" s="27">
        <f>IFERROR('в Абс. вел.'!R32*100/'в Абс. вел.'!F32-100,"")</f>
        <v>13766.666666666666</v>
      </c>
      <c r="G31" s="27">
        <f>IFERROR('в Абс. вел.'!S32*100/'в Абс. вел.'!G32-100,"")</f>
        <v>18066.666666666668</v>
      </c>
      <c r="H31" s="27">
        <f>IFERROR('в Абс. вел.'!T32*100/'в Абс. вел.'!H32-100,"")</f>
        <v>16612.5</v>
      </c>
      <c r="I31" s="27">
        <f>IFERROR('в Абс. вел.'!U32*100/'в Абс. вел.'!I32-100,"")</f>
        <v>10580</v>
      </c>
      <c r="J31" s="27">
        <f>IFERROR('в Абс. вел.'!V32*100/'в Абс. вел.'!J32-100,"")</f>
        <v>7694.1176470588234</v>
      </c>
      <c r="K31" s="27">
        <f>IFERROR('в Абс. вел.'!W32*100/'в Абс. вел.'!K32-100,"")</f>
        <v>7671.4285714285716</v>
      </c>
      <c r="L31" s="27">
        <f>IFERROR('в Абс. вел.'!X32*100/'в Абс. вел.'!L32-100,"")</f>
        <v>3561.2244897959185</v>
      </c>
      <c r="M31" s="27">
        <f>IFERROR('в Абс. вел.'!Y32*100/'в Абс. вел.'!M32-100,"")</f>
        <v>1784.5454545454545</v>
      </c>
      <c r="N31" s="27">
        <f>IFERROR('в Абс. вел.'!Z32*100/'в Абс. вел.'!N32-100,"")</f>
        <v>1088.9502762430939</v>
      </c>
      <c r="O31" s="27">
        <f>IFERROR('в Абс. вел.'!AA32*100/'в Абс. вел.'!O32-100,"")</f>
        <v>560.97560975609758</v>
      </c>
      <c r="P31" s="27">
        <f>IFERROR('в Абс. вел.'!AB32*100/'в Абс. вел.'!P32-100,"")</f>
        <v>395.51820728291318</v>
      </c>
      <c r="Q31" s="27">
        <f>IFERROR('в Абс. вел.'!AC32*100/'в Абс. вел.'!Q32-100,"")</f>
        <v>177.92642140468229</v>
      </c>
      <c r="R31" s="27">
        <f>IFERROR('в Абс. вел.'!AD32*100/'в Абс. вел.'!R32-100,"")</f>
        <v>138.58173076923077</v>
      </c>
      <c r="S31" s="27">
        <f>IFERROR('в Абс. вел.'!AE32*100/'в Абс. вел.'!S32-100,"")</f>
        <v>100.45871559633028</v>
      </c>
      <c r="T31" s="27">
        <f>IFERROR('в Абс. вел.'!AF32*100/'в Абс. вел.'!T32-100,"")</f>
        <v>80.628272251308914</v>
      </c>
      <c r="U31" s="27">
        <f>IFERROR('в Абс. вел.'!AG32*100/'в Абс. вел.'!U32-100,"")</f>
        <v>122.09737827715355</v>
      </c>
      <c r="V31" s="27">
        <f>IFERROR('в Абс. вел.'!AH32*100/'в Абс. вел.'!V32-100,"")</f>
        <v>107.09433962264151</v>
      </c>
      <c r="W31" s="27">
        <f>IFERROR('в Абс. вел.'!AI32*100/'в Абс. вел.'!W32-100,"")</f>
        <v>93.07598039215685</v>
      </c>
      <c r="X31" s="27">
        <f>IFERROR('в Абс. вел.'!AJ32*100/'в Абс. вел.'!X32-100,"")</f>
        <v>90.412486064659987</v>
      </c>
      <c r="Y31" s="27">
        <f>IFERROR('в Абс. вел.'!AK32*100/'в Абс. вел.'!Y32-100,"")</f>
        <v>60.250844187168354</v>
      </c>
      <c r="Z31" s="27">
        <f>IFERROR('в Абс. вел.'!AL32*100/'в Абс. вел.'!Z32-100,"")</f>
        <v>59.89776951672863</v>
      </c>
      <c r="AA31" s="27">
        <f>IFERROR('в Абс. вел.'!AM32*100/'в Абс. вел.'!AA32-100,"")</f>
        <v>85.116851168511687</v>
      </c>
      <c r="AB31" s="27">
        <f>IFERROR('в Абс. вел.'!AN32*100/'в Абс. вел.'!AB32-100,"")</f>
        <v>50.87620124364048</v>
      </c>
      <c r="AC31" s="27">
        <f>IFERROR('в Абс. вел.'!AO32*100/'в Абс. вел.'!AC32-100,"")</f>
        <v>68.351383874849574</v>
      </c>
      <c r="AD31" s="27">
        <f>IFERROR('в Абс. вел.'!AP32*100/'в Абс. вел.'!AD32-100,"")</f>
        <v>49.168765743073038</v>
      </c>
      <c r="AE31" s="27">
        <f>IFERROR('в Абс. вел.'!AQ32*100/'в Абс. вел.'!AE32-100,"")</f>
        <v>49.107551487414185</v>
      </c>
      <c r="AF31" s="27">
        <f>IFERROR('в Абс. вел.'!AR32*100/'в Абс. вел.'!AF32-100,"")</f>
        <v>26.625258799171846</v>
      </c>
      <c r="AG31" s="27">
        <f>IFERROR('в Абс. вел.'!AS32*100/'в Абс. вел.'!AG32-100,"")</f>
        <v>33.305227655986499</v>
      </c>
      <c r="AH31" s="27">
        <f>IFERROR('в Абс. вел.'!AT32*100/'в Абс. вел.'!AH32-100,"")</f>
        <v>15.889212827988345</v>
      </c>
      <c r="AI31" s="27">
        <f>IFERROR('в Абс. вел.'!AU32*100/'в Абс. вел.'!AI32-100,"")</f>
        <v>13.77340526816883</v>
      </c>
      <c r="AJ31" s="27">
        <f>IFERROR('в Абс. вел.'!AV32*100/'в Абс. вел.'!AJ32-100,"")</f>
        <v>-0.23419203747072004</v>
      </c>
      <c r="AK31" s="27">
        <f>IFERROR('в Абс. вел.'!AW32*100/'в Абс. вел.'!AK32-100,"")</f>
        <v>10.264900662251662</v>
      </c>
      <c r="AL31" s="27">
        <f>IFERROR('в Абс. вел.'!AX32*100/'в Абс. вел.'!AL32-100,"")</f>
        <v>8.079046788724213</v>
      </c>
      <c r="AM31" s="27">
        <f>IFERROR('в Абс. вел.'!AY32*100/'в Абс. вел.'!AM32-100,"")</f>
        <v>23.222591362126252</v>
      </c>
      <c r="AN31" s="27">
        <f>IFERROR('в Абс. вел.'!AZ32*100/'в Абс. вел.'!AN32-100,"")</f>
        <v>37.017609591607339</v>
      </c>
      <c r="AO31" s="27">
        <f>IFERROR('в Абс. вел.'!BA32*100/'в Абс. вел.'!AO32-100,"")</f>
        <v>38.706218727662616</v>
      </c>
      <c r="AP31" s="27">
        <f>IFERROR('в Абс. вел.'!BB32*100/'в Абс. вел.'!AP32-100,"")</f>
        <v>47.348868625464377</v>
      </c>
      <c r="AQ31" s="27">
        <f>IFERROR('в Абс. вел.'!BC32*100/'в Абс. вел.'!AQ32-100,"")</f>
        <v>54.818907305095138</v>
      </c>
      <c r="AR31" s="27">
        <f>IFERROR('в Абс. вел.'!BD32*100/'в Абс. вел.'!AR32-100,"")</f>
        <v>77.370830608240681</v>
      </c>
      <c r="AS31" s="27">
        <f>IFERROR('в Абс. вел.'!BE32*100/'в Абс. вел.'!AS32-100,"")</f>
        <v>78.462998102466798</v>
      </c>
      <c r="AT31" s="27">
        <f>IFERROR('в Абс. вел.'!BF32*100/'в Абс. вел.'!AT32-100,"")</f>
        <v>49.465408805031444</v>
      </c>
      <c r="AU31" s="27">
        <f>IFERROR('в Абс. вел.'!BG32*100/'в Абс. вел.'!AU32-100,"")</f>
        <v>44.490934449093459</v>
      </c>
      <c r="AV31" s="27">
        <f>IFERROR('в Абс. вел.'!BH32*100/'в Абс. вел.'!AV32-100,"")</f>
        <v>66.285211267605632</v>
      </c>
      <c r="AW31" s="27">
        <f>IFERROR('в Абс. вел.'!BI32*100/'в Абс. вел.'!AW32-100,"")</f>
        <v>59.732459732459745</v>
      </c>
      <c r="AX31" s="27">
        <f>IFERROR('в Абс. вел.'!BJ32*100/'в Абс. вел.'!AX32-100,"")</f>
        <v>73.003495563323469</v>
      </c>
      <c r="AY31" s="27">
        <f>IFERROR('в Абс. вел.'!BK32*100/'в Абс. вел.'!AY32-100,"")</f>
        <v>72.229711512537079</v>
      </c>
      <c r="AZ31" s="27">
        <f>IFERROR('в Абс. вел.'!BL32*100/'в Абс. вел.'!AZ32-100,"")</f>
        <v>72.217664752529402</v>
      </c>
      <c r="BA31" s="27">
        <f>IFERROR('в Абс. вел.'!BM32*100/'в Абс. вел.'!BA32-100,"")</f>
        <v>51.069312032981202</v>
      </c>
      <c r="BB31" s="27">
        <f>IFERROR('в Абс. вел.'!BN32*100/'в Абс. вел.'!BB32-100,"")</f>
        <v>45.244098097639238</v>
      </c>
      <c r="BC31" s="27">
        <f>IFERROR('в Абс. вел.'!BO32*100/'в Абс. вел.'!BC32-100,"")</f>
        <v>35.448057097541636</v>
      </c>
      <c r="BD31" s="27">
        <f>IFERROR('в Абс. вел.'!BP32*100/'в Абс. вел.'!BD32-100,"")</f>
        <v>14.19616519174042</v>
      </c>
      <c r="BE31" s="27">
        <f>IFERROR('в Абс. вел.'!BQ32*100/'в Абс. вел.'!BE32-100,"")</f>
        <v>0.5139110402268301</v>
      </c>
      <c r="BF31" s="27">
        <f>IFERROR('в Абс. вел.'!BR32*100/'в Абс. вел.'!BF32-100,"")</f>
        <v>27.982326951399116</v>
      </c>
      <c r="BG31" s="27">
        <f>IFERROR('в Абс. вел.'!BS32*100/'в Абс. вел.'!BG32-100,"")</f>
        <v>9.1312741312741252</v>
      </c>
      <c r="BH31" s="27">
        <f>IFERROR('в Абс. вел.'!BT32*100/'в Абс. вел.'!BH32-100,"")</f>
        <v>3.4586200811717021</v>
      </c>
      <c r="BI31" s="27">
        <f>IFERROR('в Абс. вел.'!BU32*100/'в Абс. вел.'!BI32-100,"")</f>
        <v>-2.3072978977952516</v>
      </c>
      <c r="BJ31" s="27">
        <f>IFERROR('в Абс. вел.'!BV32*100/'в Абс. вел.'!BJ32-100,"")</f>
        <v>-7.0873484612993423</v>
      </c>
      <c r="BK31" s="27">
        <f>IFERROR('в Абс. вел.'!BW32*100/'в Абс. вел.'!BK32-100,"")</f>
        <v>2.6142767689417639</v>
      </c>
      <c r="BL31" s="27">
        <f>IFERROR('в Абс. вел.'!BX32*100/'в Абс. вел.'!BL32-100,"")</f>
        <v>5.0015878056525906</v>
      </c>
      <c r="BM31" s="27">
        <f>IFERROR('в Абс. вел.'!BY32*100/'в Абс. вел.'!BM32-100,"")</f>
        <v>23.435101483881965</v>
      </c>
      <c r="BN31" s="27">
        <f>IFERROR('в Абс. вел.'!BZ32*100/'в Абс. вел.'!BN32-100,"")</f>
        <v>16.963863026668776</v>
      </c>
      <c r="BO31" s="27">
        <f>IFERROR('в Абс. вел.'!CA32*100/'в Абс. вел.'!BO32-100,"")</f>
        <v>23.331381733021075</v>
      </c>
      <c r="BP31" s="27">
        <f>IFERROR('в Абс. вел.'!CB32*100/'в Абс. вел.'!BP32-100,"")</f>
        <v>39.134646432030991</v>
      </c>
    </row>
    <row r="32" spans="1:68" x14ac:dyDescent="0.25">
      <c r="A32" s="25" t="s">
        <v>30</v>
      </c>
      <c r="B32" s="27" t="str">
        <f>IFERROR('в Абс. вел.'!N33*100/'в Абс. вел.'!B33-100,"")</f>
        <v/>
      </c>
      <c r="C32" s="27" t="str">
        <f>IFERROR('в Абс. вел.'!O33*100/'в Абс. вел.'!C33-100,"")</f>
        <v/>
      </c>
      <c r="D32" s="27" t="str">
        <f>IFERROR('в Абс. вел.'!P33*100/'в Абс. вел.'!D33-100,"")</f>
        <v/>
      </c>
      <c r="E32" s="27" t="str">
        <f>IFERROR('в Абс. вел.'!Q33*100/'в Абс. вел.'!E33-100,"")</f>
        <v/>
      </c>
      <c r="F32" s="27">
        <f>IFERROR('в Абс. вел.'!R33*100/'в Абс. вел.'!F33-100,"")</f>
        <v>4000</v>
      </c>
      <c r="G32" s="27">
        <f>IFERROR('в Абс. вел.'!S33*100/'в Абс. вел.'!G33-100,"")</f>
        <v>2607.6923076923076</v>
      </c>
      <c r="H32" s="27">
        <f>IFERROR('в Абс. вел.'!T33*100/'в Абс. вел.'!H33-100,"")</f>
        <v>4092.3076923076924</v>
      </c>
      <c r="I32" s="27">
        <f>IFERROR('в Абс. вел.'!U33*100/'в Абс. вел.'!I33-100,"")</f>
        <v>4300</v>
      </c>
      <c r="J32" s="27">
        <f>IFERROR('в Абс. вел.'!V33*100/'в Абс. вел.'!J33-100,"")</f>
        <v>4976.4705882352937</v>
      </c>
      <c r="K32" s="27">
        <f>IFERROR('в Абс. вел.'!W33*100/'в Абс. вел.'!K33-100,"")</f>
        <v>4825</v>
      </c>
      <c r="L32" s="27">
        <f>IFERROR('в Абс. вел.'!X33*100/'в Абс. вел.'!L33-100,"")</f>
        <v>3425.6410256410259</v>
      </c>
      <c r="M32" s="27">
        <f>IFERROR('в Абс. вел.'!Y33*100/'в Абс. вел.'!M33-100,"")</f>
        <v>4084.6153846153848</v>
      </c>
      <c r="N32" s="27">
        <f>IFERROR('в Абс. вел.'!Z33*100/'в Абс. вел.'!N33-100,"")</f>
        <v>3635.8490566037735</v>
      </c>
      <c r="O32" s="27">
        <f>IFERROR('в Абс. вел.'!AA33*100/'в Абс. вел.'!O33-100,"")</f>
        <v>2474.0740740740739</v>
      </c>
      <c r="P32" s="27">
        <f>IFERROR('в Абс. вел.'!AB33*100/'в Абс. вел.'!P33-100,"")</f>
        <v>1864.1025641025642</v>
      </c>
      <c r="Q32" s="27">
        <f>IFERROR('в Абс. вел.'!AC33*100/'в Абс. вел.'!Q33-100,"")</f>
        <v>1557.3333333333333</v>
      </c>
      <c r="R32" s="27">
        <f>IFERROR('в Абс. вел.'!AD33*100/'в Абс. вел.'!R33-100,"")</f>
        <v>1052.439024390244</v>
      </c>
      <c r="S32" s="27">
        <f>IFERROR('в Абс. вел.'!AE33*100/'в Абс. вел.'!S33-100,"")</f>
        <v>775</v>
      </c>
      <c r="T32" s="27">
        <f>IFERROR('в Абс. вел.'!AF33*100/'в Абс. вел.'!T33-100,"")</f>
        <v>575.41284403669727</v>
      </c>
      <c r="U32" s="27">
        <f>IFERROR('в Абс. вел.'!AG33*100/'в Абс. вел.'!U33-100,"")</f>
        <v>505.90909090909088</v>
      </c>
      <c r="V32" s="27">
        <f>IFERROR('в Абс. вел.'!AH33*100/'в Абс. вел.'!V33-100,"")</f>
        <v>377.52027809965239</v>
      </c>
      <c r="W32" s="27">
        <f>IFERROR('в Абс. вел.'!AI33*100/'в Абс. вел.'!W33-100,"")</f>
        <v>284.26395939086296</v>
      </c>
      <c r="X32" s="27">
        <f>IFERROR('в Абс. вел.'!AJ33*100/'в Абс. вел.'!X33-100,"")</f>
        <v>256.21818181818179</v>
      </c>
      <c r="Y32" s="27">
        <f>IFERROR('в Абс. вел.'!AK33*100/'в Абс. вел.'!Y33-100,"")</f>
        <v>203.00245098039215</v>
      </c>
      <c r="Z32" s="27">
        <f>IFERROR('в Абс. вел.'!AL33*100/'в Абс. вел.'!Z33-100,"")</f>
        <v>147.12121212121212</v>
      </c>
      <c r="AA32" s="27">
        <f>IFERROR('в Абс. вел.'!AM33*100/'в Абс. вел.'!AA33-100,"")</f>
        <v>122.54196642685852</v>
      </c>
      <c r="AB32" s="27">
        <f>IFERROR('в Абс. вел.'!AN33*100/'в Абс. вел.'!AB33-100,"")</f>
        <v>95.517841601392519</v>
      </c>
      <c r="AC32" s="27">
        <f>IFERROR('в Абс. вел.'!AO33*100/'в Абс. вел.'!AC33-100,"")</f>
        <v>87.489943684633943</v>
      </c>
      <c r="AD32" s="27">
        <f>IFERROR('в Абс. вел.'!AP33*100/'в Абс. вел.'!AD33-100,"")</f>
        <v>78.306878306878303</v>
      </c>
      <c r="AE32" s="27">
        <f>IFERROR('в Абс. вел.'!AQ33*100/'в Абс. вел.'!AE33-100,"")</f>
        <v>55.714285714285722</v>
      </c>
      <c r="AF32" s="27">
        <f>IFERROR('в Абс. вел.'!AR33*100/'в Абс. вел.'!AF33-100,"")</f>
        <v>31.24151045911438</v>
      </c>
      <c r="AG32" s="27">
        <f>IFERROR('в Абс. вел.'!AS33*100/'в Абс. вел.'!AG33-100,"")</f>
        <v>4.5761440360089978</v>
      </c>
      <c r="AH32" s="27">
        <f>IFERROR('в Абс. вел.'!AT33*100/'в Абс. вел.'!AH33-100,"")</f>
        <v>10.919679689395778</v>
      </c>
      <c r="AI32" s="27">
        <f>IFERROR('в Абс. вел.'!AU33*100/'в Абс. вел.'!AI33-100,"")</f>
        <v>11.977102597974465</v>
      </c>
      <c r="AJ32" s="27">
        <f>IFERROR('в Абс. вел.'!AV33*100/'в Абс. вел.'!AJ33-100,"")</f>
        <v>10.963658636178039</v>
      </c>
      <c r="AK32" s="27">
        <f>IFERROR('в Абс. вел.'!AW33*100/'в Абс. вел.'!AK33-100,"")</f>
        <v>22.851365015166834</v>
      </c>
      <c r="AL32" s="27">
        <f>IFERROR('в Абс. вел.'!AX33*100/'в Абс. вел.'!AL33-100,"")</f>
        <v>29.92029429797671</v>
      </c>
      <c r="AM32" s="27">
        <f>IFERROR('в Абс. вел.'!AY33*100/'в Абс. вел.'!AM33-100,"")</f>
        <v>40.711206896551715</v>
      </c>
      <c r="AN32" s="27">
        <f>IFERROR('в Абс. вел.'!AZ33*100/'в Абс. вел.'!AN33-100,"")</f>
        <v>50.968172713109283</v>
      </c>
      <c r="AO32" s="27">
        <f>IFERROR('в Абс. вел.'!BA33*100/'в Абс. вел.'!AO33-100,"")</f>
        <v>53.314739326324826</v>
      </c>
      <c r="AP32" s="27">
        <f>IFERROR('в Абс. вел.'!BB33*100/'в Абс. вел.'!AP33-100,"")</f>
        <v>52.680514342235398</v>
      </c>
      <c r="AQ32" s="27">
        <f>IFERROR('в Абс. вел.'!BC33*100/'в Абс. вел.'!AQ33-100,"")</f>
        <v>78.815679733110926</v>
      </c>
      <c r="AR32" s="27">
        <f>IFERROR('в Абс. вел.'!BD33*100/'в Абс. вел.'!AR33-100,"")</f>
        <v>67.232457048230174</v>
      </c>
      <c r="AS32" s="27">
        <f>IFERROR('в Абс. вел.'!BE33*100/'в Абс. вел.'!AS33-100,"")</f>
        <v>88.115734098517464</v>
      </c>
      <c r="AT32" s="27">
        <f>IFERROR('в Абс. вел.'!BF33*100/'в Абс. вел.'!AT33-100,"")</f>
        <v>64.099759352439293</v>
      </c>
      <c r="AU32" s="27">
        <f>IFERROR('в Абс. вел.'!BG33*100/'в Абс. вел.'!AU33-100,"")</f>
        <v>55.780574125049156</v>
      </c>
      <c r="AV32" s="27">
        <f>IFERROR('в Абс. вел.'!BH33*100/'в Абс. вел.'!AV33-100,"")</f>
        <v>59.908003679852811</v>
      </c>
      <c r="AW32" s="27">
        <f>IFERROR('в Абс. вел.'!BI33*100/'в Абс. вел.'!AW33-100,"")</f>
        <v>54.304526748971199</v>
      </c>
      <c r="AX32" s="27">
        <f>IFERROR('в Абс. вел.'!BJ33*100/'в Абс. вел.'!AX33-100,"")</f>
        <v>52.27308478842221</v>
      </c>
      <c r="AY32" s="27">
        <f>IFERROR('в Абс. вел.'!BK33*100/'в Абс. вел.'!AY33-100,"")</f>
        <v>53.116863225608824</v>
      </c>
      <c r="AZ32" s="27">
        <f>IFERROR('в Абс. вел.'!BL33*100/'в Абс. вел.'!AZ33-100,"")</f>
        <v>56.184579094795822</v>
      </c>
      <c r="BA32" s="27">
        <f>IFERROR('в Абс. вел.'!BM33*100/'в Абс. вел.'!BA33-100,"")</f>
        <v>40.162328575426812</v>
      </c>
      <c r="BB32" s="27">
        <f>IFERROR('в Абс. вел.'!BN33*100/'в Абс. вел.'!BB33-100,"")</f>
        <v>18.7483804094325</v>
      </c>
      <c r="BC32" s="27">
        <f>IFERROR('в Абс. вел.'!BO33*100/'в Абс. вел.'!BC33-100,"")</f>
        <v>8.0107276119402968</v>
      </c>
      <c r="BD32" s="27">
        <f>IFERROR('в Абс. вел.'!BP33*100/'в Абс. вел.'!BD33-100,"")</f>
        <v>-1.3615546478524578</v>
      </c>
      <c r="BE32" s="27">
        <f>IFERROR('в Абс. вел.'!BQ33*100/'в Абс. вел.'!BE33-100,"")</f>
        <v>-1.1313079954239242</v>
      </c>
      <c r="BF32" s="27">
        <f>IFERROR('в Абс. вел.'!BR33*100/'в Абс. вел.'!BF33-100,"")</f>
        <v>9.8920143980802493</v>
      </c>
      <c r="BG32" s="27">
        <f>IFERROR('в Абс. вел.'!BS33*100/'в Абс. вел.'!BG33-100,"")</f>
        <v>5.8437460557869514</v>
      </c>
      <c r="BH32" s="27">
        <f>IFERROR('в Абс. вел.'!BT33*100/'в Абс. вел.'!BH33-100,"")</f>
        <v>-5.6380163387412239</v>
      </c>
      <c r="BI32" s="27">
        <f>IFERROR('в Абс. вел.'!BU33*100/'в Абс. вел.'!BI33-100,"")</f>
        <v>-7.200768081928743</v>
      </c>
      <c r="BJ32" s="27">
        <f>IFERROR('в Абс. вел.'!BV33*100/'в Абс. вел.'!BJ33-100,"")</f>
        <v>-14.111570247933884</v>
      </c>
      <c r="BK32" s="27">
        <f>IFERROR('в Абс. вел.'!BW33*100/'в Абс. вел.'!BK33-100,"")</f>
        <v>-14.664399319795933</v>
      </c>
      <c r="BL32" s="27">
        <f>IFERROR('в Абс. вел.'!BX33*100/'в Абс. вел.'!BL33-100,"")</f>
        <v>-19.208986218614314</v>
      </c>
      <c r="BM32" s="27">
        <f>IFERROR('в Абс. вел.'!BY33*100/'в Абс. вел.'!BM33-100,"")</f>
        <v>-12.829472843450475</v>
      </c>
      <c r="BN32" s="27">
        <f>IFERROR('в Абс. вел.'!BZ33*100/'в Абс. вел.'!BN33-100,"")</f>
        <v>1.0474631751227435</v>
      </c>
      <c r="BO32" s="27">
        <f>IFERROR('в Абс. вел.'!CA33*100/'в Абс. вел.'!BO33-100,"")</f>
        <v>0.33466479542265404</v>
      </c>
      <c r="BP32" s="27">
        <f>IFERROR('в Абс. вел.'!CB33*100/'в Абс. вел.'!BP33-100,"")</f>
        <v>7.1150708997364802</v>
      </c>
    </row>
    <row r="33" spans="1:68" x14ac:dyDescent="0.25">
      <c r="A33" s="25" t="s">
        <v>31</v>
      </c>
      <c r="B33" s="27">
        <f>IFERROR('в Абс. вел.'!N34*100/'в Абс. вел.'!B34-100,"")</f>
        <v>1042.453282223287</v>
      </c>
      <c r="C33" s="27">
        <f>IFERROR('в Абс. вел.'!O34*100/'в Абс. вел.'!C34-100,"")</f>
        <v>1041.2060301507538</v>
      </c>
      <c r="D33" s="27">
        <f>IFERROR('в Абс. вел.'!P34*100/'в Абс. вел.'!D34-100,"")</f>
        <v>907.74647887323943</v>
      </c>
      <c r="E33" s="27">
        <f>IFERROR('в Абс. вел.'!Q34*100/'в Абс. вел.'!E34-100,"")</f>
        <v>887.12161444503454</v>
      </c>
      <c r="F33" s="27">
        <f>IFERROR('в Абс. вел.'!R34*100/'в Абс. вел.'!F34-100,"")</f>
        <v>854.43812855268914</v>
      </c>
      <c r="G33" s="27">
        <f>IFERROR('в Абс. вел.'!S34*100/'в Абс. вел.'!G34-100,"")</f>
        <v>831.90049077678123</v>
      </c>
      <c r="H33" s="27">
        <f>IFERROR('в Абс. вел.'!T34*100/'в Абс. вел.'!H34-100,"")</f>
        <v>726.6058307655843</v>
      </c>
      <c r="I33" s="27">
        <f>IFERROR('в Абс. вел.'!U34*100/'в Абс. вел.'!I34-100,"")</f>
        <v>656.95652173913038</v>
      </c>
      <c r="J33" s="27">
        <f>IFERROR('в Абс. вел.'!V34*100/'в Абс. вел.'!J34-100,"")</f>
        <v>605.9022061244649</v>
      </c>
      <c r="K33" s="27">
        <f>IFERROR('в Абс. вел.'!W34*100/'в Абс. вел.'!K34-100,"")</f>
        <v>555.52386772594559</v>
      </c>
      <c r="L33" s="27">
        <f>IFERROR('в Абс. вел.'!X34*100/'в Абс. вел.'!L34-100,"")</f>
        <v>558.51743334309992</v>
      </c>
      <c r="M33" s="27">
        <f>IFERROR('в Абс. вел.'!Y34*100/'в Абс. вел.'!M34-100,"")</f>
        <v>529.04127364375904</v>
      </c>
      <c r="N33" s="27">
        <f>IFERROR('в Абс. вел.'!Z34*100/'в Абс. вел.'!N34-100,"")</f>
        <v>499.29119657761191</v>
      </c>
      <c r="O33" s="27">
        <f>IFERROR('в Абс. вел.'!AA34*100/'в Абс. вел.'!O34-100,"")</f>
        <v>497.18552766769415</v>
      </c>
      <c r="P33" s="27">
        <f>IFERROR('в Абс. вел.'!AB34*100/'в Абс. вел.'!P34-100,"")</f>
        <v>461.77815894797027</v>
      </c>
      <c r="Q33" s="27">
        <f>IFERROR('в Абс. вел.'!AC34*100/'в Абс. вел.'!Q34-100,"")</f>
        <v>429.1244115669133</v>
      </c>
      <c r="R33" s="27">
        <f>IFERROR('в Абс. вел.'!AD34*100/'в Абс. вел.'!R34-100,"")</f>
        <v>385.38574308227965</v>
      </c>
      <c r="S33" s="27">
        <f>IFERROR('в Абс. вел.'!AE34*100/'в Абс. вел.'!S34-100,"")</f>
        <v>323.19216939672395</v>
      </c>
      <c r="T33" s="27">
        <f>IFERROR('в Абс. вел.'!AF34*100/'в Абс. вел.'!T34-100,"")</f>
        <v>269.02321180231974</v>
      </c>
      <c r="U33" s="27">
        <f>IFERROR('в Абс. вел.'!AG34*100/'в Абс. вел.'!U34-100,"")</f>
        <v>243.28172795640035</v>
      </c>
      <c r="V33" s="27">
        <f>IFERROR('в Абс. вел.'!AH34*100/'в Абс. вел.'!V34-100,"")</f>
        <v>226.46438025491818</v>
      </c>
      <c r="W33" s="27">
        <f>IFERROR('в Абс. вел.'!AI34*100/'в Абс. вел.'!W34-100,"")</f>
        <v>219.27407576212721</v>
      </c>
      <c r="X33" s="27">
        <f>IFERROR('в Абс. вел.'!AJ34*100/'в Абс. вел.'!X34-100,"")</f>
        <v>186.59411262191213</v>
      </c>
      <c r="Y33" s="27">
        <f>IFERROR('в Абс. вел.'!AK34*100/'в Абс. вел.'!Y34-100,"")</f>
        <v>161.0928190033402</v>
      </c>
      <c r="Z33" s="27">
        <f>IFERROR('в Абс. вел.'!AL34*100/'в Абс. вел.'!Z34-100,"")</f>
        <v>125.61218848196853</v>
      </c>
      <c r="AA33" s="27">
        <f>IFERROR('в Абс. вел.'!AM34*100/'в Абс. вел.'!AA34-100,"")</f>
        <v>105.14424406279764</v>
      </c>
      <c r="AB33" s="27">
        <f>IFERROR('в Абс. вел.'!AN34*100/'в Абс. вел.'!AB34-100,"")</f>
        <v>97.811250770387716</v>
      </c>
      <c r="AC33" s="27">
        <f>IFERROR('в Абс. вел.'!AO34*100/'в Абс. вел.'!AC34-100,"")</f>
        <v>85.656475277323068</v>
      </c>
      <c r="AD33" s="27">
        <f>IFERROR('в Абс. вел.'!AP34*100/'в Абс. вел.'!AD34-100,"")</f>
        <v>81.064653138272774</v>
      </c>
      <c r="AE33" s="27">
        <f>IFERROR('в Абс. вел.'!AQ34*100/'в Абс. вел.'!AE34-100,"")</f>
        <v>61.216984573132805</v>
      </c>
      <c r="AF33" s="27">
        <f>IFERROR('в Абс. вел.'!AR34*100/'в Абс. вел.'!AF34-100,"")</f>
        <v>34.98504215392984</v>
      </c>
      <c r="AG33" s="27">
        <f>IFERROR('в Абс. вел.'!AS34*100/'в Абс. вел.'!AG34-100,"")</f>
        <v>27.208734936242905</v>
      </c>
      <c r="AH33" s="27">
        <f>IFERROR('в Абс. вел.'!AT34*100/'в Абс. вел.'!AH34-100,"")</f>
        <v>13.619071772761856</v>
      </c>
      <c r="AI33" s="27">
        <f>IFERROR('в Абс. вел.'!AU34*100/'в Абс. вел.'!AI34-100,"")</f>
        <v>7.8819300249169402</v>
      </c>
      <c r="AJ33" s="27">
        <f>IFERROR('в Абс. вел.'!AV34*100/'в Абс. вел.'!AJ34-100,"")</f>
        <v>6.7468166166246988</v>
      </c>
      <c r="AK33" s="27">
        <f>IFERROR('в Абс. вел.'!AW34*100/'в Абс. вел.'!AK34-100,"")</f>
        <v>5.4988999769055908</v>
      </c>
      <c r="AL33" s="27">
        <f>IFERROR('в Абс. вел.'!AX34*100/'в Абс. вел.'!AL34-100,"")</f>
        <v>8.0846839860410995</v>
      </c>
      <c r="AM33" s="27">
        <f>IFERROR('в Абс. вел.'!AY34*100/'в Абс. вел.'!AM34-100,"")</f>
        <v>8.2477191174796758</v>
      </c>
      <c r="AN33" s="27">
        <f>IFERROR('в Абс. вел.'!AZ34*100/'в Абс. вел.'!AN34-100,"")</f>
        <v>12.216197366277257</v>
      </c>
      <c r="AO33" s="27">
        <f>IFERROR('в Абс. вел.'!BA34*100/'в Абс. вел.'!AO34-100,"")</f>
        <v>13.678085380213034</v>
      </c>
      <c r="AP33" s="27">
        <f>IFERROR('в Абс. вел.'!BB34*100/'в Абс. вел.'!AP34-100,"")</f>
        <v>14.94438015408835</v>
      </c>
      <c r="AQ33" s="27">
        <f>IFERROR('в Абс. вел.'!BC34*100/'в Абс. вел.'!AQ34-100,"")</f>
        <v>19.346432716161104</v>
      </c>
      <c r="AR33" s="27">
        <f>IFERROR('в Абс. вел.'!BD34*100/'в Абс. вел.'!AR34-100,"")</f>
        <v>21.637817394758201</v>
      </c>
      <c r="AS33" s="27">
        <f>IFERROR('в Абс. вел.'!BE34*100/'в Абс. вел.'!AS34-100,"")</f>
        <v>23.092241102427238</v>
      </c>
      <c r="AT33" s="27">
        <f>IFERROR('в Абс. вел.'!BF34*100/'в Абс. вел.'!AT34-100,"")</f>
        <v>21.147195674044269</v>
      </c>
      <c r="AU33" s="27">
        <f>IFERROR('в Абс. вел.'!BG34*100/'в Абс. вел.'!AU34-100,"")</f>
        <v>15.453298768788457</v>
      </c>
      <c r="AV33" s="27">
        <f>IFERROR('в Абс. вел.'!BH34*100/'в Абс. вел.'!AV34-100,"")</f>
        <v>11.665192907339318</v>
      </c>
      <c r="AW33" s="27">
        <f>IFERROR('в Абс. вел.'!BI34*100/'в Абс. вел.'!AW34-100,"")</f>
        <v>17.725675442133763</v>
      </c>
      <c r="AX33" s="27">
        <f>IFERROR('в Абс. вел.'!BJ34*100/'в Абс. вел.'!AX34-100,"")</f>
        <v>23.258657207308048</v>
      </c>
      <c r="AY33" s="27">
        <f>IFERROR('в Абс. вел.'!BK34*100/'в Абс. вел.'!AY34-100,"")</f>
        <v>18.775975517296715</v>
      </c>
      <c r="AZ33" s="27">
        <f>IFERROR('в Абс. вел.'!BL34*100/'в Абс. вел.'!AZ34-100,"")</f>
        <v>8.338321637352422</v>
      </c>
      <c r="BA33" s="27">
        <f>IFERROR('в Абс. вел.'!BM34*100/'в Абс. вел.'!BA34-100,"")</f>
        <v>0.46080729198031634</v>
      </c>
      <c r="BB33" s="27">
        <f>IFERROR('в Абс. вел.'!BN34*100/'в Абс. вел.'!BB34-100,"")</f>
        <v>-5.0875935911331567</v>
      </c>
      <c r="BC33" s="27">
        <f>IFERROR('в Абс. вел.'!BO34*100/'в Абс. вел.'!BC34-100,"")</f>
        <v>-4.8981321438528056</v>
      </c>
      <c r="BD33" s="27">
        <f>IFERROR('в Абс. вел.'!BP34*100/'в Абс. вел.'!BD34-100,"")</f>
        <v>-16.822600185511192</v>
      </c>
      <c r="BE33" s="27">
        <f>IFERROR('в Абс. вел.'!BQ34*100/'в Абс. вел.'!BE34-100,"")</f>
        <v>-2.9952262261839451</v>
      </c>
      <c r="BF33" s="27">
        <f>IFERROR('в Абс. вел.'!BR34*100/'в Абс. вел.'!BF34-100,"")</f>
        <v>6.0029324371666917</v>
      </c>
      <c r="BG33" s="27">
        <f>IFERROR('в Абс. вел.'!BS34*100/'в Абс. вел.'!BG34-100,"")</f>
        <v>6.3156578614910472</v>
      </c>
      <c r="BH33" s="27">
        <f>IFERROR('в Абс. вел.'!BT34*100/'в Абс. вел.'!BH34-100,"")</f>
        <v>5.5108675266217944</v>
      </c>
      <c r="BI33" s="27">
        <f>IFERROR('в Абс. вел.'!BU34*100/'в Абс. вел.'!BI34-100,"")</f>
        <v>3.398903895087102</v>
      </c>
      <c r="BJ33" s="27">
        <f>IFERROR('в Абс. вел.'!BV34*100/'в Абс. вел.'!BJ34-100,"")</f>
        <v>1.3879575300363172</v>
      </c>
      <c r="BK33" s="27">
        <f>IFERROR('в Абс. вел.'!BW34*100/'в Абс. вел.'!BK34-100,"")</f>
        <v>4.3046774171003648</v>
      </c>
      <c r="BL33" s="27">
        <f>IFERROR('в Абс. вел.'!BX34*100/'в Абс. вел.'!BL34-100,"")</f>
        <v>9.1293614219881505</v>
      </c>
      <c r="BM33" s="27">
        <f>IFERROR('в Абс. вел.'!BY34*100/'в Абс. вел.'!BM34-100,"")</f>
        <v>17.194176293717362</v>
      </c>
      <c r="BN33" s="27">
        <f>IFERROR('в Абс. вел.'!BZ34*100/'в Абс. вел.'!BN34-100,"")</f>
        <v>18.926027947068278</v>
      </c>
      <c r="BO33" s="27">
        <f>IFERROR('в Абс. вел.'!CA34*100/'в Абс. вел.'!BO34-100,"")</f>
        <v>21.801164598640284</v>
      </c>
      <c r="BP33" s="27">
        <f>IFERROR('в Абс. вел.'!CB34*100/'в Абс. вел.'!BP34-100,"")</f>
        <v>41.238788009820183</v>
      </c>
    </row>
    <row r="34" spans="1:68" x14ac:dyDescent="0.25">
      <c r="A34" s="25" t="s">
        <v>32</v>
      </c>
      <c r="B34" s="27" t="str">
        <f>IFERROR('в Абс. вел.'!N35*100/'в Абс. вел.'!B35-100,"")</f>
        <v/>
      </c>
      <c r="C34" s="27" t="str">
        <f>IFERROR('в Абс. вел.'!O35*100/'в Абс. вел.'!C35-100,"")</f>
        <v/>
      </c>
      <c r="D34" s="27">
        <f>IFERROR('в Абс. вел.'!P35*100/'в Абс. вел.'!D35-100,"")</f>
        <v>11700</v>
      </c>
      <c r="E34" s="27">
        <f>IFERROR('в Абс. вел.'!Q35*100/'в Абс. вел.'!E35-100,"")</f>
        <v>13400</v>
      </c>
      <c r="F34" s="27">
        <f>IFERROR('в Абс. вел.'!R35*100/'в Абс. вел.'!F35-100,"")</f>
        <v>3700</v>
      </c>
      <c r="G34" s="27">
        <f>IFERROR('в Абс. вел.'!S35*100/'в Абс. вел.'!G35-100,"")</f>
        <v>2962.5</v>
      </c>
      <c r="H34" s="27">
        <f>IFERROR('в Абс. вел.'!T35*100/'в Абс. вел.'!H35-100,"")</f>
        <v>2292.8571428571427</v>
      </c>
      <c r="I34" s="27">
        <f>IFERROR('в Абс. вел.'!U35*100/'в Абс. вел.'!I35-100,"")</f>
        <v>1916.6666666666667</v>
      </c>
      <c r="J34" s="27">
        <f>IFERROR('в Абс. вел.'!V35*100/'в Абс. вел.'!J35-100,"")</f>
        <v>1348.2758620689656</v>
      </c>
      <c r="K34" s="27">
        <f>IFERROR('в Абс. вел.'!W35*100/'в Абс. вел.'!K35-100,"")</f>
        <v>1197.4358974358975</v>
      </c>
      <c r="L34" s="27">
        <f>IFERROR('в Абс. вел.'!X35*100/'в Абс. вел.'!L35-100,"")</f>
        <v>1155.7692307692307</v>
      </c>
      <c r="M34" s="27">
        <f>IFERROR('в Абс. вел.'!Y35*100/'в Абс. вел.'!M35-100,"")</f>
        <v>1004.6153846153845</v>
      </c>
      <c r="N34" s="27">
        <f>IFERROR('в Абс. вел.'!Z35*100/'в Абс. вел.'!N35-100,"")</f>
        <v>790.42553191489367</v>
      </c>
      <c r="O34" s="27">
        <f>IFERROR('в Абс. вел.'!AA35*100/'в Абс. вел.'!O35-100,"")</f>
        <v>650.87719298245611</v>
      </c>
      <c r="P34" s="27">
        <f>IFERROR('в Абс. вел.'!AB35*100/'в Абс. вел.'!P35-100,"")</f>
        <v>666.94915254237287</v>
      </c>
      <c r="Q34" s="27">
        <f>IFERROR('в Абс. вел.'!AC35*100/'в Абс. вел.'!Q35-100,"")</f>
        <v>602.22222222222217</v>
      </c>
      <c r="R34" s="27">
        <f>IFERROR('в Абс. вел.'!AD35*100/'в Абс. вел.'!R35-100,"")</f>
        <v>522.36842105263156</v>
      </c>
      <c r="S34" s="27">
        <f>IFERROR('в Абс. вел.'!AE35*100/'в Абс. вел.'!S35-100,"")</f>
        <v>325.71428571428572</v>
      </c>
      <c r="T34" s="27">
        <f>IFERROR('в Абс. вел.'!AF35*100/'в Абс. вел.'!T35-100,"")</f>
        <v>267.46268656716416</v>
      </c>
      <c r="U34" s="27">
        <f>IFERROR('в Абс. вел.'!AG35*100/'в Абс. вел.'!U35-100,"")</f>
        <v>273.27823691460054</v>
      </c>
      <c r="V34" s="27">
        <f>IFERROR('в Абс. вел.'!AH35*100/'в Абс. вел.'!V35-100,"")</f>
        <v>238.8095238095238</v>
      </c>
      <c r="W34" s="27">
        <f>IFERROR('в Абс. вел.'!AI35*100/'в Абс. вел.'!W35-100,"")</f>
        <v>235.77075098814231</v>
      </c>
      <c r="X34" s="27">
        <f>IFERROR('в Абс. вел.'!AJ35*100/'в Абс. вел.'!X35-100,"")</f>
        <v>169.06584992343033</v>
      </c>
      <c r="Y34" s="27">
        <f>IFERROR('в Абс. вел.'!AK35*100/'в Абс. вел.'!Y35-100,"")</f>
        <v>147.9108635097493</v>
      </c>
      <c r="Z34" s="27">
        <f>IFERROR('в Абс. вел.'!AL35*100/'в Абс. вел.'!Z35-100,"")</f>
        <v>120.31063321385901</v>
      </c>
      <c r="AA34" s="27">
        <f>IFERROR('в Абс. вел.'!AM35*100/'в Абс. вел.'!AA35-100,"")</f>
        <v>119.74299065420561</v>
      </c>
      <c r="AB34" s="27">
        <f>IFERROR('в Абс. вел.'!AN35*100/'в Абс. вел.'!AB35-100,"")</f>
        <v>109.28176795580112</v>
      </c>
      <c r="AC34" s="27">
        <f>IFERROR('в Абс. вел.'!AO35*100/'в Абс. вел.'!AC35-100,"")</f>
        <v>108.22784810126583</v>
      </c>
      <c r="AD34" s="27">
        <f>IFERROR('в Абс. вел.'!AP35*100/'в Абс. вел.'!AD35-100,"")</f>
        <v>125.05285412262157</v>
      </c>
      <c r="AE34" s="27">
        <f>IFERROR('в Абс. вел.'!AQ35*100/'в Абс. вел.'!AE35-100,"")</f>
        <v>137.77564717162034</v>
      </c>
      <c r="AF34" s="27">
        <f>IFERROR('в Абс. вел.'!AR35*100/'в Абс. вел.'!AF35-100,"")</f>
        <v>131.60032493907391</v>
      </c>
      <c r="AG34" s="27">
        <f>IFERROR('в Абс. вел.'!AS35*100/'в Абс. вел.'!AG35-100,"")</f>
        <v>130.18450184501845</v>
      </c>
      <c r="AH34" s="27">
        <f>IFERROR('в Абс. вел.'!AT35*100/'в Абс. вел.'!AH35-100,"")</f>
        <v>129.72593113141252</v>
      </c>
      <c r="AI34" s="27">
        <f>IFERROR('в Абс. вел.'!AU35*100/'в Абс. вел.'!AI35-100,"")</f>
        <v>126.36845203060625</v>
      </c>
      <c r="AJ34" s="27">
        <f>IFERROR('в Абс. вел.'!AV35*100/'в Абс. вел.'!AJ35-100,"")</f>
        <v>129.65281730221969</v>
      </c>
      <c r="AK34" s="27">
        <f>IFERROR('в Абс. вел.'!AW35*100/'в Абс. вел.'!AK35-100,"")</f>
        <v>160.33707865168537</v>
      </c>
      <c r="AL34" s="27">
        <f>IFERROR('в Абс. вел.'!AX35*100/'в Абс. вел.'!AL35-100,"")</f>
        <v>175.32537960954448</v>
      </c>
      <c r="AM34" s="27">
        <f>IFERROR('в Абс. вел.'!AY35*100/'в Абс. вел.'!AM35-100,"")</f>
        <v>193.35459861775649</v>
      </c>
      <c r="AN34" s="27">
        <f>IFERROR('в Абс. вел.'!AZ35*100/'в Абс. вел.'!AN35-100,"")</f>
        <v>203.53748680042241</v>
      </c>
      <c r="AO34" s="27">
        <f>IFERROR('в Абс. вел.'!BA35*100/'в Абс. вел.'!AO35-100,"")</f>
        <v>198.53090172239109</v>
      </c>
      <c r="AP34" s="27">
        <f>IFERROR('в Абс. вел.'!BB35*100/'в Абс. вел.'!AP35-100,"")</f>
        <v>219.96242367308594</v>
      </c>
      <c r="AQ34" s="27">
        <f>IFERROR('в Абс. вел.'!BC35*100/'в Абс. вел.'!AQ35-100,"")</f>
        <v>206.12903225806451</v>
      </c>
      <c r="AR34" s="27">
        <f>IFERROR('в Абс. вел.'!BD35*100/'в Абс. вел.'!AR35-100,"")</f>
        <v>171.37846369694842</v>
      </c>
      <c r="AS34" s="27">
        <f>IFERROR('в Абс. вел.'!BE35*100/'в Абс. вел.'!AS35-100,"")</f>
        <v>169.54151971785831</v>
      </c>
      <c r="AT34" s="27">
        <f>IFERROR('в Абс. вел.'!BF35*100/'в Абс. вел.'!AT35-100,"")</f>
        <v>170.8167635362496</v>
      </c>
      <c r="AU34" s="27">
        <f>IFERROR('в Абс. вел.'!BG35*100/'в Абс. вел.'!AU35-100,"")</f>
        <v>128.0291211648466</v>
      </c>
      <c r="AV34" s="27">
        <f>IFERROR('в Абс. вел.'!BH35*100/'в Абс. вел.'!AV35-100,"")</f>
        <v>128.20322180916978</v>
      </c>
      <c r="AW34" s="27">
        <f>IFERROR('в Абс. вел.'!BI35*100/'в Абс. вел.'!AW35-100,"")</f>
        <v>112.12775140267587</v>
      </c>
      <c r="AX34" s="27">
        <f>IFERROR('в Абс. вел.'!BJ35*100/'в Абс. вел.'!AX35-100,"")</f>
        <v>112.90131967697459</v>
      </c>
      <c r="AY34" s="27">
        <f>IFERROR('в Абс. вел.'!BK35*100/'в Абс. вел.'!AY35-100,"")</f>
        <v>85.46574845958682</v>
      </c>
      <c r="AZ34" s="27">
        <f>IFERROR('в Абс. вел.'!BL35*100/'в Абс. вел.'!AZ35-100,"")</f>
        <v>64.602539572099488</v>
      </c>
      <c r="BA34" s="27">
        <f>IFERROR('в Абс. вел.'!BM35*100/'в Абс. вел.'!BA35-100,"")</f>
        <v>54.386560325810279</v>
      </c>
      <c r="BB34" s="27">
        <f>IFERROR('в Абс. вел.'!BN35*100/'в Абс. вел.'!BB35-100,"")</f>
        <v>33.02994715208456</v>
      </c>
      <c r="BC34" s="27">
        <f>IFERROR('в Абс. вел.'!BO35*100/'в Абс. вел.'!BC35-100,"")</f>
        <v>21.219704952581665</v>
      </c>
      <c r="BD34" s="27">
        <f>IFERROR('в Абс. вел.'!BP35*100/'в Абс. вел.'!BD35-100,"")</f>
        <v>10.120201628538197</v>
      </c>
      <c r="BE34" s="27">
        <f>IFERROR('в Абс. вел.'!BQ35*100/'в Абс. вел.'!BE35-100,"")</f>
        <v>-5.4478410848102783</v>
      </c>
      <c r="BF34" s="27">
        <f>IFERROR('в Абс. вел.'!BR35*100/'в Абс. вел.'!BF35-100,"")</f>
        <v>-7.3195526940020272</v>
      </c>
      <c r="BG34" s="27">
        <f>IFERROR('в Абс. вел.'!BS35*100/'в Абс. вел.'!BG35-100,"")</f>
        <v>-3.1356898517673955</v>
      </c>
      <c r="BH34" s="27">
        <f>IFERROR('в Абс. вел.'!BT35*100/'в Абс. вел.'!BH35-100,"")</f>
        <v>-3.562119895742839</v>
      </c>
      <c r="BI34" s="27">
        <f>IFERROR('в Абс. вел.'!BU35*100/'в Абс. вел.'!BI35-100,"")</f>
        <v>-20.742624618514753</v>
      </c>
      <c r="BJ34" s="27">
        <f>IFERROR('в Абс. вел.'!BV35*100/'в Абс. вел.'!BJ35-100,"")</f>
        <v>-31.492274956055141</v>
      </c>
      <c r="BK34" s="27">
        <f>IFERROR('в Абс. вел.'!BW35*100/'в Абс. вел.'!BK35-100,"")</f>
        <v>-19.60132890365449</v>
      </c>
      <c r="BL34" s="27">
        <f>IFERROR('в Абс. вел.'!BX35*100/'в Абс. вел.'!BL35-100,"")</f>
        <v>-5.3260065518334585</v>
      </c>
      <c r="BM34" s="27">
        <f>IFERROR('в Абс. вел.'!BY35*100/'в Абс. вел.'!BM35-100,"")</f>
        <v>-3.4513079797757769</v>
      </c>
      <c r="BN34" s="27">
        <f>IFERROR('в Абс. вел.'!BZ35*100/'в Абс. вел.'!BN35-100,"")</f>
        <v>-0.47450893842419362</v>
      </c>
      <c r="BO34" s="27">
        <f>IFERROR('в Абс. вел.'!CA35*100/'в Абс. вел.'!BO35-100,"")</f>
        <v>2.2927306313158766</v>
      </c>
      <c r="BP34" s="27">
        <f>IFERROR('в Абс. вел.'!CB35*100/'в Абс. вел.'!BP35-100,"")</f>
        <v>32.112676056338017</v>
      </c>
    </row>
    <row r="35" spans="1:68" x14ac:dyDescent="0.25">
      <c r="A35" s="25" t="s">
        <v>33</v>
      </c>
      <c r="B35" s="27">
        <f>IFERROR('в Абс. вел.'!N36*100/'в Абс. вел.'!B36-100,"")</f>
        <v>2900</v>
      </c>
      <c r="C35" s="27">
        <f>IFERROR('в Абс. вел.'!O36*100/'в Абс. вел.'!C36-100,"")</f>
        <v>1865</v>
      </c>
      <c r="D35" s="27">
        <f>IFERROR('в Абс. вел.'!P36*100/'в Абс. вел.'!D36-100,"")</f>
        <v>1751.851851851852</v>
      </c>
      <c r="E35" s="27">
        <f>IFERROR('в Абс. вел.'!Q36*100/'в Абс. вел.'!E36-100,"")</f>
        <v>1642.4242424242425</v>
      </c>
      <c r="F35" s="27">
        <f>IFERROR('в Абс. вел.'!R36*100/'в Абс. вел.'!F36-100,"")</f>
        <v>763.63636363636363</v>
      </c>
      <c r="G35" s="27">
        <f>IFERROR('в Абс. вел.'!S36*100/'в Абс. вел.'!G36-100,"")</f>
        <v>694.73684210526312</v>
      </c>
      <c r="H35" s="27">
        <f>IFERROR('в Абс. вел.'!T36*100/'в Абс. вел.'!H36-100,"")</f>
        <v>632.72727272727275</v>
      </c>
      <c r="I35" s="27">
        <f>IFERROR('в Абс. вел.'!U36*100/'в Абс. вел.'!I36-100,"")</f>
        <v>343.51851851851853</v>
      </c>
      <c r="J35" s="27">
        <f>IFERROR('в Абс. вел.'!V36*100/'в Абс. вел.'!J36-100,"")</f>
        <v>292.51700680272108</v>
      </c>
      <c r="K35" s="27">
        <f>IFERROR('в Абс. вел.'!W36*100/'в Абс. вел.'!K36-100,"")</f>
        <v>178.88888888888891</v>
      </c>
      <c r="L35" s="27">
        <f>IFERROR('в Абс. вел.'!X36*100/'в Абс. вел.'!L36-100,"")</f>
        <v>227.83505154639175</v>
      </c>
      <c r="M35" s="27">
        <f>IFERROR('в Абс. вел.'!Y36*100/'в Абс. вел.'!M36-100,"")</f>
        <v>189.37007874015745</v>
      </c>
      <c r="N35" s="27">
        <f>IFERROR('в Абс. вел.'!Z36*100/'в Абс. вел.'!N36-100,"")</f>
        <v>147.87878787878788</v>
      </c>
      <c r="O35" s="27">
        <f>IFERROR('в Абс. вел.'!AA36*100/'в Абс. вел.'!O36-100,"")</f>
        <v>141.73027989821884</v>
      </c>
      <c r="P35" s="27">
        <f>IFERROR('в Абс. вел.'!AB36*100/'в Абс. вел.'!P36-100,"")</f>
        <v>113.19999999999999</v>
      </c>
      <c r="Q35" s="27">
        <f>IFERROR('в Абс. вел.'!AC36*100/'в Абс. вел.'!Q36-100,"")</f>
        <v>102.78260869565219</v>
      </c>
      <c r="R35" s="27">
        <f>IFERROR('в Абс. вел.'!AD36*100/'в Абс. вел.'!R36-100,"")</f>
        <v>87.067669172932341</v>
      </c>
      <c r="S35" s="27">
        <f>IFERROR('в Абс. вел.'!AE36*100/'в Абс. вел.'!S36-100,"")</f>
        <v>77.748344370860934</v>
      </c>
      <c r="T35" s="27">
        <f>IFERROR('в Абс. вел.'!AF36*100/'в Абс. вел.'!T36-100,"")</f>
        <v>81.265508684863534</v>
      </c>
      <c r="U35" s="27">
        <f>IFERROR('в Абс. вел.'!AG36*100/'в Абс. вел.'!U36-100,"")</f>
        <v>230.27139874739038</v>
      </c>
      <c r="V35" s="27">
        <f>IFERROR('в Абс. вел.'!AH36*100/'в Абс. вел.'!V36-100,"")</f>
        <v>200.17331022530328</v>
      </c>
      <c r="W35" s="27">
        <f>IFERROR('в Абс. вел.'!AI36*100/'в Абс. вел.'!W36-100,"")</f>
        <v>218.12749003984067</v>
      </c>
      <c r="X35" s="27">
        <f>IFERROR('в Абс. вел.'!AJ36*100/'в Абс. вел.'!X36-100,"")</f>
        <v>168.71069182389937</v>
      </c>
      <c r="Y35" s="27">
        <f>IFERROR('в Абс. вел.'!AK36*100/'в Абс. вел.'!Y36-100,"")</f>
        <v>144.35374149659864</v>
      </c>
      <c r="Z35" s="27">
        <f>IFERROR('в Абс. вел.'!AL36*100/'в Абс. вел.'!Z36-100,"")</f>
        <v>130.07334963325184</v>
      </c>
      <c r="AA35" s="27">
        <f>IFERROR('в Абс. вел.'!AM36*100/'в Абс. вел.'!AA36-100,"")</f>
        <v>102.10526315789474</v>
      </c>
      <c r="AB35" s="27">
        <f>IFERROR('в Абс. вел.'!AN36*100/'в Абс. вел.'!AB36-100,"")</f>
        <v>81.050656660412756</v>
      </c>
      <c r="AC35" s="27">
        <f>IFERROR('в Абс. вел.'!AO36*100/'в Абс. вел.'!AC36-100,"")</f>
        <v>76.329331046312177</v>
      </c>
      <c r="AD35" s="27">
        <f>IFERROR('в Абс. вел.'!AP36*100/'в Абс. вел.'!AD36-100,"")</f>
        <v>69.533762057877823</v>
      </c>
      <c r="AE35" s="27">
        <f>IFERROR('в Абс. вел.'!AQ36*100/'в Абс. вел.'!AE36-100,"")</f>
        <v>45.827123695976155</v>
      </c>
      <c r="AF35" s="27">
        <f>IFERROR('в Абс. вел.'!AR36*100/'в Абс. вел.'!AF36-100,"")</f>
        <v>44.147843942505148</v>
      </c>
      <c r="AG35" s="27">
        <f>IFERROR('в Абс. вел.'!AS36*100/'в Абс. вел.'!AG36-100,"")</f>
        <v>28.318584070796447</v>
      </c>
      <c r="AH35" s="27">
        <f>IFERROR('в Абс. вел.'!AT36*100/'в Абс. вел.'!AH36-100,"")</f>
        <v>18.591224018475756</v>
      </c>
      <c r="AI35" s="27">
        <f>IFERROR('в Абс. вел.'!AU36*100/'в Абс. вел.'!AI36-100,"")</f>
        <v>38.259236067626802</v>
      </c>
      <c r="AJ35" s="27">
        <f>IFERROR('в Абс. вел.'!AV36*100/'в Абс. вел.'!AJ36-100,"")</f>
        <v>33.294324166179052</v>
      </c>
      <c r="AK35" s="27">
        <f>IFERROR('в Абс. вел.'!AW36*100/'в Абс. вел.'!AK36-100,"")</f>
        <v>33.908685968819611</v>
      </c>
      <c r="AL35" s="27">
        <f>IFERROR('в Абс. вел.'!AX36*100/'в Абс. вел.'!AL36-100,"")</f>
        <v>29.86184909670564</v>
      </c>
      <c r="AM35" s="27">
        <f>IFERROR('в Абс. вел.'!AY36*100/'в Абс. вел.'!AM36-100,"")</f>
        <v>39.427083333333343</v>
      </c>
      <c r="AN35" s="27">
        <f>IFERROR('в Абс. вел.'!AZ36*100/'в Абс. вел.'!AN36-100,"")</f>
        <v>44.507772020725383</v>
      </c>
      <c r="AO35" s="27">
        <f>IFERROR('в Абс. вел.'!BA36*100/'в Абс. вел.'!AO36-100,"")</f>
        <v>42.363813229571974</v>
      </c>
      <c r="AP35" s="27">
        <f>IFERROR('в Абс. вел.'!BB36*100/'в Абс. вел.'!AP36-100,"")</f>
        <v>54.812707444286389</v>
      </c>
      <c r="AQ35" s="27">
        <f>IFERROR('в Абс. вел.'!BC36*100/'в Абс. вел.'!AQ36-100,"")</f>
        <v>85.845682166581497</v>
      </c>
      <c r="AR35" s="27">
        <f>IFERROR('в Абс. вел.'!BD36*100/'в Абс. вел.'!AR36-100,"")</f>
        <v>96.343779677113019</v>
      </c>
      <c r="AS35" s="27">
        <f>IFERROR('в Абс. вел.'!BE36*100/'в Абс. вел.'!AS36-100,"")</f>
        <v>108.37438423645321</v>
      </c>
      <c r="AT35" s="27">
        <f>IFERROR('в Абс. вел.'!BF36*100/'в Абс. вел.'!AT36-100,"")</f>
        <v>105.40408958130476</v>
      </c>
      <c r="AU35" s="27">
        <f>IFERROR('в Абс. вел.'!BG36*100/'в Абс. вел.'!AU36-100,"")</f>
        <v>86.820652173913032</v>
      </c>
      <c r="AV35" s="27">
        <f>IFERROR('в Абс. вел.'!BH36*100/'в Абс. вел.'!AV36-100,"")</f>
        <v>84.328358208955223</v>
      </c>
      <c r="AW35" s="27">
        <f>IFERROR('в Абс. вел.'!BI36*100/'в Абс. вел.'!AW36-100,"")</f>
        <v>85.280665280665289</v>
      </c>
      <c r="AX35" s="27">
        <f>IFERROR('в Абс. вел.'!BJ36*100/'в Абс. вел.'!AX36-100,"")</f>
        <v>99.590834697217673</v>
      </c>
      <c r="AY35" s="27">
        <f>IFERROR('в Абс. вел.'!BK36*100/'в Абс. вел.'!AY36-100,"")</f>
        <v>93.574897273066853</v>
      </c>
      <c r="AZ35" s="27">
        <f>IFERROR('в Абс. вел.'!BL36*100/'в Абс. вел.'!AZ36-100,"")</f>
        <v>88.490498386518453</v>
      </c>
      <c r="BA35" s="27">
        <f>IFERROR('в Абс. вел.'!BM36*100/'в Абс. вел.'!BA36-100,"")</f>
        <v>88.759822343696612</v>
      </c>
      <c r="BB35" s="27">
        <f>IFERROR('в Абс. вел.'!BN36*100/'в Абс. вел.'!BB36-100,"")</f>
        <v>69.341500765696793</v>
      </c>
      <c r="BC35" s="27">
        <f>IFERROR('в Абс. вел.'!BO36*100/'в Абс. вел.'!BC36-100,"")</f>
        <v>54.770415177343978</v>
      </c>
      <c r="BD35" s="27">
        <f>IFERROR('в Абс. вел.'!BP36*100/'в Абс. вел.'!BD36-100,"")</f>
        <v>25.199516324062884</v>
      </c>
      <c r="BE35" s="27">
        <f>IFERROR('в Абс. вел.'!BQ36*100/'в Абс. вел.'!BE36-100,"")</f>
        <v>19.267139479905438</v>
      </c>
      <c r="BF35" s="27">
        <f>IFERROR('в Абс. вел.'!BR36*100/'в Абс. вел.'!BF36-100,"")</f>
        <v>22.398672671249116</v>
      </c>
      <c r="BG35" s="27">
        <f>IFERROR('в Абс. вел.'!BS36*100/'в Абс. вел.'!BG36-100,"")</f>
        <v>28.242424242424249</v>
      </c>
      <c r="BH35" s="27">
        <f>IFERROR('в Абс. вел.'!BT36*100/'в Абс. вел.'!BH36-100,"")</f>
        <v>29.316503929507036</v>
      </c>
      <c r="BI35" s="27">
        <f>IFERROR('в Абс. вел.'!BU36*100/'в Абс. вел.'!BI36-100,"")</f>
        <v>28.792639138240588</v>
      </c>
      <c r="BJ35" s="27">
        <f>IFERROR('в Абс. вел.'!BV36*100/'в Абс. вел.'!BJ36-100,"")</f>
        <v>20.151701517015169</v>
      </c>
      <c r="BK35" s="27">
        <f>IFERROR('в Абс. вел.'!BW36*100/'в Абс. вел.'!BK36-100,"")</f>
        <v>17.618680046314168</v>
      </c>
      <c r="BL35" s="27">
        <f>IFERROR('в Абс. вел.'!BX36*100/'в Абс. вел.'!BL36-100,"")</f>
        <v>15.160738063534339</v>
      </c>
      <c r="BM35" s="27">
        <f>IFERROR('в Абс. вел.'!BY36*100/'в Абс. вел.'!BM36-100,"")</f>
        <v>16.977375565610856</v>
      </c>
      <c r="BN35" s="27">
        <f>IFERROR('в Абс. вел.'!BZ36*100/'в Абс. вел.'!BN36-100,"")</f>
        <v>27.075420510037986</v>
      </c>
      <c r="BO35" s="27">
        <f>IFERROR('в Абс. вел.'!CA36*100/'в Абс. вел.'!BO36-100,"")</f>
        <v>34.251199147273041</v>
      </c>
      <c r="BP35" s="27">
        <f>IFERROR('в Абс. вел.'!CB36*100/'в Абс. вел.'!BP36-100,"")</f>
        <v>44.214796214023579</v>
      </c>
    </row>
    <row r="36" spans="1:68" x14ac:dyDescent="0.25">
      <c r="A36" s="25" t="s">
        <v>34</v>
      </c>
      <c r="B36" s="27">
        <f>IFERROR('в Абс. вел.'!N37*100/'в Абс. вел.'!B37-100,"")</f>
        <v>8220</v>
      </c>
      <c r="C36" s="27">
        <f>IFERROR('в Абс. вел.'!O37*100/'в Абс. вел.'!C37-100,"")</f>
        <v>8730</v>
      </c>
      <c r="D36" s="27">
        <f>IFERROR('в Абс. вел.'!P37*100/'в Абс. вел.'!D37-100,"")</f>
        <v>8775</v>
      </c>
      <c r="E36" s="27">
        <f>IFERROR('в Абс. вел.'!Q37*100/'в Абс. вел.'!E37-100,"")</f>
        <v>24663.157894736843</v>
      </c>
      <c r="F36" s="27">
        <f>IFERROR('в Абс. вел.'!R37*100/'в Абс. вел.'!F37-100,"")</f>
        <v>4866.3865546218485</v>
      </c>
      <c r="G36" s="27">
        <f>IFERROR('в Абс. вел.'!S37*100/'в Абс. вел.'!G37-100,"")</f>
        <v>1527.0880361173815</v>
      </c>
      <c r="H36" s="27">
        <f>IFERROR('в Абс. вел.'!T37*100/'в Абс. вел.'!H37-100,"")</f>
        <v>1123.0891719745223</v>
      </c>
      <c r="I36" s="27">
        <f>IFERROR('в Абс. вел.'!U37*100/'в Абс. вел.'!I37-100,"")</f>
        <v>951.78571428571422</v>
      </c>
      <c r="J36" s="27">
        <f>IFERROR('в Абс. вел.'!V37*100/'в Абс. вел.'!J37-100,"")</f>
        <v>790.71566731141195</v>
      </c>
      <c r="K36" s="27">
        <f>IFERROR('в Абс. вел.'!W37*100/'в Абс. вел.'!K37-100,"")</f>
        <v>712.49011857707512</v>
      </c>
      <c r="L36" s="27">
        <f>IFERROR('в Абс. вел.'!X37*100/'в Абс. вел.'!L37-100,"")</f>
        <v>723.49137931034488</v>
      </c>
      <c r="M36" s="27">
        <f>IFERROR('в Абс. вел.'!Y37*100/'в Абс. вел.'!M37-100,"")</f>
        <v>655.77043044291952</v>
      </c>
      <c r="N36" s="27">
        <f>IFERROR('в Абс. вел.'!Z37*100/'в Абс. вел.'!N37-100,"")</f>
        <v>523.07692307692309</v>
      </c>
      <c r="O36" s="27">
        <f>IFERROR('в Абс. вел.'!AA37*100/'в Абс. вел.'!O37-100,"")</f>
        <v>389.76972442431105</v>
      </c>
      <c r="P36" s="27">
        <f>IFERROR('в Абс. вел.'!AB37*100/'в Абс. вел.'!P37-100,"")</f>
        <v>280.81690140845069</v>
      </c>
      <c r="Q36" s="27">
        <f>IFERROR('в Абс. вел.'!AC37*100/'в Абс. вел.'!Q37-100,"")</f>
        <v>200.53134962805524</v>
      </c>
      <c r="R36" s="27">
        <f>IFERROR('в Абс. вел.'!AD37*100/'в Абс. вел.'!R37-100,"")</f>
        <v>119.57698815566835</v>
      </c>
      <c r="S36" s="27">
        <f>IFERROR('в Абс. вел.'!AE37*100/'в Абс. вел.'!S37-100,"")</f>
        <v>91.925638179800217</v>
      </c>
      <c r="T36" s="27">
        <f>IFERROR('в Абс. вел.'!AF37*100/'в Абс. вел.'!T37-100,"")</f>
        <v>88.608254133576366</v>
      </c>
      <c r="U36" s="27">
        <f>IFERROR('в Абс. вел.'!AG37*100/'в Абс. вел.'!U37-100,"")</f>
        <v>85.495998059665283</v>
      </c>
      <c r="V36" s="27">
        <f>IFERROR('в Абс. вел.'!AH37*100/'в Абс. вел.'!V37-100,"")</f>
        <v>76.54723127035831</v>
      </c>
      <c r="W36" s="27">
        <f>IFERROR('в Абс. вел.'!AI37*100/'в Абс. вел.'!W37-100,"")</f>
        <v>66.588830511772727</v>
      </c>
      <c r="X36" s="27">
        <f>IFERROR('в Абс. вел.'!AJ37*100/'в Абс. вел.'!X37-100,"")</f>
        <v>53.589810695280477</v>
      </c>
      <c r="Y36" s="27">
        <f>IFERROR('в Абс. вел.'!AK37*100/'в Абс. вел.'!Y37-100,"")</f>
        <v>43.475030953363586</v>
      </c>
      <c r="Z36" s="27">
        <f>IFERROR('в Абс. вел.'!AL37*100/'в Абс. вел.'!Z37-100,"")</f>
        <v>37.739197530864203</v>
      </c>
      <c r="AA36" s="27">
        <f>IFERROR('в Абс. вел.'!AM37*100/'в Абс. вел.'!AA37-100,"")</f>
        <v>38.993371358100831</v>
      </c>
      <c r="AB36" s="27">
        <f>IFERROR('в Абс. вел.'!AN37*100/'в Абс. вел.'!AB37-100,"")</f>
        <v>31.023004660108001</v>
      </c>
      <c r="AC36" s="27">
        <f>IFERROR('в Абс. вел.'!AO37*100/'в Абс. вел.'!AC37-100,"")</f>
        <v>24.745403111739748</v>
      </c>
      <c r="AD36" s="27">
        <f>IFERROR('в Абс. вел.'!AP37*100/'в Абс. вел.'!AD37-100,"")</f>
        <v>25.252369576943821</v>
      </c>
      <c r="AE36" s="27">
        <f>IFERROR('в Абс. вел.'!AQ37*100/'в Абс. вел.'!AE37-100,"")</f>
        <v>13.184906751481861</v>
      </c>
      <c r="AF36" s="27">
        <f>IFERROR('в Абс. вел.'!AR37*100/'в Абс. вел.'!AF37-100,"")</f>
        <v>9.6362255815558768</v>
      </c>
      <c r="AG36" s="27">
        <f>IFERROR('в Абс. вел.'!AS37*100/'в Абс. вел.'!AG37-100,"")</f>
        <v>-17.55360878661088</v>
      </c>
      <c r="AH36" s="27">
        <f>IFERROR('в Абс. вел.'!AT37*100/'в Абс. вел.'!AH37-100,"")</f>
        <v>-25.854858548585483</v>
      </c>
      <c r="AI36" s="27">
        <f>IFERROR('в Абс. вел.'!AU37*100/'в Абс. вел.'!AI37-100,"")</f>
        <v>-25.586964139703312</v>
      </c>
      <c r="AJ36" s="27">
        <f>IFERROR('в Абс. вел.'!AV37*100/'в Абс. вел.'!AJ37-100,"")</f>
        <v>-24.673406793138696</v>
      </c>
      <c r="AK36" s="27">
        <f>IFERROR('в Абс. вел.'!AW37*100/'в Абс. вел.'!AK37-100,"")</f>
        <v>-24.042112530203653</v>
      </c>
      <c r="AL36" s="27">
        <f>IFERROR('в Абс. вел.'!AX37*100/'в Абс. вел.'!AL37-100,"")</f>
        <v>-19.293036804660801</v>
      </c>
      <c r="AM36" s="27">
        <f>IFERROR('в Абс. вел.'!AY37*100/'в Абс. вел.'!AM37-100,"")</f>
        <v>-21.47729163200799</v>
      </c>
      <c r="AN36" s="27">
        <f>IFERROR('в Абс. вел.'!AZ37*100/'в Абс. вел.'!AN37-100,"")</f>
        <v>-9.7103822051600588</v>
      </c>
      <c r="AO36" s="27">
        <f>IFERROR('в Абс. вел.'!BA37*100/'в Абс. вел.'!AO37-100,"")</f>
        <v>8.1410510799931899</v>
      </c>
      <c r="AP36" s="27">
        <f>IFERROR('в Абс. вел.'!BB37*100/'в Абс. вел.'!AP37-100,"")</f>
        <v>14.777900824412455</v>
      </c>
      <c r="AQ36" s="27">
        <f>IFERROR('в Абс. вел.'!BC37*100/'в Абс. вел.'!AQ37-100,"")</f>
        <v>33.899604036275377</v>
      </c>
      <c r="AR36" s="27">
        <f>IFERROR('в Абс. вел.'!BD37*100/'в Абс. вел.'!AR37-100,"")</f>
        <v>33.482339608386326</v>
      </c>
      <c r="AS36" s="27">
        <f>IFERROR('в Абс. вел.'!BE37*100/'в Абс. вел.'!AS37-100,"")</f>
        <v>86.440409166600574</v>
      </c>
      <c r="AT36" s="27">
        <f>IFERROR('в Абс. вел.'!BF37*100/'в Абс. вел.'!AT37-100,"")</f>
        <v>109.73788984737891</v>
      </c>
      <c r="AU36" s="27">
        <f>IFERROR('в Абс. вел.'!BG37*100/'в Абс. вел.'!AU37-100,"")</f>
        <v>109.95212306726316</v>
      </c>
      <c r="AV36" s="27">
        <f>IFERROR('в Абс. вел.'!BH37*100/'в Абс. вел.'!AV37-100,"")</f>
        <v>109.66671693560548</v>
      </c>
      <c r="AW36" s="27">
        <f>IFERROR('в Абс. вел.'!BI37*100/'в Абс. вел.'!AW37-100,"")</f>
        <v>116.359918200409</v>
      </c>
      <c r="AX36" s="27">
        <f>IFERROR('в Абс. вел.'!BJ37*100/'в Абс. вел.'!AX37-100,"")</f>
        <v>111.31394461025891</v>
      </c>
      <c r="AY36" s="27">
        <f>IFERROR('в Абс. вел.'!BK37*100/'в Абс. вел.'!AY37-100,"")</f>
        <v>136.55367231638419</v>
      </c>
      <c r="AZ36" s="27">
        <f>IFERROR('в Абс. вел.'!BL37*100/'в Абс. вел.'!AZ37-100,"")</f>
        <v>123.75414243731632</v>
      </c>
      <c r="BA36" s="27">
        <f>IFERROR('в Абс. вел.'!BM37*100/'в Абс. вел.'!BA37-100,"")</f>
        <v>91.701179554390563</v>
      </c>
      <c r="BB36" s="27">
        <f>IFERROR('в Абс. вел.'!BN37*100/'в Абс. вел.'!BB37-100,"")</f>
        <v>107.72405660377359</v>
      </c>
      <c r="BC36" s="27">
        <f>IFERROR('в Абс. вел.'!BO37*100/'в Абс. вел.'!BC37-100,"")</f>
        <v>96.255842793093592</v>
      </c>
      <c r="BD36" s="27">
        <f>IFERROR('в Абс. вел.'!BP37*100/'в Абс. вел.'!BD37-100,"")</f>
        <v>98.14159709447668</v>
      </c>
      <c r="BE36" s="27">
        <f>IFERROR('в Абс. вел.'!BQ37*100/'в Абс. вел.'!BE37-100,"")</f>
        <v>64.809458999659739</v>
      </c>
      <c r="BF36" s="27">
        <f>IFERROR('в Абс. вел.'!BR37*100/'в Абс. вел.'!BF37-100,"")</f>
        <v>57.106699359329269</v>
      </c>
      <c r="BG36" s="27">
        <f>IFERROR('в Абс. вел.'!BS37*100/'в Абс. вел.'!BG37-100,"")</f>
        <v>53.936448598130852</v>
      </c>
      <c r="BH36" s="27">
        <f>IFERROR('в Абс. вел.'!BT37*100/'в Абс. вел.'!BH37-100,"")</f>
        <v>45.321153707832849</v>
      </c>
      <c r="BI36" s="27">
        <f>IFERROR('в Абс. вел.'!BU37*100/'в Абс. вел.'!BI37-100,"")</f>
        <v>43.69880277252679</v>
      </c>
      <c r="BJ36" s="27">
        <f>IFERROR('в Абс. вел.'!BV37*100/'в Абс. вел.'!BJ37-100,"")</f>
        <v>-43.184207068716333</v>
      </c>
      <c r="BK36" s="27">
        <f>IFERROR('в Абс. вел.'!BW37*100/'в Абс. вел.'!BK37-100,"")</f>
        <v>-43.026032959159302</v>
      </c>
      <c r="BL36" s="27">
        <f>IFERROR('в Абс. вел.'!BX37*100/'в Абс. вел.'!BL37-100,"")</f>
        <v>-40.33813050160682</v>
      </c>
      <c r="BM36" s="27">
        <f>IFERROR('в Абс. вел.'!BY37*100/'в Абс. вел.'!BM37-100,"")</f>
        <v>-36.34697951705089</v>
      </c>
      <c r="BN36" s="27">
        <f>IFERROR('в Абс. вел.'!BZ37*100/'в Абс. вел.'!BN37-100,"")</f>
        <v>-38.864087941578717</v>
      </c>
      <c r="BO36" s="27">
        <f>IFERROR('в Абс. вел.'!CA37*100/'в Абс. вел.'!BO37-100,"")</f>
        <v>-36.080394682479891</v>
      </c>
      <c r="BP36" s="27">
        <f>IFERROR('в Абс. вел.'!CB37*100/'в Абс. вел.'!BP37-100,"")</f>
        <v>-32.460483717387163</v>
      </c>
    </row>
    <row r="37" spans="1:68" x14ac:dyDescent="0.25">
      <c r="A37" s="25" t="s">
        <v>35</v>
      </c>
      <c r="B37" s="27">
        <f>IFERROR('в Абс. вел.'!N38*100/'в Абс. вел.'!B38-100,"")</f>
        <v>12872.413793103447</v>
      </c>
      <c r="C37" s="27">
        <f>IFERROR('в Абс. вел.'!O38*100/'в Абс. вел.'!C38-100,"")</f>
        <v>8710</v>
      </c>
      <c r="D37" s="27">
        <f>IFERROR('в Абс. вел.'!P38*100/'в Абс. вел.'!D38-100,"")</f>
        <v>5195.833333333333</v>
      </c>
      <c r="E37" s="27">
        <f>IFERROR('в Абс. вел.'!Q38*100/'в Абс. вел.'!E38-100,"")</f>
        <v>3495.784543325527</v>
      </c>
      <c r="F37" s="27">
        <f>IFERROR('в Абс. вел.'!R38*100/'в Абс. вел.'!F38-100,"")</f>
        <v>2385.9863945578231</v>
      </c>
      <c r="G37" s="27">
        <f>IFERROR('в Абс. вел.'!S38*100/'в Абс. вел.'!G38-100,"")</f>
        <v>2085.2564102564102</v>
      </c>
      <c r="H37" s="27">
        <f>IFERROR('в Абс. вел.'!T38*100/'в Абс. вел.'!H38-100,"")</f>
        <v>1734.5373891001268</v>
      </c>
      <c r="I37" s="27">
        <f>IFERROR('в Абс. вел.'!U38*100/'в Абс. вел.'!I38-100,"")</f>
        <v>1493.2254802831142</v>
      </c>
      <c r="J37" s="27">
        <f>IFERROR('в Абс. вел.'!V38*100/'в Абс. вел.'!J38-100,"")</f>
        <v>1185.8362989323844</v>
      </c>
      <c r="K37" s="27">
        <f>IFERROR('в Абс. вел.'!W38*100/'в Абс. вел.'!K38-100,"")</f>
        <v>927.45338567222757</v>
      </c>
      <c r="L37" s="27">
        <f>IFERROR('в Абс. вел.'!X38*100/'в Абс. вел.'!L38-100,"")</f>
        <v>763.9745916515426</v>
      </c>
      <c r="M37" s="27">
        <f>IFERROR('в Абс. вел.'!Y38*100/'в Абс. вел.'!M38-100,"")</f>
        <v>770.59609283686757</v>
      </c>
      <c r="N37" s="27">
        <f>IFERROR('в Абс. вел.'!Z38*100/'в Абс. вел.'!N38-100,"")</f>
        <v>646.03934077618283</v>
      </c>
      <c r="O37" s="27">
        <f>IFERROR('в Абс. вел.'!AA38*100/'в Абс. вел.'!O38-100,"")</f>
        <v>470.88019812196887</v>
      </c>
      <c r="P37" s="27">
        <f>IFERROR('в Абс. вел.'!AB38*100/'в Абс. вел.'!P38-100,"")</f>
        <v>420.59620596205957</v>
      </c>
      <c r="Q37" s="27">
        <f>IFERROR('в Абс. вел.'!AC38*100/'в Абс. вел.'!Q38-100,"")</f>
        <v>289.67695714471802</v>
      </c>
      <c r="R37" s="27">
        <f>IFERROR('в Абс. вел.'!AD38*100/'в Абс. вел.'!R38-100,"")</f>
        <v>231.03655866900175</v>
      </c>
      <c r="S37" s="27">
        <f>IFERROR('в Абс. вел.'!AE38*100/'в Абс. вел.'!S38-100,"")</f>
        <v>164.97506600176007</v>
      </c>
      <c r="T37" s="27">
        <f>IFERROR('в Абс. вел.'!AF38*100/'в Абс. вел.'!T38-100,"")</f>
        <v>118.70876368786486</v>
      </c>
      <c r="U37" s="27">
        <f>IFERROR('в Абс. вел.'!AG38*100/'в Абс. вел.'!U38-100,"")</f>
        <v>112.26121723678366</v>
      </c>
      <c r="V37" s="27">
        <f>IFERROR('в Абс. вел.'!AH38*100/'в Абс. вел.'!V38-100,"")</f>
        <v>94.290379718808822</v>
      </c>
      <c r="W37" s="27">
        <f>IFERROR('в Абс. вел.'!AI38*100/'в Абс. вел.'!W38-100,"")</f>
        <v>78.294610664055966</v>
      </c>
      <c r="X37" s="27">
        <f>IFERROR('в Абс. вел.'!AJ38*100/'в Абс. вел.'!X38-100,"")</f>
        <v>57.655708433988025</v>
      </c>
      <c r="Y37" s="27">
        <f>IFERROR('в Абс. вел.'!AK38*100/'в Абс. вел.'!Y38-100,"")</f>
        <v>43.154967395473733</v>
      </c>
      <c r="Z37" s="27">
        <f>IFERROR('в Абс. вел.'!AL38*100/'в Абс. вел.'!Z38-100,"")</f>
        <v>33.430128981686039</v>
      </c>
      <c r="AA37" s="27">
        <f>IFERROR('в Абс. вел.'!AM38*100/'в Абс. вел.'!AA38-100,"")</f>
        <v>38.626997324849981</v>
      </c>
      <c r="AB37" s="27">
        <f>IFERROR('в Абс. вел.'!AN38*100/'в Абс. вел.'!AB38-100,"")</f>
        <v>26.869406055313931</v>
      </c>
      <c r="AC37" s="27">
        <f>IFERROR('в Абс. вел.'!AO38*100/'в Абс. вел.'!AC38-100,"")</f>
        <v>30.42235630358843</v>
      </c>
      <c r="AD37" s="27">
        <f>IFERROR('в Абс. вел.'!AP38*100/'в Абс. вел.'!AD38-100,"")</f>
        <v>30.948798915469439</v>
      </c>
      <c r="AE37" s="27">
        <f>IFERROR('в Абс. вел.'!AQ38*100/'в Абс. вел.'!AE38-100,"")</f>
        <v>32.597934557416465</v>
      </c>
      <c r="AF37" s="27">
        <f>IFERROR('в Абс. вел.'!AR38*100/'в Абс. вел.'!AF38-100,"")</f>
        <v>39.293047351296707</v>
      </c>
      <c r="AG37" s="27">
        <f>IFERROR('в Абс. вел.'!AS38*100/'в Абс. вел.'!AG38-100,"")</f>
        <v>32.98600729534175</v>
      </c>
      <c r="AH37" s="27">
        <f>IFERROR('в Абс. вел.'!AT38*100/'в Абс. вел.'!AH38-100,"")</f>
        <v>32.557940770074509</v>
      </c>
      <c r="AI37" s="27">
        <f>IFERROR('в Абс. вел.'!AU38*100/'в Абс. вел.'!AI38-100,"")</f>
        <v>42.019338940376059</v>
      </c>
      <c r="AJ37" s="27">
        <f>IFERROR('в Абс. вел.'!AV38*100/'в Абс. вел.'!AJ38-100,"")</f>
        <v>45.059425465010918</v>
      </c>
      <c r="AK37" s="27">
        <f>IFERROR('в Абс. вел.'!AW38*100/'в Абс. вел.'!AK38-100,"")</f>
        <v>58.912661941828219</v>
      </c>
      <c r="AL37" s="27">
        <f>IFERROR('в Абс. вел.'!AX38*100/'в Абс. вел.'!AL38-100,"")</f>
        <v>67.319118255737891</v>
      </c>
      <c r="AM37" s="27">
        <f>IFERROR('в Абс. вел.'!AY38*100/'в Абс. вел.'!AM38-100,"")</f>
        <v>68.625968133100372</v>
      </c>
      <c r="AN37" s="27">
        <f>IFERROR('в Абс. вел.'!AZ38*100/'в Абс. вел.'!AN38-100,"")</f>
        <v>88.932126217704365</v>
      </c>
      <c r="AO37" s="27">
        <f>IFERROR('в Абс. вел.'!BA38*100/'в Абс. вел.'!AO38-100,"")</f>
        <v>102.64503479297221</v>
      </c>
      <c r="AP37" s="27">
        <f>IFERROR('в Абс. вел.'!BB38*100/'в Абс. вел.'!AP38-100,"")</f>
        <v>116.98208491673716</v>
      </c>
      <c r="AQ37" s="27">
        <f>IFERROR('в Абс. вел.'!BC38*100/'в Абс. вел.'!AQ38-100,"")</f>
        <v>124.97644406807962</v>
      </c>
      <c r="AR37" s="27">
        <f>IFERROR('в Абс. вел.'!BD38*100/'в Абс. вел.'!AR38-100,"")</f>
        <v>124.12236937590711</v>
      </c>
      <c r="AS37" s="27">
        <f>IFERROR('в Абс. вел.'!BE38*100/'в Абс. вел.'!AS38-100,"")</f>
        <v>123.75080094877299</v>
      </c>
      <c r="AT37" s="27">
        <f>IFERROR('в Абс. вел.'!BF38*100/'в Абс. вел.'!AT38-100,"")</f>
        <v>119.56327842075288</v>
      </c>
      <c r="AU37" s="27">
        <f>IFERROR('в Абс. вел.'!BG38*100/'в Абс. вел.'!AU38-100,"")</f>
        <v>101.9360070914629</v>
      </c>
      <c r="AV37" s="27">
        <f>IFERROR('в Абс. вел.'!BH38*100/'в Абс. вел.'!AV38-100,"")</f>
        <v>95.016074216956014</v>
      </c>
      <c r="AW37" s="27">
        <f>IFERROR('в Абс. вел.'!BI38*100/'в Абс. вел.'!AW38-100,"")</f>
        <v>89.340212791070201</v>
      </c>
      <c r="AX37" s="27">
        <f>IFERROR('в Абс. вел.'!BJ38*100/'в Абс. вел.'!AX38-100,"")</f>
        <v>95.387696800912892</v>
      </c>
      <c r="AY37" s="27">
        <f>IFERROR('в Абс. вел.'!BK38*100/'в Абс. вел.'!AY38-100,"")</f>
        <v>83.891096917866463</v>
      </c>
      <c r="AZ37" s="27">
        <f>IFERROR('в Абс. вел.'!BL38*100/'в Абс. вел.'!AZ38-100,"")</f>
        <v>67.023020554566983</v>
      </c>
      <c r="BA37" s="27">
        <f>IFERROR('в Абс. вел.'!BM38*100/'в Абс. вел.'!BA38-100,"")</f>
        <v>50.911275532789489</v>
      </c>
      <c r="BB37" s="27">
        <f>IFERROR('в Абс. вел.'!BN38*100/'в Абс. вел.'!BB38-100,"")</f>
        <v>27.490181246908918</v>
      </c>
      <c r="BC37" s="27">
        <f>IFERROR('в Абс. вел.'!BO38*100/'в Абс. вел.'!BC38-100,"")</f>
        <v>19.890047554167751</v>
      </c>
      <c r="BD37" s="27">
        <f>IFERROR('в Абс. вел.'!BP38*100/'в Абс. вел.'!BD38-100,"")</f>
        <v>7.8590292323103483</v>
      </c>
      <c r="BE37" s="27">
        <f>IFERROR('в Абс. вел.'!BQ38*100/'в Абс. вел.'!BE38-100,"")</f>
        <v>-1.1575446388199424</v>
      </c>
      <c r="BF37" s="27">
        <f>IFERROR('в Абс. вел.'!BR38*100/'в Абс. вел.'!BF38-100,"")</f>
        <v>-3.2674396409536115</v>
      </c>
      <c r="BG37" s="27">
        <f>IFERROR('в Абс. вел.'!BS38*100/'в Абс. вел.'!BG38-100,"")</f>
        <v>-6.3323355390657525</v>
      </c>
      <c r="BH37" s="27">
        <f>IFERROR('в Абс. вел.'!BT38*100/'в Абс. вел.'!BH38-100,"")</f>
        <v>-4.6911649726348656</v>
      </c>
      <c r="BI37" s="27">
        <f>IFERROR('в Абс. вел.'!BU38*100/'в Абс. вел.'!BI38-100,"")</f>
        <v>-9.5015673422861795</v>
      </c>
      <c r="BJ37" s="27">
        <f>IFERROR('в Абс. вел.'!BV38*100/'в Абс. вел.'!BJ38-100,"")</f>
        <v>-20.287191550883378</v>
      </c>
      <c r="BK37" s="27">
        <f>IFERROR('в Абс. вел.'!BW38*100/'в Абс. вел.'!BK38-100,"")</f>
        <v>-15.230069927129449</v>
      </c>
      <c r="BL37" s="27">
        <f>IFERROR('в Абс. вел.'!BX38*100/'в Абс. вел.'!BL38-100,"")</f>
        <v>-13.843262923007231</v>
      </c>
      <c r="BM37" s="27">
        <f>IFERROR('в Абс. вел.'!BY38*100/'в Абс. вел.'!BM38-100,"")</f>
        <v>-10.509730300541406</v>
      </c>
      <c r="BN37" s="27">
        <f>IFERROR('в Абс. вел.'!BZ38*100/'в Абс. вел.'!BN38-100,"")</f>
        <v>-1.4440169594406456</v>
      </c>
      <c r="BO37" s="27">
        <f>IFERROR('в Абс. вел.'!CA38*100/'в Абс. вел.'!BO38-100,"")</f>
        <v>-1.8890534833845578</v>
      </c>
      <c r="BP37" s="27">
        <f>IFERROR('в Абс. вел.'!CB38*100/'в Абс. вел.'!BP38-100,"")</f>
        <v>7.7746819768096316</v>
      </c>
    </row>
    <row r="38" spans="1:68" x14ac:dyDescent="0.25">
      <c r="A38" s="25" t="s">
        <v>36</v>
      </c>
      <c r="B38" s="27">
        <f>IFERROR('в Абс. вел.'!N39*100/'в Абс. вел.'!B39-100,"")</f>
        <v>11800</v>
      </c>
      <c r="C38" s="27" t="str">
        <f>IFERROR('в Абс. вел.'!O39*100/'в Абс. вел.'!C39-100,"")</f>
        <v/>
      </c>
      <c r="D38" s="27" t="str">
        <f>IFERROR('в Абс. вел.'!P39*100/'в Абс. вел.'!D39-100,"")</f>
        <v/>
      </c>
      <c r="E38" s="27">
        <f>IFERROR('в Абс. вел.'!Q39*100/'в Абс. вел.'!E39-100,"")</f>
        <v>18960</v>
      </c>
      <c r="F38" s="27">
        <f>IFERROR('в Абс. вел.'!R39*100/'в Абс. вел.'!F39-100,"")</f>
        <v>8607.1428571428569</v>
      </c>
      <c r="G38" s="27">
        <f>IFERROR('в Абс. вел.'!S39*100/'в Абс. вел.'!G39-100,"")</f>
        <v>6776.1904761904761</v>
      </c>
      <c r="H38" s="27">
        <f>IFERROR('в Абс. вел.'!T39*100/'в Абс. вел.'!H39-100,"")</f>
        <v>2321.6216216216217</v>
      </c>
      <c r="I38" s="27">
        <f>IFERROR('в Абс. вел.'!U39*100/'в Абс. вел.'!I39-100,"")</f>
        <v>1459.6774193548388</v>
      </c>
      <c r="J38" s="27">
        <f>IFERROR('в Абс. вел.'!V39*100/'в Абс. вел.'!J39-100,"")</f>
        <v>1469.8529411764705</v>
      </c>
      <c r="K38" s="27">
        <f>IFERROR('в Абс. вел.'!W39*100/'в Абс. вел.'!K39-100,"")</f>
        <v>1292.4731182795699</v>
      </c>
      <c r="L38" s="27">
        <f>IFERROR('в Абс. вел.'!X39*100/'в Абс. вел.'!L39-100,"")</f>
        <v>918.38235294117646</v>
      </c>
      <c r="M38" s="27">
        <f>IFERROR('в Абс. вел.'!Y39*100/'в Абс. вел.'!M39-100,"")</f>
        <v>821.75226586102724</v>
      </c>
      <c r="N38" s="27">
        <f>IFERROR('в Абс. вел.'!Z39*100/'в Абс. вел.'!N39-100,"")</f>
        <v>656.51260504201684</v>
      </c>
      <c r="O38" s="27">
        <f>IFERROR('в Абс. вел.'!AA39*100/'в Абс. вел.'!O39-100,"")</f>
        <v>509.00763358778624</v>
      </c>
      <c r="P38" s="27">
        <f>IFERROR('в Абс. вел.'!AB39*100/'в Абс. вел.'!P39-100,"")</f>
        <v>432.33830845771149</v>
      </c>
      <c r="Q38" s="27">
        <f>IFERROR('в Абс. вел.'!AC39*100/'в Абс. вел.'!Q39-100,"")</f>
        <v>400.41972717733472</v>
      </c>
      <c r="R38" s="27">
        <f>IFERROR('в Абс. вел.'!AD39*100/'в Абс. вел.'!R39-100,"")</f>
        <v>333.22395406070552</v>
      </c>
      <c r="S38" s="27">
        <f>IFERROR('в Абс. вел.'!AE39*100/'в Абс. вел.'!S39-100,"")</f>
        <v>315.09695290858724</v>
      </c>
      <c r="T38" s="27">
        <f>IFERROR('в Абс. вел.'!AF39*100/'в Абс. вел.'!T39-100,"")</f>
        <v>254.63169642857144</v>
      </c>
      <c r="U38" s="27">
        <f>IFERROR('в Абс. вел.'!AG39*100/'в Абс. вел.'!U39-100,"")</f>
        <v>212.97828335056874</v>
      </c>
      <c r="V38" s="27">
        <f>IFERROR('в Абс. вел.'!AH39*100/'в Абс. вел.'!V39-100,"")</f>
        <v>208.14988290398128</v>
      </c>
      <c r="W38" s="27">
        <f>IFERROR('в Абс. вел.'!AI39*100/'в Абс. вел.'!W39-100,"")</f>
        <v>159.72972972972974</v>
      </c>
      <c r="X38" s="27">
        <f>IFERROR('в Абс. вел.'!AJ39*100/'в Абс. вел.'!X39-100,"")</f>
        <v>159.89169675090255</v>
      </c>
      <c r="Y38" s="27">
        <f>IFERROR('в Абс. вел.'!AK39*100/'в Абс. вел.'!Y39-100,"")</f>
        <v>141.69124877089479</v>
      </c>
      <c r="Z38" s="27">
        <f>IFERROR('в Абс. вел.'!AL39*100/'в Абс. вел.'!Z39-100,"")</f>
        <v>108.6364898639267</v>
      </c>
      <c r="AA38" s="27">
        <f>IFERROR('в Абс. вел.'!AM39*100/'в Абс. вел.'!AA39-100,"")</f>
        <v>92.73000752068188</v>
      </c>
      <c r="AB38" s="27">
        <f>IFERROR('в Абс. вел.'!AN39*100/'в Абс. вел.'!AB39-100,"")</f>
        <v>86.401869158878498</v>
      </c>
      <c r="AC38" s="27">
        <f>IFERROR('в Абс. вел.'!AO39*100/'в Абс. вел.'!AC39-100,"")</f>
        <v>86.118683162088502</v>
      </c>
      <c r="AD38" s="27">
        <f>IFERROR('в Абс. вел.'!AP39*100/'в Абс. вел.'!AD39-100,"")</f>
        <v>66.900208293883736</v>
      </c>
      <c r="AE38" s="27">
        <f>IFERROR('в Абс. вел.'!AQ39*100/'в Абс. вел.'!AE39-100,"")</f>
        <v>52.318985652318986</v>
      </c>
      <c r="AF38" s="27">
        <f>IFERROR('в Абс. вел.'!AR39*100/'в Абс. вел.'!AF39-100,"")</f>
        <v>34.00472069236821</v>
      </c>
      <c r="AG38" s="27">
        <f>IFERROR('в Абс. вел.'!AS39*100/'в Абс. вел.'!AG39-100,"")</f>
        <v>45.679828184371388</v>
      </c>
      <c r="AH38" s="27">
        <f>IFERROR('в Абс. вел.'!AT39*100/'в Абс. вел.'!AH39-100,"")</f>
        <v>42.073263413892676</v>
      </c>
      <c r="AI38" s="27">
        <f>IFERROR('в Абс. вел.'!AU39*100/'в Абс. вел.'!AI39-100,"")</f>
        <v>55.522521183291218</v>
      </c>
      <c r="AJ38" s="27">
        <f>IFERROR('в Абс. вел.'!AV39*100/'в Абс. вел.'!AJ39-100,"")</f>
        <v>51.548826225864701</v>
      </c>
      <c r="AK38" s="27">
        <f>IFERROR('в Абс. вел.'!AW39*100/'в Абс. вел.'!AK39-100,"")</f>
        <v>58.611337130458367</v>
      </c>
      <c r="AL38" s="27">
        <f>IFERROR('в Абс. вел.'!AX39*100/'в Абс. вел.'!AL39-100,"")</f>
        <v>66.538000798615741</v>
      </c>
      <c r="AM38" s="27">
        <f>IFERROR('в Абс. вел.'!AY39*100/'в Абс. вел.'!AM39-100,"")</f>
        <v>65.959937565036427</v>
      </c>
      <c r="AN38" s="27">
        <f>IFERROR('в Абс. вел.'!AZ39*100/'в Абс. вел.'!AN39-100,"")</f>
        <v>82.514414640260725</v>
      </c>
      <c r="AO38" s="27">
        <f>IFERROR('в Абс. вел.'!BA39*100/'в Абс. вел.'!AO39-100,"")</f>
        <v>92.023433979269953</v>
      </c>
      <c r="AP38" s="27">
        <f>IFERROR('в Абс. вел.'!BB39*100/'в Абс. вел.'!AP39-100,"")</f>
        <v>104.41343317449511</v>
      </c>
      <c r="AQ38" s="27">
        <f>IFERROR('в Абс. вел.'!BC39*100/'в Абс. вел.'!AQ39-100,"")</f>
        <v>114.75355969331872</v>
      </c>
      <c r="AR38" s="27">
        <f>IFERROR('в Абс. вел.'!BD39*100/'в Абс. вел.'!AR39-100,"")</f>
        <v>144.71582902771254</v>
      </c>
      <c r="AS38" s="27">
        <f>IFERROR('в Абс. вел.'!BE39*100/'в Абс. вел.'!AS39-100,"")</f>
        <v>146.9607620775686</v>
      </c>
      <c r="AT38" s="27">
        <f>IFERROR('в Абс. вел.'!BF39*100/'в Абс. вел.'!AT39-100,"")</f>
        <v>137.99079918690489</v>
      </c>
      <c r="AU38" s="27">
        <f>IFERROR('в Абс. вел.'!BG39*100/'в Абс. вел.'!AU39-100,"")</f>
        <v>126.13267061747277</v>
      </c>
      <c r="AV38" s="27">
        <f>IFERROR('в Абс. вел.'!BH39*100/'в Абс. вел.'!AV39-100,"")</f>
        <v>129.67002749770853</v>
      </c>
      <c r="AW38" s="27">
        <f>IFERROR('в Абс. вел.'!BI39*100/'в Абс. вел.'!AW39-100,"")</f>
        <v>130.63440492476059</v>
      </c>
      <c r="AX38" s="27">
        <f>IFERROR('в Абс. вел.'!BJ39*100/'в Абс. вел.'!AX39-100,"")</f>
        <v>123.85709718670077</v>
      </c>
      <c r="AY38" s="27">
        <f>IFERROR('в Абс. вел.'!BK39*100/'в Абс. вел.'!AY39-100,"")</f>
        <v>132.47119680225723</v>
      </c>
      <c r="AZ38" s="27">
        <f>IFERROR('в Абс. вел.'!BL39*100/'в Абс. вел.'!AZ39-100,"")</f>
        <v>107.14236659570085</v>
      </c>
      <c r="BA38" s="27">
        <f>IFERROR('в Абс. вел.'!BM39*100/'в Абс. вел.'!BA39-100,"")</f>
        <v>85.813189392161462</v>
      </c>
      <c r="BB38" s="27">
        <f>IFERROR('в Абс. вел.'!BN39*100/'в Абс. вел.'!BB39-100,"")</f>
        <v>83.737581173336281</v>
      </c>
      <c r="BC38" s="27">
        <f>IFERROR('в Абс. вел.'!BO39*100/'в Абс. вел.'!BC39-100,"")</f>
        <v>68.771357168358236</v>
      </c>
      <c r="BD38" s="27">
        <f>IFERROR('в Абс. вел.'!BP39*100/'в Абс. вел.'!BD39-100,"")</f>
        <v>56.761036468330133</v>
      </c>
      <c r="BE38" s="27">
        <f>IFERROR('в Абс. вел.'!BQ39*100/'в Абс. вел.'!BE39-100,"")</f>
        <v>48.353767736602833</v>
      </c>
      <c r="BF38" s="27">
        <f>IFERROR('в Абс. вел.'!BR39*100/'в Абс. вел.'!BF39-100,"")</f>
        <v>47.570240503483916</v>
      </c>
      <c r="BG38" s="27">
        <f>IFERROR('в Абс. вел.'!BS39*100/'в Абс. вел.'!BG39-100,"")</f>
        <v>43.799137712401716</v>
      </c>
      <c r="BH38" s="27">
        <f>IFERROR('в Абс. вел.'!BT39*100/'в Абс. вел.'!BH39-100,"")</f>
        <v>35.159835574889257</v>
      </c>
      <c r="BI38" s="27">
        <f>IFERROR('в Абс. вел.'!BU39*100/'в Абс. вел.'!BI39-100,"")</f>
        <v>27.725671918442998</v>
      </c>
      <c r="BJ38" s="27">
        <f>IFERROR('в Абс. вел.'!BV39*100/'в Абс. вел.'!BJ39-100,"")</f>
        <v>29.026384376450437</v>
      </c>
      <c r="BK38" s="27">
        <f>IFERROR('в Абс. вел.'!BW39*100/'в Абс. вел.'!BK39-100,"")</f>
        <v>18.175381814503893</v>
      </c>
      <c r="BL38" s="27">
        <f>IFERROR('в Абс. вел.'!BX39*100/'в Абс. вел.'!BL39-100,"")</f>
        <v>21.169020621974667</v>
      </c>
      <c r="BM38" s="27">
        <f>IFERROR('в Абс. вел.'!BY39*100/'в Абс. вел.'!BM39-100,"")</f>
        <v>20.287338174928948</v>
      </c>
      <c r="BN38" s="27">
        <f>IFERROR('в Абс. вел.'!BZ39*100/'в Абс. вел.'!BN39-100,"")</f>
        <v>20.387264378927014</v>
      </c>
      <c r="BO38" s="27">
        <f>IFERROR('в Абс. вел.'!CA39*100/'в Абс. вел.'!BO39-100,"")</f>
        <v>26.590311565078125</v>
      </c>
      <c r="BP38" s="27">
        <f>IFERROR('в Абс. вел.'!CB39*100/'в Абс. вел.'!BP39-100,"")</f>
        <v>24.497229789708896</v>
      </c>
    </row>
    <row r="39" spans="1:68" x14ac:dyDescent="0.25">
      <c r="A39" s="25" t="s">
        <v>37</v>
      </c>
      <c r="B39" s="27">
        <f>IFERROR('в Абс. вел.'!N40*100/'в Абс. вел.'!B40-100,"")</f>
        <v>9940</v>
      </c>
      <c r="C39" s="27">
        <f>IFERROR('в Абс. вел.'!O40*100/'в Абс. вел.'!C40-100,"")</f>
        <v>16846.666666666668</v>
      </c>
      <c r="D39" s="27">
        <f>IFERROR('в Абс. вел.'!P40*100/'в Абс. вел.'!D40-100,"")</f>
        <v>4735.9375</v>
      </c>
      <c r="E39" s="27">
        <f>IFERROR('в Абс. вел.'!Q40*100/'в Абс. вел.'!E40-100,"")</f>
        <v>3368.141592920354</v>
      </c>
      <c r="F39" s="27">
        <f>IFERROR('в Абс. вел.'!R40*100/'в Абс. вел.'!F40-100,"")</f>
        <v>2228.8659793814431</v>
      </c>
      <c r="G39" s="27">
        <f>IFERROR('в Абс. вел.'!S40*100/'в Абс. вел.'!G40-100,"")</f>
        <v>1809.9630996309963</v>
      </c>
      <c r="H39" s="27">
        <f>IFERROR('в Абс. вел.'!T40*100/'в Абс. вел.'!H40-100,"")</f>
        <v>1250.5917159763314</v>
      </c>
      <c r="I39" s="27">
        <f>IFERROR('в Абс. вел.'!U40*100/'в Абс. вел.'!I40-100,"")</f>
        <v>814.3847487001733</v>
      </c>
      <c r="J39" s="27">
        <f>IFERROR('в Абс. вел.'!V40*100/'в Абс. вел.'!J40-100,"")</f>
        <v>643.77510040160644</v>
      </c>
      <c r="K39" s="27">
        <f>IFERROR('в Абс. вел.'!W40*100/'в Абс. вел.'!K40-100,"")</f>
        <v>552.93522267206481</v>
      </c>
      <c r="L39" s="27">
        <f>IFERROR('в Абс. вел.'!X40*100/'в Абс. вел.'!L40-100,"")</f>
        <v>427.74436090225561</v>
      </c>
      <c r="M39" s="27">
        <f>IFERROR('в Абс. вел.'!Y40*100/'в Абс. вел.'!M40-100,"")</f>
        <v>419.80074719800746</v>
      </c>
      <c r="N39" s="27">
        <f>IFERROR('в Абс. вел.'!Z40*100/'в Абс. вел.'!N40-100,"")</f>
        <v>370.61752988047806</v>
      </c>
      <c r="O39" s="27">
        <f>IFERROR('в Абс. вел.'!AA40*100/'в Абс. вел.'!O40-100,"")</f>
        <v>309.71675845790713</v>
      </c>
      <c r="P39" s="27">
        <f>IFERROR('в Абс. вел.'!AB40*100/'в Абс. вел.'!P40-100,"")</f>
        <v>255.12116316639742</v>
      </c>
      <c r="Q39" s="27">
        <f>IFERROR('в Абс. вел.'!AC40*100/'в Абс. вел.'!Q40-100,"")</f>
        <v>203.92957387088541</v>
      </c>
      <c r="R39" s="27">
        <f>IFERROR('в Абс. вел.'!AD40*100/'в Абс. вел.'!R40-100,"")</f>
        <v>190.19477644975655</v>
      </c>
      <c r="S39" s="27">
        <f>IFERROR('в Абс. вел.'!AE40*100/'в Абс. вел.'!S40-100,"")</f>
        <v>147.99072642967542</v>
      </c>
      <c r="T39" s="27">
        <f>IFERROR('в Абс. вел.'!AF40*100/'в Абс. вел.'!T40-100,"")</f>
        <v>194.47973713033952</v>
      </c>
      <c r="U39" s="27">
        <f>IFERROR('в Абс. вел.'!AG40*100/'в Абс. вел.'!U40-100,"")</f>
        <v>173.2562547384382</v>
      </c>
      <c r="V39" s="27">
        <f>IFERROR('в Абс. вел.'!AH40*100/'в Абс. вел.'!V40-100,"")</f>
        <v>178.0957523398128</v>
      </c>
      <c r="W39" s="27">
        <f>IFERROR('в Абс. вел.'!AI40*100/'в Абс. вел.'!W40-100,"")</f>
        <v>143.51263370020152</v>
      </c>
      <c r="X39" s="27">
        <f>IFERROR('в Абс. вел.'!AJ40*100/'в Абс. вел.'!X40-100,"")</f>
        <v>131.5714489243482</v>
      </c>
      <c r="Y39" s="27">
        <f>IFERROR('в Абс. вел.'!AK40*100/'в Абс. вел.'!Y40-100,"")</f>
        <v>99.520843315764267</v>
      </c>
      <c r="Z39" s="27">
        <f>IFERROR('в Абс. вел.'!AL40*100/'в Абс. вел.'!Z40-100,"")</f>
        <v>74.645502645502631</v>
      </c>
      <c r="AA39" s="27">
        <f>IFERROR('в Абс. вел.'!AM40*100/'в Абс. вел.'!AA40-100,"")</f>
        <v>59.596735477676418</v>
      </c>
      <c r="AB39" s="27">
        <f>IFERROR('в Абс. вел.'!AN40*100/'в Абс. вел.'!AB40-100,"")</f>
        <v>58.820853425529975</v>
      </c>
      <c r="AC39" s="27">
        <f>IFERROR('в Абс. вел.'!AO40*100/'в Абс. вел.'!AC40-100,"")</f>
        <v>54.579800184703203</v>
      </c>
      <c r="AD39" s="27">
        <f>IFERROR('в Абс. вел.'!AP40*100/'в Абс. вел.'!AD40-100,"")</f>
        <v>42.338494394020302</v>
      </c>
      <c r="AE39" s="27">
        <f>IFERROR('в Абс. вел.'!AQ40*100/'в Абс. вел.'!AE40-100,"")</f>
        <v>45.816453723901532</v>
      </c>
      <c r="AF39" s="27">
        <f>IFERROR('в Абс. вел.'!AR40*100/'в Абс. вел.'!AF40-100,"")</f>
        <v>33.288700438890118</v>
      </c>
      <c r="AG39" s="27">
        <f>IFERROR('в Абс. вел.'!AS40*100/'в Абс. вел.'!AG40-100,"")</f>
        <v>23.992508843726156</v>
      </c>
      <c r="AH39" s="27">
        <f>IFERROR('в Абс. вел.'!AT40*100/'в Абс. вел.'!AH40-100,"")</f>
        <v>18.147692705973725</v>
      </c>
      <c r="AI39" s="27">
        <f>IFERROR('в Абс. вел.'!AU40*100/'в Абс. вел.'!AI40-100,"")</f>
        <v>25.800496530651216</v>
      </c>
      <c r="AJ39" s="27">
        <f>IFERROR('в Абс. вел.'!AV40*100/'в Абс. вел.'!AJ40-100,"")</f>
        <v>22.548295804109756</v>
      </c>
      <c r="AK39" s="27">
        <f>IFERROR('в Абс. вел.'!AW40*100/'в Абс. вел.'!AK40-100,"")</f>
        <v>30.745677233429404</v>
      </c>
      <c r="AL39" s="27">
        <f>IFERROR('в Абс. вел.'!AX40*100/'в Абс. вел.'!AL40-100,"")</f>
        <v>32.410324769752776</v>
      </c>
      <c r="AM39" s="27">
        <f>IFERROR('в Абс. вел.'!AY40*100/'в Абс. вел.'!AM40-100,"")</f>
        <v>40.241848153050171</v>
      </c>
      <c r="AN39" s="27">
        <f>IFERROR('в Абс. вел.'!AZ40*100/'в Абс. вел.'!AN40-100,"")</f>
        <v>57.430109990834097</v>
      </c>
      <c r="AO39" s="27">
        <f>IFERROR('в Абс. вел.'!BA40*100/'в Абс. вел.'!AO40-100,"")</f>
        <v>70.595263958288086</v>
      </c>
      <c r="AP39" s="27">
        <f>IFERROR('в Абс. вел.'!BB40*100/'в Абс. вел.'!AP40-100,"")</f>
        <v>82.852856071160659</v>
      </c>
      <c r="AQ39" s="27">
        <f>IFERROR('в Абс. вел.'!BC40*100/'в Абс. вел.'!AQ40-100,"")</f>
        <v>105.84495378532884</v>
      </c>
      <c r="AR39" s="27">
        <f>IFERROR('в Абс. вел.'!BD40*100/'в Абс. вел.'!AR40-100,"")</f>
        <v>114.21475611117313</v>
      </c>
      <c r="AS39" s="27">
        <f>IFERROR('в Абс. вел.'!BE40*100/'в Абс. вел.'!AS40-100,"")</f>
        <v>116.31796822555381</v>
      </c>
      <c r="AT39" s="27">
        <f>IFERROR('в Абс. вел.'!BF40*100/'в Абс. вел.'!AT40-100,"")</f>
        <v>117.60065735414955</v>
      </c>
      <c r="AU39" s="27">
        <f>IFERROR('в Абс. вел.'!BG40*100/'в Абс. вел.'!AU40-100,"")</f>
        <v>99.595182673818442</v>
      </c>
      <c r="AV39" s="27">
        <f>IFERROR('в Абс. вел.'!BH40*100/'в Абс. вел.'!AV40-100,"")</f>
        <v>99.397560118479845</v>
      </c>
      <c r="AW39" s="27">
        <f>IFERROR('в Абс. вел.'!BI40*100/'в Абс. вел.'!AW40-100,"")</f>
        <v>86.393901823024294</v>
      </c>
      <c r="AX39" s="27">
        <f>IFERROR('в Абс. вел.'!BJ40*100/'в Абс. вел.'!AX40-100,"")</f>
        <v>93.383059534160083</v>
      </c>
      <c r="AY39" s="27">
        <f>IFERROR('в Абс. вел.'!BK40*100/'в Абс. вел.'!AY40-100,"")</f>
        <v>81.407919008193545</v>
      </c>
      <c r="AZ39" s="27">
        <f>IFERROR('в Абс. вел.'!BL40*100/'в Абс. вел.'!AZ40-100,"")</f>
        <v>54.921582184054444</v>
      </c>
      <c r="BA39" s="27">
        <f>IFERROR('в Абс. вел.'!BM40*100/'в Абс. вел.'!BA40-100,"")</f>
        <v>36.51703279210443</v>
      </c>
      <c r="BB39" s="27">
        <f>IFERROR('в Абс. вел.'!BN40*100/'в Абс. вел.'!BB40-100,"")</f>
        <v>25.95533935060368</v>
      </c>
      <c r="BC39" s="27">
        <f>IFERROR('в Абс. вел.'!BO40*100/'в Абс. вел.'!BC40-100,"")</f>
        <v>7.1013289036544904</v>
      </c>
      <c r="BD39" s="27">
        <f>IFERROR('в Абс. вел.'!BP40*100/'в Абс. вел.'!BD40-100,"")</f>
        <v>-1.435531355026967</v>
      </c>
      <c r="BE39" s="27">
        <f>IFERROR('в Абс. вел.'!BQ40*100/'в Абс. вел.'!BE40-100,"")</f>
        <v>0.70599187980035083</v>
      </c>
      <c r="BF39" s="27">
        <f>IFERROR('в Абс. вел.'!BR40*100/'в Абс. вел.'!BF40-100,"")</f>
        <v>-1.9384235833144459</v>
      </c>
      <c r="BG39" s="27">
        <f>IFERROR('в Абс. вел.'!BS40*100/'в Абс. вел.'!BG40-100,"")</f>
        <v>1.881147956596692</v>
      </c>
      <c r="BH39" s="27">
        <f>IFERROR('в Абс. вел.'!BT40*100/'в Абс. вел.'!BH40-100,"")</f>
        <v>0.6395085351729648</v>
      </c>
      <c r="BI39" s="27">
        <f>IFERROR('в Абс. вел.'!BU40*100/'в Абс. вел.'!BI40-100,"")</f>
        <v>0.6700992830923127</v>
      </c>
      <c r="BJ39" s="27">
        <f>IFERROR('в Абс. вел.'!BV40*100/'в Абс. вел.'!BJ40-100,"")</f>
        <v>-6.8717463322290513</v>
      </c>
      <c r="BK39" s="27">
        <f>IFERROR('в Абс. вел.'!BW40*100/'в Абс. вел.'!BK40-100,"")</f>
        <v>-11.970298902762011</v>
      </c>
      <c r="BL39" s="27">
        <f>IFERROR('в Абс. вел.'!BX40*100/'в Абс. вел.'!BL40-100,"")</f>
        <v>-12.554610795321082</v>
      </c>
      <c r="BM39" s="27">
        <f>IFERROR('в Абс. вел.'!BY40*100/'в Абс. вел.'!BM40-100,"")</f>
        <v>-11.245335820895519</v>
      </c>
      <c r="BN39" s="27">
        <f>IFERROR('в Абс. вел.'!BZ40*100/'в Абс. вел.'!BN40-100,"")</f>
        <v>-8.3036690630743806</v>
      </c>
      <c r="BO39" s="27">
        <f>IFERROR('в Абс. вел.'!CA40*100/'в Абс. вел.'!BO40-100,"")</f>
        <v>-0.4459092671578162</v>
      </c>
      <c r="BP39" s="27">
        <f>IFERROR('в Абс. вел.'!CB40*100/'в Абс. вел.'!BP40-100,"")</f>
        <v>7.2399027278494401</v>
      </c>
    </row>
    <row r="40" spans="1:68" x14ac:dyDescent="0.25">
      <c r="A40" s="25" t="s">
        <v>38</v>
      </c>
      <c r="B40" s="27">
        <f>IFERROR('в Абс. вел.'!N41*100/'в Абс. вел.'!B41-100,"")</f>
        <v>8045.7364341085267</v>
      </c>
      <c r="C40" s="27">
        <f>IFERROR('в Абс. вел.'!O41*100/'в Абс. вел.'!C41-100,"")</f>
        <v>3055.7640750670244</v>
      </c>
      <c r="D40" s="27">
        <f>IFERROR('в Абс. вел.'!P41*100/'в Абс. вел.'!D41-100,"")</f>
        <v>1716.869300911854</v>
      </c>
      <c r="E40" s="27">
        <f>IFERROR('в Абс. вел.'!Q41*100/'в Абс. вел.'!E41-100,"")</f>
        <v>1120.2725724020443</v>
      </c>
      <c r="F40" s="27">
        <f>IFERROR('в Абс. вел.'!R41*100/'в Абс. вел.'!F41-100,"")</f>
        <v>760.97057305110991</v>
      </c>
      <c r="G40" s="27">
        <f>IFERROR('в Абс. вел.'!S41*100/'в Абс. вел.'!G41-100,"")</f>
        <v>633.17054845980465</v>
      </c>
      <c r="H40" s="27">
        <f>IFERROR('в Абс. вел.'!T41*100/'в Абс. вел.'!H41-100,"")</f>
        <v>601.584557764333</v>
      </c>
      <c r="I40" s="27">
        <f>IFERROR('в Абс. вел.'!U41*100/'в Абс. вел.'!I41-100,"")</f>
        <v>512.16803476581367</v>
      </c>
      <c r="J40" s="27">
        <f>IFERROR('в Абс. вел.'!V41*100/'в Абс. вел.'!J41-100,"")</f>
        <v>445.51383399209487</v>
      </c>
      <c r="K40" s="27">
        <f>IFERROR('в Абс. вел.'!W41*100/'в Абс. вел.'!K41-100,"")</f>
        <v>403.63783346806792</v>
      </c>
      <c r="L40" s="27">
        <f>IFERROR('в Абс. вел.'!X41*100/'в Абс. вел.'!L41-100,"")</f>
        <v>351.73890474954578</v>
      </c>
      <c r="M40" s="27">
        <f>IFERROR('в Абс. вел.'!Y41*100/'в Абс. вел.'!M41-100,"")</f>
        <v>332.21120590269771</v>
      </c>
      <c r="N40" s="27">
        <f>IFERROR('в Абс. вел.'!Z41*100/'в Абс. вел.'!N41-100,"")</f>
        <v>268.76665397792158</v>
      </c>
      <c r="O40" s="27">
        <f>IFERROR('в Абс. вел.'!AA41*100/'в Абс. вел.'!O41-100,"")</f>
        <v>254.95709795259535</v>
      </c>
      <c r="P40" s="27">
        <f>IFERROR('в Абс. вел.'!AB41*100/'в Абс. вел.'!P41-100,"")</f>
        <v>256.07695524884986</v>
      </c>
      <c r="Q40" s="27">
        <f>IFERROR('в Абс. вел.'!AC41*100/'в Абс. вел.'!Q41-100,"")</f>
        <v>218.92363534831776</v>
      </c>
      <c r="R40" s="27">
        <f>IFERROR('в Абс. вел.'!AD41*100/'в Абс. вел.'!R41-100,"")</f>
        <v>169.8806739821311</v>
      </c>
      <c r="S40" s="27">
        <f>IFERROR('в Абс. вел.'!AE41*100/'в Абс. вел.'!S41-100,"")</f>
        <v>150.91971102116105</v>
      </c>
      <c r="T40" s="27">
        <f>IFERROR('в Абс. вел.'!AF41*100/'в Абс. вел.'!T41-100,"")</f>
        <v>94.940867279894888</v>
      </c>
      <c r="U40" s="27">
        <f>IFERROR('в Абс. вел.'!AG41*100/'в Абс. вел.'!U41-100,"")</f>
        <v>79.97712572961035</v>
      </c>
      <c r="V40" s="27">
        <f>IFERROR('в Абс. вел.'!AH41*100/'в Абс. вел.'!V41-100,"")</f>
        <v>76.607615114299165</v>
      </c>
      <c r="W40" s="27">
        <f>IFERROR('в Абс. вел.'!AI41*100/'в Абс. вел.'!W41-100,"")</f>
        <v>72.324237560192614</v>
      </c>
      <c r="X40" s="27">
        <f>IFERROR('в Абс. вел.'!AJ41*100/'в Абс. вел.'!X41-100,"")</f>
        <v>59.35767429835397</v>
      </c>
      <c r="Y40" s="27">
        <f>IFERROR('в Абс. вел.'!AK41*100/'в Абс. вел.'!Y41-100,"")</f>
        <v>37.892771405708203</v>
      </c>
      <c r="Z40" s="27">
        <f>IFERROR('в Абс. вел.'!AL41*100/'в Абс. вел.'!Z41-100,"")</f>
        <v>37.308387096774197</v>
      </c>
      <c r="AA40" s="27">
        <f>IFERROR('в Абс. вел.'!AM41*100/'в Абс. вел.'!AA41-100,"")</f>
        <v>34.636924991623175</v>
      </c>
      <c r="AB40" s="27">
        <f>IFERROR('в Абс. вел.'!AN41*100/'в Абс. вел.'!AB41-100,"")</f>
        <v>30.48697408912588</v>
      </c>
      <c r="AC40" s="27">
        <f>IFERROR('в Абс. вел.'!AO41*100/'в Абс. вел.'!AC41-100,"")</f>
        <v>25.095756090087335</v>
      </c>
      <c r="AD40" s="27">
        <f>IFERROR('в Абс. вел.'!AP41*100/'в Абс. вел.'!AD41-100,"")</f>
        <v>22.544880910060428</v>
      </c>
      <c r="AE40" s="27">
        <f>IFERROR('в Абс. вел.'!AQ41*100/'в Абс. вел.'!AE41-100,"")</f>
        <v>7.3572653761332987</v>
      </c>
      <c r="AF40" s="27">
        <f>IFERROR('в Абс. вел.'!AR41*100/'в Абс. вел.'!AF41-100,"")</f>
        <v>1.8768958543983842</v>
      </c>
      <c r="AG40" s="27">
        <f>IFERROR('в Абс. вел.'!AS41*100/'в Абс. вел.'!AG41-100,"")</f>
        <v>9.0456886161937149</v>
      </c>
      <c r="AH40" s="27">
        <f>IFERROR('в Абс. вел.'!AT41*100/'в Абс. вел.'!AH41-100,"")</f>
        <v>8.5150464624915401</v>
      </c>
      <c r="AI40" s="27">
        <f>IFERROR('в Абс. вел.'!AU41*100/'в Абс. вел.'!AI41-100,"")</f>
        <v>-3.4110173438402285</v>
      </c>
      <c r="AJ40" s="27">
        <f>IFERROR('в Абс. вел.'!AV41*100/'в Абс. вел.'!AJ41-100,"")</f>
        <v>1.5628943288747905</v>
      </c>
      <c r="AK40" s="27">
        <f>IFERROR('в Абс. вел.'!AW41*100/'в Абс. вел.'!AK41-100,"")</f>
        <v>20.456128133704738</v>
      </c>
      <c r="AL40" s="27">
        <f>IFERROR('в Абс. вел.'!AX41*100/'в Абс. вел.'!AL41-100,"")</f>
        <v>26.710771139135829</v>
      </c>
      <c r="AM40" s="27">
        <f>IFERROR('в Абс. вел.'!AY41*100/'в Абс. вел.'!AM41-100,"")</f>
        <v>20.288335051729661</v>
      </c>
      <c r="AN40" s="27">
        <f>IFERROR('в Абс. вел.'!AZ41*100/'в Абс. вел.'!AN41-100,"")</f>
        <v>29.376924046303117</v>
      </c>
      <c r="AO40" s="27">
        <f>IFERROR('в Абс. вел.'!BA41*100/'в Абс. вел.'!AO41-100,"")</f>
        <v>45.16140320181961</v>
      </c>
      <c r="AP40" s="27">
        <f>IFERROR('в Абс. вел.'!BB41*100/'в Абс. вел.'!AP41-100,"")</f>
        <v>51.288187834285196</v>
      </c>
      <c r="AQ40" s="27">
        <f>IFERROR('в Абс. вел.'!BC41*100/'в Абс. вел.'!AQ41-100,"")</f>
        <v>75.691868758915831</v>
      </c>
      <c r="AR40" s="27">
        <f>IFERROR('в Абс. вел.'!BD41*100/'в Абс. вел.'!AR41-100,"")</f>
        <v>90.573372206025255</v>
      </c>
      <c r="AS40" s="27">
        <f>IFERROR('в Абс. вел.'!BE41*100/'в Абс. вел.'!AS41-100,"")</f>
        <v>93.545405220746346</v>
      </c>
      <c r="AT40" s="27">
        <f>IFERROR('в Абс. вел.'!BF41*100/'в Абс. вел.'!AT41-100,"")</f>
        <v>89.780718336483943</v>
      </c>
      <c r="AU40" s="27">
        <f>IFERROR('в Абс. вел.'!BG41*100/'в Абс. вел.'!AU41-100,"")</f>
        <v>104.96836907884585</v>
      </c>
      <c r="AV40" s="27">
        <f>IFERROR('в Абс. вел.'!BH41*100/'в Абс. вел.'!AV41-100,"")</f>
        <v>98.067126959052899</v>
      </c>
      <c r="AW40" s="27">
        <f>IFERROR('в Абс. вел.'!BI41*100/'в Абс. вел.'!AW41-100,"")</f>
        <v>94.575323987088694</v>
      </c>
      <c r="AX40" s="27">
        <f>IFERROR('в Абс. вел.'!BJ41*100/'в Абс. вел.'!AX41-100,"")</f>
        <v>94.681024636971785</v>
      </c>
      <c r="AY40" s="27">
        <f>IFERROR('в Абс. вел.'!BK41*100/'в Абс. вел.'!AY41-100,"")</f>
        <v>103.40638716065439</v>
      </c>
      <c r="AZ40" s="27">
        <f>IFERROR('в Абс. вел.'!BL41*100/'в Абс. вел.'!AZ41-100,"")</f>
        <v>86.81277395115842</v>
      </c>
      <c r="BA40" s="27">
        <f>IFERROR('в Абс. вел.'!BM41*100/'в Абс. вел.'!BA41-100,"")</f>
        <v>61.943905408174345</v>
      </c>
      <c r="BB40" s="27">
        <f>IFERROR('в Абс. вел.'!BN41*100/'в Абс. вел.'!BB41-100,"")</f>
        <v>61.086010809774336</v>
      </c>
      <c r="BC40" s="27">
        <f>IFERROR('в Абс. вел.'!BO41*100/'в Абс. вел.'!BC41-100,"")</f>
        <v>42.329760744830565</v>
      </c>
      <c r="BD40" s="27">
        <f>IFERROR('в Абс. вел.'!BP41*100/'в Абс. вел.'!BD41-100,"")</f>
        <v>37.733679082534962</v>
      </c>
      <c r="BE40" s="27">
        <f>IFERROR('в Абс. вел.'!BQ41*100/'в Абс. вел.'!BE41-100,"")</f>
        <v>34.172602113919055</v>
      </c>
      <c r="BF40" s="27">
        <f>IFERROR('в Абс. вел.'!BR41*100/'в Абс. вел.'!BF41-100,"")</f>
        <v>31.375380998864472</v>
      </c>
      <c r="BG40" s="27">
        <f>IFERROR('в Абс. вел.'!BS41*100/'в Абс. вел.'!BG41-100,"")</f>
        <v>30.675060222824442</v>
      </c>
      <c r="BH40" s="27">
        <f>IFERROR('в Абс. вел.'!BT41*100/'в Абс. вел.'!BH41-100,"")</f>
        <v>25.331337987149738</v>
      </c>
      <c r="BI40" s="27">
        <f>IFERROR('в Абс. вел.'!BU41*100/'в Абс. вел.'!BI41-100,"")</f>
        <v>17.299692978112304</v>
      </c>
      <c r="BJ40" s="27">
        <f>IFERROR('в Абс. вел.'!BV41*100/'в Абс. вел.'!BJ41-100,"")</f>
        <v>8.1469234754517998</v>
      </c>
      <c r="BK40" s="27">
        <f>IFERROR('в Абс. вел.'!BW41*100/'в Абс. вел.'!BK41-100,"")</f>
        <v>-0.7853878624517705</v>
      </c>
      <c r="BL40" s="27">
        <f>IFERROR('в Абс. вел.'!BX41*100/'в Абс. вел.'!BL41-100,"")</f>
        <v>1.6595532315851358</v>
      </c>
      <c r="BM40" s="27">
        <f>IFERROR('в Абс. вел.'!BY41*100/'в Абс. вел.'!BM41-100,"")</f>
        <v>3.3603751116403657</v>
      </c>
      <c r="BN40" s="27">
        <f>IFERROR('в Абс. вел.'!BZ41*100/'в Абс. вел.'!BN41-100,"")</f>
        <v>4.1944723431164732</v>
      </c>
      <c r="BO40" s="27">
        <f>IFERROR('в Абс. вел.'!CA41*100/'в Абс. вел.'!BO41-100,"")</f>
        <v>14.018407241195703</v>
      </c>
      <c r="BP40" s="27">
        <f>IFERROR('в Абс. вел.'!CB41*100/'в Абс. вел.'!BP41-100,"")</f>
        <v>15.703651187522155</v>
      </c>
    </row>
    <row r="41" spans="1:68" x14ac:dyDescent="0.25">
      <c r="A41" s="25" t="s">
        <v>39</v>
      </c>
      <c r="B41" s="27" t="str">
        <f>IFERROR('в Абс. вел.'!N42*100/'в Абс. вел.'!B42-100,"")</f>
        <v/>
      </c>
      <c r="C41" s="27" t="str">
        <f>IFERROR('в Абс. вел.'!O42*100/'в Абс. вел.'!C42-100,"")</f>
        <v/>
      </c>
      <c r="D41" s="27">
        <f>IFERROR('в Абс. вел.'!P42*100/'в Абс. вел.'!D42-100,"")</f>
        <v>5862.9629629629626</v>
      </c>
      <c r="E41" s="27">
        <f>IFERROR('в Абс. вел.'!Q42*100/'в Абс. вел.'!E42-100,"")</f>
        <v>1677.7777777777778</v>
      </c>
      <c r="F41" s="27">
        <f>IFERROR('в Абс. вел.'!R42*100/'в Абс. вел.'!F42-100,"")</f>
        <v>1275.2941176470588</v>
      </c>
      <c r="G41" s="27">
        <f>IFERROR('в Абс. вел.'!S42*100/'в Абс. вел.'!G42-100,"")</f>
        <v>1184.5454545454545</v>
      </c>
      <c r="H41" s="27">
        <f>IFERROR('в Абс. вел.'!T42*100/'в Абс. вел.'!H42-100,"")</f>
        <v>945.64459930313592</v>
      </c>
      <c r="I41" s="27">
        <f>IFERROR('в Абс. вел.'!U42*100/'в Абс. вел.'!I42-100,"")</f>
        <v>828.14371257485027</v>
      </c>
      <c r="J41" s="27">
        <f>IFERROR('в Абс. вел.'!V42*100/'в Абс. вел.'!J42-100,"")</f>
        <v>717.80821917808214</v>
      </c>
      <c r="K41" s="27">
        <f>IFERROR('в Абс. вел.'!W42*100/'в Абс. вел.'!K42-100,"")</f>
        <v>444.19580419580416</v>
      </c>
      <c r="L41" s="27">
        <f>IFERROR('в Абс. вел.'!X42*100/'в Абс. вел.'!L42-100,"")</f>
        <v>496.28154050464809</v>
      </c>
      <c r="M41" s="27">
        <f>IFERROR('в Абс. вел.'!Y42*100/'в Абс. вел.'!M42-100,"")</f>
        <v>501.21951219512198</v>
      </c>
      <c r="N41" s="27">
        <f>IFERROR('в Абс. вел.'!Z42*100/'в Абс. вел.'!N42-100,"")</f>
        <v>418.82129277566537</v>
      </c>
      <c r="O41" s="27">
        <f>IFERROR('в Абс. вел.'!AA42*100/'в Абс. вел.'!O42-100,"")</f>
        <v>232.51833740831296</v>
      </c>
      <c r="P41" s="27">
        <f>IFERROR('в Абс. вел.'!AB42*100/'в Абс. вел.'!P42-100,"")</f>
        <v>173.85093167701865</v>
      </c>
      <c r="Q41" s="27">
        <f>IFERROR('в Абс. вел.'!AC42*100/'в Абс. вел.'!Q42-100,"")</f>
        <v>138.69791666666666</v>
      </c>
      <c r="R41" s="27">
        <f>IFERROR('в Абс. вел.'!AD42*100/'в Абс. вел.'!R42-100,"")</f>
        <v>104.40547476475621</v>
      </c>
      <c r="S41" s="27">
        <f>IFERROR('в Абс. вел.'!AE42*100/'в Абс. вел.'!S42-100,"")</f>
        <v>78.308563340410473</v>
      </c>
      <c r="T41" s="27">
        <f>IFERROR('в Абс. вел.'!AF42*100/'в Абс. вел.'!T42-100,"")</f>
        <v>64.011996001332875</v>
      </c>
      <c r="U41" s="27">
        <f>IFERROR('в Абс. вел.'!AG42*100/'в Абс. вел.'!U42-100,"")</f>
        <v>62.225806451612897</v>
      </c>
      <c r="V41" s="27">
        <f>IFERROR('в Абс. вел.'!AH42*100/'в Абс. вел.'!V42-100,"")</f>
        <v>48.994974874371849</v>
      </c>
      <c r="W41" s="27">
        <f>IFERROR('в Абс. вел.'!AI42*100/'в Абс. вел.'!W42-100,"")</f>
        <v>20.560267283474687</v>
      </c>
      <c r="X41" s="27">
        <f>IFERROR('в Абс. вел.'!AJ42*100/'в Абс. вел.'!X42-100,"")</f>
        <v>-28.106904231625833</v>
      </c>
      <c r="Y41" s="27">
        <f>IFERROR('в Абс. вел.'!AK42*100/'в Абс. вел.'!Y42-100,"")</f>
        <v>-33.853955375253548</v>
      </c>
      <c r="Z41" s="27">
        <f>IFERROR('в Абс. вел.'!AL42*100/'в Абс. вел.'!Z42-100,"")</f>
        <v>-38.8054232319531</v>
      </c>
      <c r="AA41" s="27">
        <f>IFERROR('в Абс. вел.'!AM42*100/'в Абс. вел.'!AA42-100,"")</f>
        <v>-14.632352941176464</v>
      </c>
      <c r="AB41" s="27">
        <f>IFERROR('в Абс. вел.'!AN42*100/'в Абс. вел.'!AB42-100,"")</f>
        <v>-36.584259469267408</v>
      </c>
      <c r="AC41" s="27">
        <f>IFERROR('в Абс. вел.'!AO42*100/'в Абс. вел.'!AC42-100,"")</f>
        <v>-51.472834387955487</v>
      </c>
      <c r="AD41" s="27">
        <f>IFERROR('в Абс. вел.'!AP42*100/'в Абс. вел.'!AD42-100,"")</f>
        <v>-54.697635488595942</v>
      </c>
      <c r="AE41" s="27">
        <f>IFERROR('в Абс. вел.'!AQ42*100/'в Абс. вел.'!AE42-100,"")</f>
        <v>-54.514784679499904</v>
      </c>
      <c r="AF41" s="27">
        <f>IFERROR('в Абс. вел.'!AR42*100/'в Абс. вел.'!AF42-100,"")</f>
        <v>-50.589191385615607</v>
      </c>
      <c r="AG41" s="27">
        <f>IFERROR('в Абс. вел.'!AS42*100/'в Абс. вел.'!AG42-100,"")</f>
        <v>-49.572479618214359</v>
      </c>
      <c r="AH41" s="27">
        <f>IFERROR('в Абс. вел.'!AT42*100/'в Абс. вел.'!AH42-100,"")</f>
        <v>-54.39385422522016</v>
      </c>
      <c r="AI41" s="27">
        <f>IFERROR('в Абс. вел.'!AU42*100/'в Абс. вел.'!AI42-100,"")</f>
        <v>-45.363461948411853</v>
      </c>
      <c r="AJ41" s="27">
        <f>IFERROR('в Абс. вел.'!AV42*100/'в Абс. вел.'!AJ42-100,"")</f>
        <v>-15.427509293680302</v>
      </c>
      <c r="AK41" s="27">
        <f>IFERROR('в Абс. вел.'!AW42*100/'в Абс. вел.'!AK42-100,"")</f>
        <v>-10.058264336093217</v>
      </c>
      <c r="AL41" s="27">
        <f>IFERROR('в Абс. вел.'!AX42*100/'в Абс. вел.'!AL42-100,"")</f>
        <v>-14.76047904191617</v>
      </c>
      <c r="AM41" s="27">
        <f>IFERROR('в Абс. вел.'!AY42*100/'в Абс. вел.'!AM42-100,"")</f>
        <v>-8.4122882572495001</v>
      </c>
      <c r="AN41" s="27">
        <f>IFERROR('в Абс. вел.'!AZ42*100/'в Абс. вел.'!AN42-100,"")</f>
        <v>34.728183118741072</v>
      </c>
      <c r="AO41" s="27">
        <f>IFERROR('в Абс. вел.'!BA42*100/'в Абс. вел.'!AO42-100,"")</f>
        <v>106.87949640287769</v>
      </c>
      <c r="AP41" s="27">
        <f>IFERROR('в Абс. вел.'!BB42*100/'в Абс. вел.'!AP42-100,"")</f>
        <v>147.57505773672057</v>
      </c>
      <c r="AQ41" s="27">
        <f>IFERROR('в Абс. вел.'!BC42*100/'в Абс. вел.'!AQ42-100,"")</f>
        <v>136.8673647469459</v>
      </c>
      <c r="AR41" s="27">
        <f>IFERROR('в Абс. вел.'!BD42*100/'в Абс. вел.'!AR42-100,"")</f>
        <v>165.54276315789474</v>
      </c>
      <c r="AS41" s="27">
        <f>IFERROR('в Абс. вел.'!BE42*100/'в Абс. вел.'!AS42-100,"")</f>
        <v>174.80283911671927</v>
      </c>
      <c r="AT41" s="27">
        <f>IFERROR('в Абс. вел.'!BF42*100/'в Абс. вел.'!AT42-100,"")</f>
        <v>212.57189811010682</v>
      </c>
      <c r="AU41" s="27">
        <f>IFERROR('в Абс. вел.'!BG42*100/'в Абс. вел.'!AU42-100,"")</f>
        <v>235.54428404213814</v>
      </c>
      <c r="AV41" s="27">
        <f>IFERROR('в Абс. вел.'!BH42*100/'в Абс. вел.'!AV42-100,"")</f>
        <v>230.58608058608058</v>
      </c>
      <c r="AW41" s="27">
        <f>IFERROR('в Абс. вел.'!BI42*100/'в Абс. вел.'!AW42-100,"")</f>
        <v>234.02659393112856</v>
      </c>
      <c r="AX41" s="27">
        <f>IFERROR('в Абс. вел.'!BJ42*100/'в Абс. вел.'!AX42-100,"")</f>
        <v>283.31577098700387</v>
      </c>
      <c r="AY41" s="27">
        <f>IFERROR('в Абс. вел.'!BK42*100/'в Абс. вел.'!AY42-100,"")</f>
        <v>269.21630094043888</v>
      </c>
      <c r="AZ41" s="27">
        <f>IFERROR('в Абс. вел.'!BL42*100/'в Абс. вел.'!AZ42-100,"")</f>
        <v>156.43748340854791</v>
      </c>
      <c r="BA41" s="27">
        <f>IFERROR('в Абс. вел.'!BM42*100/'в Абс. вел.'!BA42-100,"")</f>
        <v>118.95240165181482</v>
      </c>
      <c r="BB41" s="27">
        <f>IFERROR('в Абс. вел.'!BN42*100/'в Абс. вел.'!BB42-100,"")</f>
        <v>101.455223880597</v>
      </c>
      <c r="BC41" s="27">
        <f>IFERROR('в Абс. вел.'!BO42*100/'в Абс. вел.'!BC42-100,"")</f>
        <v>117.53545772702154</v>
      </c>
      <c r="BD41" s="27">
        <f>IFERROR('в Абс. вел.'!BP42*100/'в Абс. вел.'!BD42-100,"")</f>
        <v>36.69866831836481</v>
      </c>
      <c r="BE41" s="27">
        <f>IFERROR('в Абс. вел.'!BQ42*100/'в Абс. вел.'!BE42-100,"")</f>
        <v>22.887071315827228</v>
      </c>
      <c r="BF41" s="27">
        <f>IFERROR('в Абс. вел.'!BR42*100/'в Абс. вел.'!BF42-100,"")</f>
        <v>17.823343848580436</v>
      </c>
      <c r="BG41" s="27">
        <f>IFERROR('в Абс. вел.'!BS42*100/'в Абс. вел.'!BG42-100,"")</f>
        <v>7.4651162790697612</v>
      </c>
      <c r="BH41" s="27">
        <f>IFERROR('в Абс. вел.'!BT42*100/'в Абс. вел.'!BH42-100,"")</f>
        <v>5.2520775623268747</v>
      </c>
      <c r="BI41" s="27">
        <f>IFERROR('в Абс. вел.'!BU42*100/'в Абс. вел.'!BI42-100,"")</f>
        <v>2.2864142084311538</v>
      </c>
      <c r="BJ41" s="27">
        <f>IFERROR('в Абс. вел.'!BV42*100/'в Абс. вел.'!BJ42-100,"")</f>
        <v>-47.777879593145791</v>
      </c>
      <c r="BK41" s="27">
        <f>IFERROR('в Абс. вел.'!BW42*100/'в Абс. вел.'!BK42-100,"")</f>
        <v>-46.578366445916117</v>
      </c>
      <c r="BL41" s="27">
        <f>IFERROR('в Абс. вел.'!BX42*100/'в Абс. вел.'!BL42-100,"")</f>
        <v>-30.538302277432706</v>
      </c>
      <c r="BM41" s="27">
        <f>IFERROR('в Абс. вел.'!BY42*100/'в Абс. вел.'!BM42-100,"")</f>
        <v>-28.260869565217391</v>
      </c>
      <c r="BN41" s="27">
        <f>IFERROR('в Абс. вел.'!BZ42*100/'в Абс. вел.'!BN42-100,"")</f>
        <v>-39.35914058158918</v>
      </c>
      <c r="BO41" s="27">
        <f>IFERROR('в Абс. вел.'!CA42*100/'в Абс. вел.'!BO42-100,"")</f>
        <v>-37.32430143945809</v>
      </c>
      <c r="BP41" s="27">
        <f>IFERROR('в Абс. вел.'!CB42*100/'в Абс. вел.'!BP42-100,"")</f>
        <v>-12.607612143180788</v>
      </c>
    </row>
    <row r="42" spans="1:68" x14ac:dyDescent="0.25">
      <c r="A42" s="25" t="s">
        <v>40</v>
      </c>
      <c r="B42" s="27" t="str">
        <f>IFERROR('в Абс. вел.'!N43*100/'в Абс. вел.'!B43-100,"")</f>
        <v/>
      </c>
      <c r="C42" s="27" t="str">
        <f>IFERROR('в Абс. вел.'!O43*100/'в Абс. вел.'!C43-100,"")</f>
        <v/>
      </c>
      <c r="D42" s="27" t="str">
        <f>IFERROR('в Абс. вел.'!P43*100/'в Абс. вел.'!D43-100,"")</f>
        <v/>
      </c>
      <c r="E42" s="27">
        <f>IFERROR('в Абс. вел.'!Q43*100/'в Абс. вел.'!E43-100,"")</f>
        <v>14300</v>
      </c>
      <c r="F42" s="27">
        <f>IFERROR('в Абс. вел.'!R43*100/'в Абс. вел.'!F43-100,"")</f>
        <v>6212.5</v>
      </c>
      <c r="G42" s="27">
        <f>IFERROR('в Абс. вел.'!S43*100/'в Абс. вел.'!G43-100,"")</f>
        <v>3852.6315789473683</v>
      </c>
      <c r="H42" s="27">
        <f>IFERROR('в Абс. вел.'!T43*100/'в Абс. вел.'!H43-100,"")</f>
        <v>3396</v>
      </c>
      <c r="I42" s="27">
        <f>IFERROR('в Абс. вел.'!U43*100/'в Абс. вел.'!I43-100,"")</f>
        <v>2743.2432432432433</v>
      </c>
      <c r="J42" s="27">
        <f>IFERROR('в Абс. вел.'!V43*100/'в Абс. вел.'!J43-100,"")</f>
        <v>2893.181818181818</v>
      </c>
      <c r="K42" s="27">
        <f>IFERROR('в Абс. вел.'!W43*100/'в Абс. вел.'!K43-100,"")</f>
        <v>3033.9622641509436</v>
      </c>
      <c r="L42" s="27">
        <f>IFERROR('в Абс. вел.'!X43*100/'в Абс. вел.'!L43-100,"")</f>
        <v>3047.5409836065573</v>
      </c>
      <c r="M42" s="27">
        <f>IFERROR('в Абс. вел.'!Y43*100/'в Абс. вел.'!M43-100,"")</f>
        <v>2587.6543209876545</v>
      </c>
      <c r="N42" s="27">
        <f>IFERROR('в Абс. вел.'!Z43*100/'в Абс. вел.'!N43-100,"")</f>
        <v>2032.2033898305085</v>
      </c>
      <c r="O42" s="27">
        <f>IFERROR('в Абс. вел.'!AA43*100/'в Абс. вел.'!O43-100,"")</f>
        <v>1695.5128205128206</v>
      </c>
      <c r="P42" s="27">
        <f>IFERROR('в Абс. вел.'!AB43*100/'в Абс. вел.'!P43-100,"")</f>
        <v>1191.1392405063291</v>
      </c>
      <c r="Q42" s="27">
        <f>IFERROR('в Абс. вел.'!AC43*100/'в Абс. вел.'!Q43-100,"")</f>
        <v>1050.6944444444443</v>
      </c>
      <c r="R42" s="27">
        <f>IFERROR('в Абс. вел.'!AD43*100/'в Абс. вел.'!R43-100,"")</f>
        <v>643.16831683168311</v>
      </c>
      <c r="S42" s="27">
        <f>IFERROR('в Абс. вел.'!AE43*100/'в Абс. вел.'!S43-100,"")</f>
        <v>429.96005326231693</v>
      </c>
      <c r="T42" s="27">
        <f>IFERROR('в Абс. вел.'!AF43*100/'в Абс. вел.'!T43-100,"")</f>
        <v>410.64073226544622</v>
      </c>
      <c r="U42" s="27">
        <f>IFERROR('в Абс. вел.'!AG43*100/'в Абс. вел.'!U43-100,"")</f>
        <v>362.3574144486692</v>
      </c>
      <c r="V42" s="27">
        <f>IFERROR('в Абс. вел.'!AH43*100/'в Абс. вел.'!V43-100,"")</f>
        <v>309.41533788914199</v>
      </c>
      <c r="W42" s="27">
        <f>IFERROR('в Абс. вел.'!AI43*100/'в Абс. вел.'!W43-100,"")</f>
        <v>263.03431667670077</v>
      </c>
      <c r="X42" s="27">
        <f>IFERROR('в Абс. вел.'!AJ43*100/'в Абс. вел.'!X43-100,"")</f>
        <v>226.04166666666669</v>
      </c>
      <c r="Y42" s="27">
        <f>IFERROR('в Абс. вел.'!AK43*100/'в Абс. вел.'!Y43-100,"")</f>
        <v>196.50895728066143</v>
      </c>
      <c r="Z42" s="27">
        <f>IFERROR('в Абс. вел.'!AL43*100/'в Абс. вел.'!Z43-100,"")</f>
        <v>158.06836248012718</v>
      </c>
      <c r="AA42" s="27">
        <f>IFERROR('в Абс. вел.'!AM43*100/'в Абс. вел.'!AA43-100,"")</f>
        <v>141.84219921456622</v>
      </c>
      <c r="AB42" s="27">
        <f>IFERROR('в Абс. вел.'!AN43*100/'в Абс. вел.'!AB43-100,"")</f>
        <v>124.41176470588235</v>
      </c>
      <c r="AC42" s="27">
        <f>IFERROR('в Абс. вел.'!AO43*100/'в Абс. вел.'!AC43-100,"")</f>
        <v>111.04405552202775</v>
      </c>
      <c r="AD42" s="27">
        <f>IFERROR('в Абс. вел.'!AP43*100/'в Абс. вел.'!AD43-100,"")</f>
        <v>91.953104183320022</v>
      </c>
      <c r="AE42" s="27">
        <f>IFERROR('в Абс. вел.'!AQ43*100/'в Абс. вел.'!AE43-100,"")</f>
        <v>73.793969849246224</v>
      </c>
      <c r="AF42" s="27">
        <f>IFERROR('в Абс. вел.'!AR43*100/'в Абс. вел.'!AF43-100,"")</f>
        <v>62.939726641272699</v>
      </c>
      <c r="AG42" s="27">
        <f>IFERROR('в Абс. вел.'!AS43*100/'в Абс. вел.'!AG43-100,"")</f>
        <v>42.33141447368422</v>
      </c>
      <c r="AH42" s="27">
        <f>IFERROR('в Абс. вел.'!AT43*100/'в Абс. вел.'!AH43-100,"")</f>
        <v>30.860534124629083</v>
      </c>
      <c r="AI42" s="27">
        <f>IFERROR('в Абс. вел.'!AU43*100/'в Абс. вел.'!AI43-100,"")</f>
        <v>23.217247097844108</v>
      </c>
      <c r="AJ42" s="27">
        <f>IFERROR('в Абс. вел.'!AV43*100/'в Абс. вел.'!AJ43-100,"")</f>
        <v>23.785942492012779</v>
      </c>
      <c r="AK42" s="27">
        <f>IFERROR('в Абс. вел.'!AW43*100/'в Абс. вел.'!AK43-100,"")</f>
        <v>29.43454686289698</v>
      </c>
      <c r="AL42" s="27">
        <f>IFERROR('в Абс. вел.'!AX43*100/'в Абс. вел.'!AL43-100,"")</f>
        <v>36.793469890651465</v>
      </c>
      <c r="AM42" s="27">
        <f>IFERROR('в Абс. вел.'!AY43*100/'в Абс. вел.'!AM43-100,"")</f>
        <v>36.477708886920567</v>
      </c>
      <c r="AN42" s="27">
        <f>IFERROR('в Абс. вел.'!AZ43*100/'в Абс. вел.'!AN43-100,"")</f>
        <v>40.818406873452744</v>
      </c>
      <c r="AO42" s="27">
        <f>IFERROR('в Абс. вел.'!BA43*100/'в Абс. вел.'!AO43-100,"")</f>
        <v>47.683728910494722</v>
      </c>
      <c r="AP42" s="27">
        <f>IFERROR('в Абс. вел.'!BB43*100/'в Абс. вел.'!AP43-100,"")</f>
        <v>51.36035535813437</v>
      </c>
      <c r="AQ42" s="27">
        <f>IFERROR('в Абс. вел.'!BC43*100/'в Абс. вел.'!AQ43-100,"")</f>
        <v>62.527107127367344</v>
      </c>
      <c r="AR42" s="27">
        <f>IFERROR('в Абс. вел.'!BD43*100/'в Абс. вел.'!AR43-100,"")</f>
        <v>52.874037403740374</v>
      </c>
      <c r="AS42" s="27">
        <f>IFERROR('в Абс. вел.'!BE43*100/'в Абс. вел.'!AS43-100,"")</f>
        <v>66.849631662574041</v>
      </c>
      <c r="AT42" s="27">
        <f>IFERROR('в Абс. вел.'!BF43*100/'в Абс. вел.'!AT43-100,"")</f>
        <v>65.164399092970513</v>
      </c>
      <c r="AU42" s="27">
        <f>IFERROR('в Абс. вел.'!BG43*100/'в Абс. вел.'!AU43-100,"")</f>
        <v>60.148048452220735</v>
      </c>
      <c r="AV42" s="27">
        <f>IFERROR('в Абс. вел.'!BH43*100/'в Абс. вел.'!AV43-100,"")</f>
        <v>56.149180539424435</v>
      </c>
      <c r="AW42" s="27">
        <f>IFERROR('в Абс. вел.'!BI43*100/'в Абс. вел.'!AW43-100,"")</f>
        <v>52.471573907839627</v>
      </c>
      <c r="AX42" s="27">
        <f>IFERROR('в Абс. вел.'!BJ43*100/'в Абс. вел.'!AX43-100,"")</f>
        <v>54.064399909930188</v>
      </c>
      <c r="AY42" s="27">
        <f>IFERROR('в Абс. вел.'!BK43*100/'в Абс. вел.'!AY43-100,"")</f>
        <v>55.868036776636018</v>
      </c>
      <c r="AZ42" s="27">
        <f>IFERROR('в Абс. вел.'!BL43*100/'в Абс. вел.'!AZ43-100,"")</f>
        <v>52.585315408479829</v>
      </c>
      <c r="BA42" s="27">
        <f>IFERROR('в Абс. вел.'!BM43*100/'в Абс. вел.'!BA43-100,"")</f>
        <v>45.686900958466452</v>
      </c>
      <c r="BB42" s="27">
        <f>IFERROR('в Абс. вел.'!BN43*100/'в Абс. вел.'!BB43-100,"")</f>
        <v>36.573734409391051</v>
      </c>
      <c r="BC42" s="27">
        <f>IFERROR('в Абс. вел.'!BO43*100/'в Абс. вел.'!BC43-100,"")</f>
        <v>36.274684219889707</v>
      </c>
      <c r="BD42" s="27">
        <f>IFERROR('в Абс. вел.'!BP43*100/'в Абс. вел.'!BD43-100,"")</f>
        <v>30.277952685076912</v>
      </c>
      <c r="BE42" s="27">
        <f>IFERROR('в Абс. вел.'!BQ43*100/'в Абс. вел.'!BE43-100,"")</f>
        <v>35.832395463596214</v>
      </c>
      <c r="BF42" s="27">
        <f>IFERROR('в Абс. вел.'!BR43*100/'в Абс. вел.'!BF43-100,"")</f>
        <v>39.960528573880225</v>
      </c>
      <c r="BG42" s="27">
        <f>IFERROR('в Абс. вел.'!BS43*100/'в Абс. вел.'!BG43-100,"")</f>
        <v>43.154886965291212</v>
      </c>
      <c r="BH42" s="27">
        <f>IFERROR('в Абс. вел.'!BT43*100/'в Абс. вел.'!BH43-100,"")</f>
        <v>43.570247933884303</v>
      </c>
      <c r="BI42" s="27">
        <f>IFERROR('в Абс. вел.'!BU43*100/'в Абс. вел.'!BI43-100,"")</f>
        <v>41.282675249234643</v>
      </c>
      <c r="BJ42" s="27">
        <f>IFERROR('в Абс. вел.'!BV43*100/'в Абс. вел.'!BJ43-100,"")</f>
        <v>31.197018415667941</v>
      </c>
      <c r="BK42" s="27">
        <f>IFERROR('в Абс. вел.'!BW43*100/'в Абс. вел.'!BK43-100,"")</f>
        <v>29.92366412213741</v>
      </c>
      <c r="BL42" s="27">
        <f>IFERROR('в Абс. вел.'!BX43*100/'в Абс. вел.'!BL43-100,"")</f>
        <v>27.60420196543545</v>
      </c>
      <c r="BM42" s="27">
        <f>IFERROR('в Абс. вел.'!BY43*100/'в Абс. вел.'!BM43-100,"")</f>
        <v>31.4792663476874</v>
      </c>
      <c r="BN42" s="27">
        <f>IFERROR('в Абс. вел.'!BZ43*100/'в Абс. вел.'!BN43-100,"")</f>
        <v>38.886650550631202</v>
      </c>
      <c r="BO42" s="27">
        <f>IFERROR('в Абс. вел.'!CA43*100/'в Абс. вел.'!BO43-100,"")</f>
        <v>42.584856396866854</v>
      </c>
      <c r="BP42" s="27">
        <f>IFERROR('в Абс. вел.'!CB43*100/'в Абс. вел.'!BP43-100,"")</f>
        <v>55.65145342815714</v>
      </c>
    </row>
    <row r="43" spans="1:68" x14ac:dyDescent="0.25">
      <c r="A43" s="25" t="s">
        <v>41</v>
      </c>
      <c r="B43" s="27" t="str">
        <f>IFERROR('в Абс. вел.'!N44*100/'в Абс. вел.'!B44-100,"")</f>
        <v/>
      </c>
      <c r="C43" s="27" t="str">
        <f>IFERROR('в Абс. вел.'!O44*100/'в Абс. вел.'!C44-100,"")</f>
        <v/>
      </c>
      <c r="D43" s="27" t="str">
        <f>IFERROR('в Абс. вел.'!P44*100/'в Абс. вел.'!D44-100,"")</f>
        <v/>
      </c>
      <c r="E43" s="27" t="str">
        <f>IFERROR('в Абс. вел.'!Q44*100/'в Абс. вел.'!E44-100,"")</f>
        <v/>
      </c>
      <c r="F43" s="27" t="str">
        <f>IFERROR('в Абс. вел.'!R44*100/'в Абс. вел.'!F44-100,"")</f>
        <v/>
      </c>
      <c r="G43" s="27" t="str">
        <f>IFERROR('в Абс. вел.'!S44*100/'в Абс. вел.'!G44-100,"")</f>
        <v/>
      </c>
      <c r="H43" s="27" t="str">
        <f>IFERROR('в Абс. вел.'!T44*100/'в Абс. вел.'!H44-100,"")</f>
        <v/>
      </c>
      <c r="I43" s="27" t="str">
        <f>IFERROR('в Абс. вел.'!U44*100/'в Абс. вел.'!I44-100,"")</f>
        <v/>
      </c>
      <c r="J43" s="27" t="str">
        <f>IFERROR('в Абс. вел.'!V44*100/'в Абс. вел.'!J44-100,"")</f>
        <v/>
      </c>
      <c r="K43" s="27">
        <f>IFERROR('в Абс. вел.'!W44*100/'в Абс. вел.'!K44-100,"")</f>
        <v>5900</v>
      </c>
      <c r="L43" s="27">
        <f>IFERROR('в Абс. вел.'!X44*100/'в Абс. вел.'!L44-100,"")</f>
        <v>6100</v>
      </c>
      <c r="M43" s="27">
        <f>IFERROR('в Абс. вел.'!Y44*100/'в Абс. вел.'!M44-100,"")</f>
        <v>7050</v>
      </c>
      <c r="N43" s="27">
        <f>IFERROR('в Абс. вел.'!Z44*100/'в Абс. вел.'!N44-100,"")</f>
        <v>1440</v>
      </c>
      <c r="O43" s="27">
        <f>IFERROR('в Абс. вел.'!AA44*100/'в Абс. вел.'!O44-100,"")</f>
        <v>710</v>
      </c>
      <c r="P43" s="27">
        <f>IFERROR('в Абс. вел.'!AB44*100/'в Абс. вел.'!P44-100,"")</f>
        <v>785</v>
      </c>
      <c r="Q43" s="27">
        <f>IFERROR('в Абс. вел.'!AC44*100/'в Абс. вел.'!Q44-100,"")</f>
        <v>6266.666666666667</v>
      </c>
      <c r="R43" s="27">
        <f>IFERROR('в Абс. вел.'!AD44*100/'в Абс. вел.'!R44-100,"")</f>
        <v>5966.666666666667</v>
      </c>
      <c r="S43" s="27">
        <f>IFERROR('в Абс. вел.'!AE44*100/'в Абс. вел.'!S44-100,"")</f>
        <v>1471.4285714285713</v>
      </c>
      <c r="T43" s="27">
        <f>IFERROR('в Абс. вел.'!AF44*100/'в Абс. вел.'!T44-100,"")</f>
        <v>1115</v>
      </c>
      <c r="U43" s="27">
        <f>IFERROR('в Абс. вел.'!AG44*100/'в Абс. вел.'!U44-100,"")</f>
        <v>278.57142857142856</v>
      </c>
      <c r="V43" s="27">
        <f>IFERROR('в Абс. вел.'!AH44*100/'в Абс. вел.'!V44-100,"")</f>
        <v>233.75</v>
      </c>
      <c r="W43" s="27">
        <f>IFERROR('в Абс. вел.'!AI44*100/'в Абс. вел.'!W44-100,"")</f>
        <v>196.66666666666669</v>
      </c>
      <c r="X43" s="27">
        <f>IFERROR('в Абс. вел.'!AJ44*100/'в Абс. вел.'!X44-100,"")</f>
        <v>207.25806451612902</v>
      </c>
      <c r="Y43" s="27">
        <f>IFERROR('в Абс. вел.'!AK44*100/'в Абс. вел.'!Y44-100,"")</f>
        <v>186.71328671328672</v>
      </c>
      <c r="Z43" s="27">
        <f>IFERROR('в Абс. вел.'!AL44*100/'в Абс. вел.'!Z44-100,"")</f>
        <v>172.72727272727275</v>
      </c>
      <c r="AA43" s="27">
        <f>IFERROR('в Абс. вел.'!AM44*100/'в Абс. вел.'!AA44-100,"")</f>
        <v>183.33333333333331</v>
      </c>
      <c r="AB43" s="27">
        <f>IFERROR('в Абс. вел.'!AN44*100/'в Абс. вел.'!AB44-100,"")</f>
        <v>141.80790960451978</v>
      </c>
      <c r="AC43" s="27">
        <f>IFERROR('в Абс. вел.'!AO44*100/'в Абс. вел.'!AC44-100,"")</f>
        <v>128.7958115183246</v>
      </c>
      <c r="AD43" s="27">
        <f>IFERROR('в Абс. вел.'!AP44*100/'в Абс. вел.'!AD44-100,"")</f>
        <v>131.31868131868131</v>
      </c>
      <c r="AE43" s="27">
        <f>IFERROR('в Абс. вел.'!AQ44*100/'в Абс. вел.'!AE44-100,"")</f>
        <v>100.45454545454547</v>
      </c>
      <c r="AF43" s="27">
        <f>IFERROR('в Абс. вел.'!AR44*100/'в Абс. вел.'!AF44-100,"")</f>
        <v>86.831275720164598</v>
      </c>
      <c r="AG43" s="27">
        <f>IFERROR('в Абс. вел.'!AS44*100/'в Абс. вел.'!AG44-100,"")</f>
        <v>50.188679245283026</v>
      </c>
      <c r="AH43" s="27">
        <f>IFERROR('в Абс. вел.'!AT44*100/'в Абс. вел.'!AH44-100,"")</f>
        <v>54.681647940074896</v>
      </c>
      <c r="AI43" s="27">
        <f>IFERROR('в Абс. вел.'!AU44*100/'в Абс. вел.'!AI44-100,"")</f>
        <v>28.089887640449433</v>
      </c>
      <c r="AJ43" s="27">
        <f>IFERROR('в Абс. вел.'!AV44*100/'в Абс. вел.'!AJ44-100,"")</f>
        <v>36.482939632545936</v>
      </c>
      <c r="AK43" s="27">
        <f>IFERROR('в Абс. вел.'!AW44*100/'в Абс. вел.'!AK44-100,"")</f>
        <v>32.195121951219505</v>
      </c>
      <c r="AL43" s="27">
        <f>IFERROR('в Абс. вел.'!AX44*100/'в Абс. вел.'!AL44-100,"")</f>
        <v>19.523809523809518</v>
      </c>
      <c r="AM43" s="27">
        <f>IFERROR('в Абс. вел.'!AY44*100/'в Абс. вел.'!AM44-100,"")</f>
        <v>14.596949891067538</v>
      </c>
      <c r="AN43" s="27">
        <f>IFERROR('в Абс. вел.'!AZ44*100/'в Абс. вел.'!AN44-100,"")</f>
        <v>35.98130841121494</v>
      </c>
      <c r="AO43" s="27">
        <f>IFERROR('в Абс. вел.'!BA44*100/'в Абс. вел.'!AO44-100,"")</f>
        <v>51.716247139588091</v>
      </c>
      <c r="AP43" s="27">
        <f>IFERROR('в Абс. вел.'!BB44*100/'в Абс. вел.'!AP44-100,"")</f>
        <v>72.921615201900238</v>
      </c>
      <c r="AQ43" s="27">
        <f>IFERROR('в Абс. вел.'!BC44*100/'в Абс. вел.'!AQ44-100,"")</f>
        <v>63.945578231292529</v>
      </c>
      <c r="AR43" s="27">
        <f>IFERROR('в Абс. вел.'!BD44*100/'в Абс. вел.'!AR44-100,"")</f>
        <v>57.488986784140963</v>
      </c>
      <c r="AS43" s="27">
        <f>IFERROR('в Абс. вел.'!BE44*100/'в Абс. вел.'!AS44-100,"")</f>
        <v>86.683417085427124</v>
      </c>
      <c r="AT43" s="27">
        <f>IFERROR('в Абс. вел.'!BF44*100/'в Абс. вел.'!AT44-100,"")</f>
        <v>84.261501210653762</v>
      </c>
      <c r="AU43" s="27">
        <f>IFERROR('в Абс. вел.'!BG44*100/'в Абс. вел.'!AU44-100,"")</f>
        <v>83.114035087719287</v>
      </c>
      <c r="AV43" s="27">
        <f>IFERROR('в Абс. вел.'!BH44*100/'в Абс. вел.'!AV44-100,"")</f>
        <v>74.807692307692321</v>
      </c>
      <c r="AW43" s="27">
        <f>IFERROR('в Абс. вел.'!BI44*100/'в Абс. вел.'!AW44-100,"")</f>
        <v>73.431734317343171</v>
      </c>
      <c r="AX43" s="27">
        <f>IFERROR('в Абс. вел.'!BJ44*100/'в Абс. вел.'!AX44-100,"")</f>
        <v>93.82470119521912</v>
      </c>
      <c r="AY43" s="27">
        <f>IFERROR('в Абс. вел.'!BK44*100/'в Абс. вел.'!AY44-100,"")</f>
        <v>92.395437262357405</v>
      </c>
      <c r="AZ43" s="27">
        <f>IFERROR('в Абс. вел.'!BL44*100/'в Абс. вел.'!AZ44-100,"")</f>
        <v>80.412371134020617</v>
      </c>
      <c r="BA43" s="27">
        <f>IFERROR('в Абс. вел.'!BM44*100/'в Абс. вел.'!BA44-100,"")</f>
        <v>61.840120663650083</v>
      </c>
      <c r="BB43" s="27">
        <f>IFERROR('в Абс. вел.'!BN44*100/'в Абс. вел.'!BB44-100,"")</f>
        <v>48.214285714285722</v>
      </c>
      <c r="BC43" s="27">
        <f>IFERROR('в Абс. вел.'!BO44*100/'в Абс. вел.'!BC44-100,"")</f>
        <v>55.048409405255882</v>
      </c>
      <c r="BD43" s="27">
        <f>IFERROR('в Абс. вел.'!BP44*100/'в Абс. вел.'!BD44-100,"")</f>
        <v>51.328671328671334</v>
      </c>
      <c r="BE43" s="27">
        <f>IFERROR('в Абс. вел.'!BQ44*100/'в Абс. вел.'!BE44-100,"")</f>
        <v>52.355316285329735</v>
      </c>
      <c r="BF43" s="27">
        <f>IFERROR('в Абс. вел.'!BR44*100/'в Абс. вел.'!BF44-100,"")</f>
        <v>50.854139290407346</v>
      </c>
      <c r="BG43" s="27">
        <f>IFERROR('в Абс. вел.'!BS44*100/'в Абс. вел.'!BG44-100,"")</f>
        <v>40.718562874251489</v>
      </c>
      <c r="BH43" s="27">
        <f>IFERROR('в Абс. вел.'!BT44*100/'в Абс. вел.'!BH44-100,"")</f>
        <v>14.081408140814077</v>
      </c>
      <c r="BI43" s="27">
        <f>IFERROR('в Абс. вел.'!BU44*100/'в Абс. вел.'!BI44-100,"")</f>
        <v>13.40425531914893</v>
      </c>
      <c r="BJ43" s="27">
        <f>IFERROR('в Абс. вел.'!BV44*100/'в Абс. вел.'!BJ44-100,"")</f>
        <v>3.0832476875642385</v>
      </c>
      <c r="BK43" s="27">
        <f>IFERROR('в Абс. вел.'!BW44*100/'в Абс. вел.'!BK44-100,"")</f>
        <v>6.6205533596837967</v>
      </c>
      <c r="BL43" s="27">
        <f>IFERROR('в Абс. вел.'!BX44*100/'в Абс. вел.'!BL44-100,"")</f>
        <v>10.285714285714292</v>
      </c>
      <c r="BM43" s="27">
        <f>IFERROR('в Абс. вел.'!BY44*100/'в Абс. вел.'!BM44-100,"")</f>
        <v>20.969245107176135</v>
      </c>
      <c r="BN43" s="27">
        <f>IFERROR('в Абс. вел.'!BZ44*100/'в Абс. вел.'!BN44-100,"")</f>
        <v>21.037998146431875</v>
      </c>
      <c r="BO43" s="27">
        <f>IFERROR('в Абс. вел.'!CA44*100/'в Абс. вел.'!BO44-100,"")</f>
        <v>22.479928635147189</v>
      </c>
      <c r="BP43" s="27">
        <f>IFERROR('в Абс. вел.'!CB44*100/'в Абс. вел.'!BP44-100,"")</f>
        <v>27.541589648798521</v>
      </c>
    </row>
    <row r="44" spans="1:68" ht="31.5" x14ac:dyDescent="0.25">
      <c r="A44" s="25" t="s">
        <v>42</v>
      </c>
      <c r="B44" s="27" t="str">
        <f>IFERROR('в Абс. вел.'!N45*100/'в Абс. вел.'!B45-100,"")</f>
        <v/>
      </c>
      <c r="C44" s="27" t="str">
        <f>IFERROR('в Абс. вел.'!O45*100/'в Абс. вел.'!C45-100,"")</f>
        <v/>
      </c>
      <c r="D44" s="27" t="str">
        <f>IFERROR('в Абс. вел.'!P45*100/'в Абс. вел.'!D45-100,"")</f>
        <v/>
      </c>
      <c r="E44" s="27">
        <f>IFERROR('в Абс. вел.'!Q45*100/'в Абс. вел.'!E45-100,"")</f>
        <v>1571.4285714285713</v>
      </c>
      <c r="F44" s="27">
        <f>IFERROR('в Абс. вел.'!R45*100/'в Абс. вел.'!F45-100,"")</f>
        <v>1514.2857142857142</v>
      </c>
      <c r="G44" s="27">
        <f>IFERROR('в Абс. вел.'!S45*100/'в Абс. вел.'!G45-100,"")</f>
        <v>892.30769230769226</v>
      </c>
      <c r="H44" s="27">
        <f>IFERROR('в Абс. вел.'!T45*100/'в Абс. вел.'!H45-100,"")</f>
        <v>1210.5263157894738</v>
      </c>
      <c r="I44" s="27">
        <f>IFERROR('в Абс. вел.'!U45*100/'в Абс. вел.'!I45-100,"")</f>
        <v>1086.9565217391305</v>
      </c>
      <c r="J44" s="27">
        <f>IFERROR('в Абс. вел.'!V45*100/'в Абс. вел.'!J45-100,"")</f>
        <v>1038.4615384615386</v>
      </c>
      <c r="K44" s="27">
        <f>IFERROR('в Абс. вел.'!W45*100/'в Абс. вел.'!K45-100,"")</f>
        <v>990</v>
      </c>
      <c r="L44" s="27">
        <f>IFERROR('в Абс. вел.'!X45*100/'в Абс. вел.'!L45-100,"")</f>
        <v>807.31707317073176</v>
      </c>
      <c r="M44" s="27">
        <f>IFERROR('в Абс. вел.'!Y45*100/'в Абс. вел.'!M45-100,"")</f>
        <v>729.16666666666663</v>
      </c>
      <c r="N44" s="27">
        <f>IFERROR('в Абс. вел.'!Z45*100/'в Абс. вел.'!N45-100,"")</f>
        <v>600</v>
      </c>
      <c r="O44" s="27">
        <f>IFERROR('в Абс. вел.'!AA45*100/'в Абс. вел.'!O45-100,"")</f>
        <v>604.16666666666663</v>
      </c>
      <c r="P44" s="27">
        <f>IFERROR('в Абс. вел.'!AB45*100/'в Абс. вел.'!P45-100,"")</f>
        <v>447.52475247524751</v>
      </c>
      <c r="Q44" s="27">
        <f>IFERROR('в Абс. вел.'!AC45*100/'в Абс. вел.'!Q45-100,"")</f>
        <v>384.61538461538464</v>
      </c>
      <c r="R44" s="27">
        <f>IFERROR('в Абс. вел.'!AD45*100/'в Абс. вел.'!R45-100,"")</f>
        <v>402.65486725663715</v>
      </c>
      <c r="S44" s="27">
        <f>IFERROR('в Абс. вел.'!AE45*100/'в Абс. вел.'!S45-100,"")</f>
        <v>517.82945736434112</v>
      </c>
      <c r="T44" s="27">
        <f>IFERROR('в Абс. вел.'!AF45*100/'в Абс. вел.'!T45-100,"")</f>
        <v>242.1686746987952</v>
      </c>
      <c r="U44" s="27">
        <f>IFERROR('в Абс. вел.'!AG45*100/'в Абс. вел.'!U45-100,"")</f>
        <v>237.36263736263737</v>
      </c>
      <c r="V44" s="27">
        <f>IFERROR('в Абс. вел.'!AH45*100/'в Абс. вел.'!V45-100,"")</f>
        <v>252.02702702702703</v>
      </c>
      <c r="W44" s="27">
        <f>IFERROR('в Абс. вел.'!AI45*100/'в Абс. вел.'!W45-100,"")</f>
        <v>287.4617737003058</v>
      </c>
      <c r="X44" s="27">
        <f>IFERROR('в Абс. вел.'!AJ45*100/'в Абс. вел.'!X45-100,"")</f>
        <v>260.75268817204301</v>
      </c>
      <c r="Y44" s="27">
        <f>IFERROR('в Абс. вел.'!AK45*100/'в Абс. вел.'!Y45-100,"")</f>
        <v>246.4824120603015</v>
      </c>
      <c r="Z44" s="27">
        <f>IFERROR('в Абс. вел.'!AL45*100/'в Абс. вел.'!Z45-100,"")</f>
        <v>224.33035714285717</v>
      </c>
      <c r="AA44" s="27">
        <f>IFERROR('в Абс. вел.'!AM45*100/'в Абс. вел.'!AA45-100,"")</f>
        <v>194.67455621301775</v>
      </c>
      <c r="AB44" s="27">
        <f>IFERROR('в Абс. вел.'!AN45*100/'в Абс. вел.'!AB45-100,"")</f>
        <v>186.25678119349004</v>
      </c>
      <c r="AC44" s="27">
        <f>IFERROR('в Абс. вел.'!AO45*100/'в Абс. вел.'!AC45-100,"")</f>
        <v>189.41798941798942</v>
      </c>
      <c r="AD44" s="27">
        <f>IFERROR('в Абс. вел.'!AP45*100/'в Абс. вел.'!AD45-100,"")</f>
        <v>200.17605633802816</v>
      </c>
      <c r="AE44" s="27">
        <f>IFERROR('в Абс. вел.'!AQ45*100/'в Абс. вел.'!AE45-100,"")</f>
        <v>120.32622333751567</v>
      </c>
      <c r="AF44" s="27">
        <f>IFERROR('в Абс. вел.'!AR45*100/'в Абс. вел.'!AF45-100,"")</f>
        <v>123.2394366197183</v>
      </c>
      <c r="AG44" s="27">
        <f>IFERROR('в Абс. вел.'!AS45*100/'в Абс. вел.'!AG45-100,"")</f>
        <v>97.719869706840399</v>
      </c>
      <c r="AH44" s="27">
        <f>IFERROR('в Абс. вел.'!AT45*100/'в Абс. вел.'!AH45-100,"")</f>
        <v>92.994241842610364</v>
      </c>
      <c r="AI44" s="27">
        <f>IFERROR('в Абс. вел.'!AU45*100/'в Абс. вел.'!AI45-100,"")</f>
        <v>67.876874506708759</v>
      </c>
      <c r="AJ44" s="27">
        <f>IFERROR('в Абс. вел.'!AV45*100/'в Абс. вел.'!AJ45-100,"")</f>
        <v>66.766020864381517</v>
      </c>
      <c r="AK44" s="27">
        <f>IFERROR('в Абс. вел.'!AW45*100/'в Абс. вел.'!AK45-100,"")</f>
        <v>70.050761421319805</v>
      </c>
      <c r="AL44" s="27">
        <f>IFERROR('в Абс. вел.'!AX45*100/'в Абс. вел.'!AL45-100,"")</f>
        <v>70.750172057811426</v>
      </c>
      <c r="AM44" s="27">
        <f>IFERROR('в Абс. вел.'!AY45*100/'в Абс. вел.'!AM45-100,"")</f>
        <v>77.978580990629183</v>
      </c>
      <c r="AN44" s="27">
        <f>IFERROR('в Абс. вел.'!AZ45*100/'в Абс. вел.'!AN45-100,"")</f>
        <v>90.77700568540746</v>
      </c>
      <c r="AO44" s="27">
        <f>IFERROR('в Абс. вел.'!BA45*100/'в Абс. вел.'!AO45-100,"")</f>
        <v>86.532602071907377</v>
      </c>
      <c r="AP44" s="27">
        <f>IFERROR('в Абс. вел.'!BB45*100/'в Абс. вел.'!AP45-100,"")</f>
        <v>97.008797653958936</v>
      </c>
      <c r="AQ44" s="27">
        <f>IFERROR('в Абс. вел.'!BC45*100/'в Абс. вел.'!AQ45-100,"")</f>
        <v>107.06150341685648</v>
      </c>
      <c r="AR44" s="27">
        <f>IFERROR('в Абс. вел.'!BD45*100/'в Абс. вел.'!AR45-100,"")</f>
        <v>75.709779179810738</v>
      </c>
      <c r="AS44" s="27">
        <f>IFERROR('в Абс. вел.'!BE45*100/'в Абс. вел.'!AS45-100,"")</f>
        <v>86.38110928061505</v>
      </c>
      <c r="AT44" s="27">
        <f>IFERROR('в Абс. вел.'!BF45*100/'в Абс. вел.'!AT45-100,"")</f>
        <v>76.031824962705116</v>
      </c>
      <c r="AU44" s="27">
        <f>IFERROR('в Абс. вел.'!BG45*100/'в Абс. вел.'!AU45-100,"")</f>
        <v>74.377056887635177</v>
      </c>
      <c r="AV44" s="27">
        <f>IFERROR('в Абс. вел.'!BH45*100/'в Абс. вел.'!AV45-100,"")</f>
        <v>71.00089365504914</v>
      </c>
      <c r="AW44" s="27">
        <f>IFERROR('в Абс. вел.'!BI45*100/'в Абс. вел.'!AW45-100,"")</f>
        <v>80.298507462686558</v>
      </c>
      <c r="AX44" s="27">
        <f>IFERROR('в Абс. вел.'!BJ45*100/'в Абс. вел.'!AX45-100,"")</f>
        <v>80.773881499395401</v>
      </c>
      <c r="AY44" s="27">
        <f>IFERROR('в Абс. вел.'!BK45*100/'в Абс. вел.'!AY45-100,"")</f>
        <v>68.898081985708927</v>
      </c>
      <c r="AZ44" s="27">
        <f>IFERROR('в Абс. вел.'!BL45*100/'в Абс. вел.'!AZ45-100,"")</f>
        <v>52.019867549668874</v>
      </c>
      <c r="BA44" s="27">
        <f>IFERROR('в Абс. вел.'!BM45*100/'в Абс. вел.'!BA45-100,"")</f>
        <v>52.891212022214972</v>
      </c>
      <c r="BB44" s="27">
        <f>IFERROR('в Абс. вел.'!BN45*100/'в Абс. вел.'!BB45-100,"")</f>
        <v>37.838642453111049</v>
      </c>
      <c r="BC44" s="27">
        <f>IFERROR('в Абс. вел.'!BO45*100/'в Абс. вел.'!BC45-100,"")</f>
        <v>31.793179317931788</v>
      </c>
      <c r="BD44" s="27">
        <f>IFERROR('в Абс. вел.'!BP45*100/'в Абс. вел.'!BD45-100,"")</f>
        <v>37.342908438061045</v>
      </c>
      <c r="BE44" s="27">
        <f>IFERROR('в Абс. вел.'!BQ45*100/'в Абс. вел.'!BE45-100,"")</f>
        <v>36.358279316440786</v>
      </c>
      <c r="BF44" s="27">
        <f>IFERROR('в Абс. вел.'!BR45*100/'в Абс. вел.'!BF45-100,"")</f>
        <v>34.519774011299432</v>
      </c>
      <c r="BG44" s="27">
        <f>IFERROR('в Абс. вел.'!BS45*100/'в Абс. вел.'!BG45-100,"")</f>
        <v>33.324346184955516</v>
      </c>
      <c r="BH44" s="27">
        <f>IFERROR('в Абс. вел.'!BT45*100/'в Абс. вел.'!BH45-100,"")</f>
        <v>37.470603605957677</v>
      </c>
      <c r="BI44" s="27">
        <f>IFERROR('в Абс. вел.'!BU45*100/'в Абс. вел.'!BI45-100,"")</f>
        <v>33.159886471144745</v>
      </c>
      <c r="BJ44" s="27">
        <f>IFERROR('в Абс. вел.'!BV45*100/'в Абс. вел.'!BJ45-100,"")</f>
        <v>30.479375696766994</v>
      </c>
      <c r="BK44" s="27">
        <f>IFERROR('в Абс. вел.'!BW45*100/'в Абс. вел.'!BK45-100,"")</f>
        <v>25.584502338009358</v>
      </c>
      <c r="BL44" s="27">
        <f>IFERROR('в Абс. вел.'!BX45*100/'в Абс. вел.'!BL45-100,"")</f>
        <v>31.714223480723149</v>
      </c>
      <c r="BM44" s="27">
        <f>IFERROR('в Абс. вел.'!BY45*100/'в Абс. вел.'!BM45-100,"")</f>
        <v>34.166666666666657</v>
      </c>
      <c r="BN44" s="27">
        <f>IFERROR('в Абс. вел.'!BZ45*100/'в Абс. вел.'!BN45-100,"")</f>
        <v>43.974082073434118</v>
      </c>
      <c r="BO44" s="27">
        <f>IFERROR('в Абс. вел.'!CA45*100/'в Абс. вел.'!BO45-100,"")</f>
        <v>47.287145242070125</v>
      </c>
      <c r="BP44" s="27">
        <f>IFERROR('в Абс. вел.'!CB45*100/'в Абс. вел.'!BP45-100,"")</f>
        <v>58.409586056644883</v>
      </c>
    </row>
    <row r="45" spans="1:68" ht="31.5" x14ac:dyDescent="0.25">
      <c r="A45" s="25" t="s">
        <v>43</v>
      </c>
      <c r="B45" s="27" t="str">
        <f>IFERROR('в Абс. вел.'!N46*100/'в Абс. вел.'!B46-100,"")</f>
        <v/>
      </c>
      <c r="C45" s="27" t="str">
        <f>IFERROR('в Абс. вел.'!O46*100/'в Абс. вел.'!C46-100,"")</f>
        <v/>
      </c>
      <c r="D45" s="27">
        <f>IFERROR('в Абс. вел.'!P46*100/'в Абс. вел.'!D46-100,"")</f>
        <v>3800</v>
      </c>
      <c r="E45" s="27">
        <f>IFERROR('в Абс. вел.'!Q46*100/'в Абс. вел.'!E46-100,"")</f>
        <v>5250</v>
      </c>
      <c r="F45" s="27">
        <f>IFERROR('в Абс. вел.'!R46*100/'в Абс. вел.'!F46-100,"")</f>
        <v>6850</v>
      </c>
      <c r="G45" s="27">
        <f>IFERROR('в Абс. вел.'!S46*100/'в Абс. вел.'!G46-100,"")</f>
        <v>4400</v>
      </c>
      <c r="H45" s="27">
        <f>IFERROR('в Абс. вел.'!T46*100/'в Абс. вел.'!H46-100,"")</f>
        <v>6000</v>
      </c>
      <c r="I45" s="27">
        <f>IFERROR('в Абс. вел.'!U46*100/'в Абс. вел.'!I46-100,"")</f>
        <v>6625</v>
      </c>
      <c r="J45" s="27">
        <f>IFERROR('в Абс. вел.'!V46*100/'в Абс. вел.'!J46-100,"")</f>
        <v>1915.3846153846155</v>
      </c>
      <c r="K45" s="27">
        <f>IFERROR('в Абс. вел.'!W46*100/'в Абс. вел.'!K46-100,"")</f>
        <v>1753.3333333333333</v>
      </c>
      <c r="L45" s="27">
        <f>IFERROR('в Абс. вел.'!X46*100/'в Абс. вел.'!L46-100,"")</f>
        <v>1705.5555555555557</v>
      </c>
      <c r="M45" s="27">
        <f>IFERROR('в Абс. вел.'!Y46*100/'в Абс. вел.'!M46-100,"")</f>
        <v>1747.6190476190477</v>
      </c>
      <c r="N45" s="27">
        <f>IFERROR('в Абс. вел.'!Z46*100/'в Абс. вел.'!N46-100,"")</f>
        <v>1224.2424242424242</v>
      </c>
      <c r="O45" s="27">
        <f>IFERROR('в Абс. вел.'!AA46*100/'в Абс. вел.'!O46-100,"")</f>
        <v>634.92063492063494</v>
      </c>
      <c r="P45" s="27">
        <f>IFERROR('в Абс. вел.'!AB46*100/'в Абс. вел.'!P46-100,"")</f>
        <v>576.92307692307691</v>
      </c>
      <c r="Q45" s="27">
        <f>IFERROR('в Абс. вел.'!AC46*100/'в Абс. вел.'!Q46-100,"")</f>
        <v>400.93457943925233</v>
      </c>
      <c r="R45" s="27">
        <f>IFERROR('в Абс. вел.'!AD46*100/'в Абс. вел.'!R46-100,"")</f>
        <v>276.25899280575538</v>
      </c>
      <c r="S45" s="27">
        <f>IFERROR('в Абс. вел.'!AE46*100/'в Абс. вел.'!S46-100,"")</f>
        <v>197.77777777777777</v>
      </c>
      <c r="T45" s="27">
        <f>IFERROR('в Абс. вел.'!AF46*100/'в Абс. вел.'!T46-100,"")</f>
        <v>144.26229508196721</v>
      </c>
      <c r="U45" s="27">
        <f>IFERROR('в Абс. вел.'!AG46*100/'в Абс. вел.'!U46-100,"")</f>
        <v>137.9182156133829</v>
      </c>
      <c r="V45" s="27">
        <f>IFERROR('в Абс. вел.'!AH46*100/'в Абс. вел.'!V46-100,"")</f>
        <v>171.75572519083971</v>
      </c>
      <c r="W45" s="27">
        <f>IFERROR('в Абс. вел.'!AI46*100/'в Абс. вел.'!W46-100,"")</f>
        <v>202.87769784172662</v>
      </c>
      <c r="X45" s="27">
        <f>IFERROR('в Абс. вел.'!AJ46*100/'в Абс. вел.'!X46-100,"")</f>
        <v>162.46153846153845</v>
      </c>
      <c r="Y45" s="27">
        <f>IFERROR('в Абс. вел.'!AK46*100/'в Абс. вел.'!Y46-100,"")</f>
        <v>125.51546391752578</v>
      </c>
      <c r="Z45" s="27">
        <f>IFERROR('в Абс. вел.'!AL46*100/'в Абс. вел.'!Z46-100,"")</f>
        <v>100.68649885583525</v>
      </c>
      <c r="AA45" s="27">
        <f>IFERROR('в Абс. вел.'!AM46*100/'в Абс. вел.'!AA46-100,"")</f>
        <v>88.336933045356375</v>
      </c>
      <c r="AB45" s="27">
        <f>IFERROR('в Абс. вел.'!AN46*100/'в Абс. вел.'!AB46-100,"")</f>
        <v>74.621212121212125</v>
      </c>
      <c r="AC45" s="27">
        <f>IFERROR('в Абс. вел.'!AO46*100/'в Абс. вел.'!AC46-100,"")</f>
        <v>87.873134328358219</v>
      </c>
      <c r="AD45" s="27">
        <f>IFERROR('в Абс. вел.'!AP46*100/'в Абс. вел.'!AD46-100,"")</f>
        <v>89.48374760994264</v>
      </c>
      <c r="AE45" s="27">
        <f>IFERROR('в Абс. вел.'!AQ46*100/'в Абс. вел.'!AE46-100,"")</f>
        <v>89.552238805970148</v>
      </c>
      <c r="AF45" s="27">
        <f>IFERROR('в Абс. вел.'!AR46*100/'в Абс. вел.'!AF46-100,"")</f>
        <v>66.275167785234913</v>
      </c>
      <c r="AG45" s="27">
        <f>IFERROR('в Абс. вел.'!AS46*100/'в Абс. вел.'!AG46-100,"")</f>
        <v>62.5</v>
      </c>
      <c r="AH45" s="27">
        <f>IFERROR('в Абс. вел.'!AT46*100/'в Абс. вел.'!AH46-100,"")</f>
        <v>55.337078651685403</v>
      </c>
      <c r="AI45" s="27">
        <f>IFERROR('в Абс. вел.'!AU46*100/'в Абс. вел.'!AI46-100,"")</f>
        <v>51.425178147268412</v>
      </c>
      <c r="AJ45" s="27">
        <f>IFERROR('в Абс. вел.'!AV46*100/'в Абс. вел.'!AJ46-100,"")</f>
        <v>60.375146541617823</v>
      </c>
      <c r="AK45" s="27">
        <f>IFERROR('в Абс. вел.'!AW46*100/'в Абс. вел.'!AK46-100,"")</f>
        <v>60.457142857142856</v>
      </c>
      <c r="AL45" s="27">
        <f>IFERROR('в Абс. вел.'!AX46*100/'в Абс. вел.'!AL46-100,"")</f>
        <v>74.914481185860893</v>
      </c>
      <c r="AM45" s="27">
        <f>IFERROR('в Абс. вел.'!AY46*100/'в Абс. вел.'!AM46-100,"")</f>
        <v>79.128440366972484</v>
      </c>
      <c r="AN45" s="27">
        <f>IFERROR('в Абс. вел.'!AZ46*100/'в Абс. вел.'!AN46-100,"")</f>
        <v>90.130151843817799</v>
      </c>
      <c r="AO45" s="27">
        <f>IFERROR('в Абс. вел.'!BA46*100/'в Абс. вел.'!AO46-100,"")</f>
        <v>92.452830188679258</v>
      </c>
      <c r="AP45" s="27">
        <f>IFERROR('в Абс. вел.'!BB46*100/'в Абс. вел.'!AP46-100,"")</f>
        <v>113.92532795156407</v>
      </c>
      <c r="AQ45" s="27">
        <f>IFERROR('в Абс. вел.'!BC46*100/'в Абс. вел.'!AQ46-100,"")</f>
        <v>137.20472440944883</v>
      </c>
      <c r="AR45" s="27">
        <f>IFERROR('в Абс. вел.'!BD46*100/'в Абс. вел.'!AR46-100,"")</f>
        <v>144.29868819374369</v>
      </c>
      <c r="AS45" s="27">
        <f>IFERROR('в Абс. вел.'!BE46*100/'в Абс. вел.'!AS46-100,"")</f>
        <v>141.82692307692307</v>
      </c>
      <c r="AT45" s="27">
        <f>IFERROR('в Абс. вел.'!BF46*100/'в Абс. вел.'!AT46-100,"")</f>
        <v>129.83725135623871</v>
      </c>
      <c r="AU45" s="27">
        <f>IFERROR('в Абс. вел.'!BG46*100/'в Абс. вел.'!AU46-100,"")</f>
        <v>104.78431372549019</v>
      </c>
      <c r="AV45" s="27">
        <f>IFERROR('в Абс. вел.'!BH46*100/'в Абс. вел.'!AV46-100,"")</f>
        <v>89.619883040935662</v>
      </c>
      <c r="AW45" s="27">
        <f>IFERROR('в Абс. вел.'!BI46*100/'в Абс. вел.'!AW46-100,"")</f>
        <v>96.509971509971507</v>
      </c>
      <c r="AX45" s="27">
        <f>IFERROR('в Абс. вел.'!BJ46*100/'в Абс. вел.'!AX46-100,"")</f>
        <v>101.82529335071709</v>
      </c>
      <c r="AY45" s="27">
        <f>IFERROR('в Абс. вел.'!BK46*100/'в Абс. вел.'!AY46-100,"")</f>
        <v>103.96927016645327</v>
      </c>
      <c r="AZ45" s="27">
        <f>IFERROR('в Абс. вел.'!BL46*100/'в Абс. вел.'!AZ46-100,"")</f>
        <v>89.617798060467777</v>
      </c>
      <c r="BA45" s="27">
        <f>IFERROR('в Абс. вел.'!BM46*100/'в Абс. вел.'!BA46-100,"")</f>
        <v>69.19504643962847</v>
      </c>
      <c r="BB45" s="27">
        <f>IFERROR('в Абс. вел.'!BN46*100/'в Абс. вел.'!BB46-100,"")</f>
        <v>52.169811320754718</v>
      </c>
      <c r="BC45" s="27">
        <f>IFERROR('в Абс. вел.'!BO46*100/'в Абс. вел.'!BC46-100,"")</f>
        <v>38.879668049792542</v>
      </c>
      <c r="BD45" s="27">
        <f>IFERROR('в Абс. вел.'!BP46*100/'в Абс. вел.'!BD46-100,"")</f>
        <v>31.102850061957867</v>
      </c>
      <c r="BE45" s="27">
        <f>IFERROR('в Абс. вел.'!BQ46*100/'в Абс. вел.'!BE46-100,"")</f>
        <v>32.763419483101387</v>
      </c>
      <c r="BF45" s="27">
        <f>IFERROR('в Абс. вел.'!BR46*100/'в Абс. вел.'!BF46-100,"")</f>
        <v>35.090479937057438</v>
      </c>
      <c r="BG45" s="27">
        <f>IFERROR('в Абс. вел.'!BS46*100/'в Абс. вел.'!BG46-100,"")</f>
        <v>38.299502106472602</v>
      </c>
      <c r="BH45" s="27">
        <f>IFERROR('в Абс. вел.'!BT46*100/'в Абс. вел.'!BH46-100,"")</f>
        <v>41.557440246723218</v>
      </c>
      <c r="BI45" s="27">
        <f>IFERROR('в Абс. вел.'!BU46*100/'в Абс. вел.'!BI46-100,"")</f>
        <v>35.483870967741922</v>
      </c>
      <c r="BJ45" s="27">
        <f>IFERROR('в Абс. вел.'!BV46*100/'в Абс. вел.'!BJ46-100,"")</f>
        <v>24.386304909560721</v>
      </c>
      <c r="BK45" s="27">
        <f>IFERROR('в Абс. вел.'!BW46*100/'в Абс. вел.'!BK46-100,"")</f>
        <v>27.463904582548651</v>
      </c>
      <c r="BL45" s="27">
        <f>IFERROR('в Абс. вел.'!BX46*100/'в Абс. вел.'!BL46-100,"")</f>
        <v>28.730445246690721</v>
      </c>
      <c r="BM45" s="27">
        <f>IFERROR('в Абс. вел.'!BY46*100/'в Абс. вел.'!BM46-100,"")</f>
        <v>33.485818847209515</v>
      </c>
      <c r="BN45" s="27">
        <f>IFERROR('в Абс. вел.'!BZ46*100/'в Абс. вел.'!BN46-100,"")</f>
        <v>48.171109733415989</v>
      </c>
      <c r="BO45" s="27">
        <f>IFERROR('в Абс. вел.'!CA46*100/'в Абс. вел.'!BO46-100,"")</f>
        <v>47.774126083059457</v>
      </c>
      <c r="BP45" s="27">
        <f>IFERROR('в Абс. вел.'!CB46*100/'в Абс. вел.'!BP46-100,"")</f>
        <v>70.762444864524269</v>
      </c>
    </row>
    <row r="46" spans="1:68" ht="31.5" x14ac:dyDescent="0.25">
      <c r="A46" s="25" t="s">
        <v>44</v>
      </c>
      <c r="B46" s="27" t="str">
        <f>IFERROR('в Абс. вел.'!N47*100/'в Абс. вел.'!B47-100,"")</f>
        <v/>
      </c>
      <c r="C46" s="27" t="str">
        <f>IFERROR('в Абс. вел.'!O47*100/'в Абс. вел.'!C47-100,"")</f>
        <v/>
      </c>
      <c r="D46" s="27" t="str">
        <f>IFERROR('в Абс. вел.'!P47*100/'в Абс. вел.'!D47-100,"")</f>
        <v/>
      </c>
      <c r="E46" s="27">
        <f>IFERROR('в Абс. вел.'!Q47*100/'в Абс. вел.'!E47-100,"")</f>
        <v>3377.7777777777778</v>
      </c>
      <c r="F46" s="27">
        <f>IFERROR('в Абс. вел.'!R47*100/'в Абс. вел.'!F47-100,"")</f>
        <v>2835.7142857142858</v>
      </c>
      <c r="G46" s="27">
        <f>IFERROR('в Абс. вел.'!S47*100/'в Абс. вел.'!G47-100,"")</f>
        <v>2245.8333333333335</v>
      </c>
      <c r="H46" s="27">
        <f>IFERROR('в Абс. вел.'!T47*100/'в Абс. вел.'!H47-100,"")</f>
        <v>1900</v>
      </c>
      <c r="I46" s="27">
        <f>IFERROR('в Абс. вел.'!U47*100/'в Абс. вел.'!I47-100,"")</f>
        <v>1897.560975609756</v>
      </c>
      <c r="J46" s="27">
        <f>IFERROR('в Абс. вел.'!V47*100/'в Абс. вел.'!J47-100,"")</f>
        <v>1541.6666666666667</v>
      </c>
      <c r="K46" s="27">
        <f>IFERROR('в Абс. вел.'!W47*100/'в Абс. вел.'!K47-100,"")</f>
        <v>1407.5757575757575</v>
      </c>
      <c r="L46" s="27">
        <f>IFERROR('в Абс. вел.'!X47*100/'в Абс. вел.'!L47-100,"")</f>
        <v>1222.0930232558139</v>
      </c>
      <c r="M46" s="27">
        <f>IFERROR('в Абс. вел.'!Y47*100/'в Абс. вел.'!M47-100,"")</f>
        <v>936.06557377049171</v>
      </c>
      <c r="N46" s="27">
        <f>IFERROR('в Абс. вел.'!Z47*100/'в Абс. вел.'!N47-100,"")</f>
        <v>740.2234636871508</v>
      </c>
      <c r="O46" s="27">
        <f>IFERROR('в Абс. вел.'!AA47*100/'в Абс. вел.'!O47-100,"")</f>
        <v>690.04524886877823</v>
      </c>
      <c r="P46" s="27">
        <f>IFERROR('в Абс. вел.'!AB47*100/'в Абс. вел.'!P47-100,"")</f>
        <v>628.4644194756554</v>
      </c>
      <c r="Q46" s="27">
        <f>IFERROR('в Абс. вел.'!AC47*100/'в Абс. вел.'!Q47-100,"")</f>
        <v>552.39616613418525</v>
      </c>
      <c r="R46" s="27">
        <f>IFERROR('в Абс. вел.'!AD47*100/'в Абс. вел.'!R47-100,"")</f>
        <v>433.57664233576645</v>
      </c>
      <c r="S46" s="27">
        <f>IFERROR('в Абс. вел.'!AE47*100/'в Абс. вел.'!S47-100,"")</f>
        <v>338.18827708703373</v>
      </c>
      <c r="T46" s="27">
        <f>IFERROR('в Абс. вел.'!AF47*100/'в Абс. вел.'!T47-100,"")</f>
        <v>258</v>
      </c>
      <c r="U46" s="27">
        <f>IFERROR('в Абс. вел.'!AG47*100/'в Абс. вел.'!U47-100,"")</f>
        <v>238.09523809523807</v>
      </c>
      <c r="V46" s="27">
        <f>IFERROR('в Абс. вел.'!AH47*100/'в Абс. вел.'!V47-100,"")</f>
        <v>189.84771573604058</v>
      </c>
      <c r="W46" s="27">
        <f>IFERROR('в Абс. вел.'!AI47*100/'в Абс. вел.'!W47-100,"")</f>
        <v>231.95979899497485</v>
      </c>
      <c r="X46" s="27">
        <f>IFERROR('в Абс. вел.'!AJ47*100/'в Абс. вел.'!X47-100,"")</f>
        <v>208.53122251539139</v>
      </c>
      <c r="Y46" s="27">
        <f>IFERROR('в Абс. вел.'!AK47*100/'в Абс. вел.'!Y47-100,"")</f>
        <v>185.20569620253167</v>
      </c>
      <c r="Z46" s="27">
        <f>IFERROR('в Абс. вел.'!AL47*100/'в Абс. вел.'!Z47-100,"")</f>
        <v>144.14893617021278</v>
      </c>
      <c r="AA46" s="27">
        <f>IFERROR('в Абс. вел.'!AM47*100/'в Абс. вел.'!AA47-100,"")</f>
        <v>120.10309278350516</v>
      </c>
      <c r="AB46" s="27">
        <f>IFERROR('в Абс. вел.'!AN47*100/'в Абс. вел.'!AB47-100,"")</f>
        <v>108.48329048843189</v>
      </c>
      <c r="AC46" s="27">
        <f>IFERROR('в Абс. вел.'!AO47*100/'в Абс. вел.'!AC47-100,"")</f>
        <v>113.17335945151811</v>
      </c>
      <c r="AD46" s="27">
        <f>IFERROR('в Абс. вел.'!AP47*100/'в Абс. вел.'!AD47-100,"")</f>
        <v>108.61833105335157</v>
      </c>
      <c r="AE46" s="27">
        <f>IFERROR('в Абс. вел.'!AQ47*100/'в Абс. вел.'!AE47-100,"")</f>
        <v>93.271179570328343</v>
      </c>
      <c r="AF46" s="27">
        <f>IFERROR('в Абс. вел.'!AR47*100/'в Абс. вел.'!AF47-100,"")</f>
        <v>108.89864325618515</v>
      </c>
      <c r="AG46" s="27">
        <f>IFERROR('в Абс. вел.'!AS47*100/'в Абс. вел.'!AG47-100,"")</f>
        <v>95.846876128566265</v>
      </c>
      <c r="AH46" s="27">
        <f>IFERROR('в Абс. вел.'!AT47*100/'в Абс. вел.'!AH47-100,"")</f>
        <v>68.511383537653245</v>
      </c>
      <c r="AI46" s="27">
        <f>IFERROR('в Абс. вел.'!AU47*100/'в Абс. вел.'!AI47-100,"")</f>
        <v>58.098698153194078</v>
      </c>
      <c r="AJ46" s="27">
        <f>IFERROR('в Абс. вел.'!AV47*100/'в Абс. вел.'!AJ47-100,"")</f>
        <v>59.407069555302172</v>
      </c>
      <c r="AK46" s="27">
        <f>IFERROR('в Абс. вел.'!AW47*100/'в Абс. вел.'!AK47-100,"")</f>
        <v>76.532593619972261</v>
      </c>
      <c r="AL46" s="27">
        <f>IFERROR('в Абс. вел.'!AX47*100/'в Абс. вел.'!AL47-100,"")</f>
        <v>87.118736383442268</v>
      </c>
      <c r="AM46" s="27">
        <f>IFERROR('в Абс. вел.'!AY47*100/'в Абс. вел.'!AM47-100,"")</f>
        <v>83.086130627114244</v>
      </c>
      <c r="AN46" s="27">
        <f>IFERROR('в Абс. вел.'!AZ47*100/'в Абс. вел.'!AN47-100,"")</f>
        <v>92.651048088779277</v>
      </c>
      <c r="AO46" s="27">
        <f>IFERROR('в Абс. вел.'!BA47*100/'в Абс. вел.'!AO47-100,"")</f>
        <v>93.429818515965991</v>
      </c>
      <c r="AP46" s="27">
        <f>IFERROR('в Абс. вел.'!BB47*100/'в Абс. вел.'!AP47-100,"")</f>
        <v>102.38251366120218</v>
      </c>
      <c r="AQ46" s="27">
        <f>IFERROR('в Абс. вел.'!BC47*100/'в Абс. вел.'!AQ47-100,"")</f>
        <v>116.5478187919463</v>
      </c>
      <c r="AR46" s="27">
        <f>IFERROR('в Абс. вел.'!BD47*100/'в Абс. вел.'!AR47-100,"")</f>
        <v>92.148997134670481</v>
      </c>
      <c r="AS46" s="27">
        <f>IFERROR('в Абс. вел.'!BE47*100/'в Абс. вел.'!AS47-100,"")</f>
        <v>77.060667527198973</v>
      </c>
      <c r="AT46" s="27">
        <f>IFERROR('в Абс. вел.'!BF47*100/'в Абс. вел.'!AT47-100,"")</f>
        <v>108.25192267719808</v>
      </c>
      <c r="AU46" s="27">
        <f>IFERROR('в Абс. вел.'!BG47*100/'в Абс. вел.'!AU47-100,"")</f>
        <v>101.30218307162008</v>
      </c>
      <c r="AV46" s="27">
        <f>IFERROR('в Абс. вел.'!BH47*100/'в Абс. вел.'!AV47-100,"")</f>
        <v>91.613018597997126</v>
      </c>
      <c r="AW46" s="27">
        <f>IFERROR('в Абс. вел.'!BI47*100/'в Абс. вел.'!AW47-100,"")</f>
        <v>80.028284098051529</v>
      </c>
      <c r="AX46" s="27">
        <f>IFERROR('в Абс. вел.'!BJ47*100/'в Абс. вел.'!AX47-100,"")</f>
        <v>77.368650851404453</v>
      </c>
      <c r="AY46" s="27">
        <f>IFERROR('в Абс. вел.'!BK47*100/'в Абс. вел.'!AY47-100,"")</f>
        <v>77.430358158044356</v>
      </c>
      <c r="AZ46" s="27">
        <f>IFERROR('в Абс. вел.'!BL47*100/'в Абс. вел.'!AZ47-100,"")</f>
        <v>62.954429083461349</v>
      </c>
      <c r="BA46" s="27">
        <f>IFERROR('в Абс. вел.'!BM47*100/'в Абс. вел.'!BA47-100,"")</f>
        <v>52.470308788598572</v>
      </c>
      <c r="BB46" s="27">
        <f>IFERROR('в Абс. вел.'!BN47*100/'в Абс. вел.'!BB47-100,"")</f>
        <v>30.165244626849557</v>
      </c>
      <c r="BC46" s="27">
        <f>IFERROR('в Абс. вел.'!BO47*100/'в Абс. вел.'!BC47-100,"")</f>
        <v>22.208232445520579</v>
      </c>
      <c r="BD46" s="27">
        <f>IFERROR('в Абс. вел.'!BP47*100/'в Абс. вел.'!BD47-100,"")</f>
        <v>21.463366139775331</v>
      </c>
      <c r="BE46" s="27">
        <f>IFERROR('в Абс. вел.'!BQ47*100/'в Абс. вел.'!BE47-100,"")</f>
        <v>27.39012705686315</v>
      </c>
      <c r="BF46" s="27">
        <f>IFERROR('в Абс. вел.'!BR47*100/'в Абс. вел.'!BF47-100,"")</f>
        <v>28.07665435672223</v>
      </c>
      <c r="BG46" s="27">
        <f>IFERROR('в Абс. вел.'!BS47*100/'в Абс. вел.'!BG47-100,"")</f>
        <v>23.763318112633186</v>
      </c>
      <c r="BH46" s="27">
        <f>IFERROR('в Абс. вел.'!BT47*100/'в Абс. вел.'!BH47-100,"")</f>
        <v>20.074661689220719</v>
      </c>
      <c r="BI46" s="27">
        <f>IFERROR('в Абс. вел.'!BU47*100/'в Абс. вел.'!BI47-100,"")</f>
        <v>14.480230426813307</v>
      </c>
      <c r="BJ46" s="27">
        <f>IFERROR('в Абс. вел.'!BV47*100/'в Абс. вел.'!BJ47-100,"")</f>
        <v>7.3356855665873439</v>
      </c>
      <c r="BK46" s="27">
        <f>IFERROR('в Абс. вел.'!BW47*100/'в Абс. вел.'!BK47-100,"")</f>
        <v>2.1547580903556565</v>
      </c>
      <c r="BL46" s="27">
        <f>IFERROR('в Абс. вел.'!BX47*100/'в Абс. вел.'!BL47-100,"")</f>
        <v>0.35349567949725724</v>
      </c>
      <c r="BM46" s="27">
        <f>IFERROR('в Абс. вел.'!BY47*100/'в Абс. вел.'!BM47-100,"")</f>
        <v>3.0378563639196159</v>
      </c>
      <c r="BN46" s="27">
        <f>IFERROR('в Абс. вел.'!BZ47*100/'в Абс. вел.'!BN47-100,"")</f>
        <v>4.082309990043143</v>
      </c>
      <c r="BO46" s="27">
        <f>IFERROR('в Абс. вел.'!CA47*100/'в Абс. вел.'!BO47-100,"")</f>
        <v>3.8278649548264383</v>
      </c>
      <c r="BP46" s="27">
        <f>IFERROR('в Абс. вел.'!CB47*100/'в Абс. вел.'!BP47-100,"")</f>
        <v>11.53216565722704</v>
      </c>
    </row>
    <row r="47" spans="1:68" x14ac:dyDescent="0.25">
      <c r="A47" s="25" t="s">
        <v>45</v>
      </c>
      <c r="B47" s="27" t="str">
        <f>IFERROR('в Абс. вел.'!N48*100/'в Абс. вел.'!B48-100,"")</f>
        <v/>
      </c>
      <c r="C47" s="27">
        <f>IFERROR('в Абс. вел.'!O48*100/'в Абс. вел.'!C48-100,"")</f>
        <v>240.42553191489361</v>
      </c>
      <c r="D47" s="27">
        <f>IFERROR('в Абс. вел.'!P48*100/'в Абс. вел.'!D48-100,"")</f>
        <v>118.75</v>
      </c>
      <c r="E47" s="27">
        <f>IFERROR('в Абс. вел.'!Q48*100/'в Абс. вел.'!E48-100,"")</f>
        <v>136.9047619047619</v>
      </c>
      <c r="F47" s="27">
        <f>IFERROR('в Абс. вел.'!R48*100/'в Абс. вел.'!F48-100,"")</f>
        <v>87.596899224806208</v>
      </c>
      <c r="G47" s="27">
        <f>IFERROR('в Абс. вел.'!S48*100/'в Абс. вел.'!G48-100,"")</f>
        <v>120.93023255813952</v>
      </c>
      <c r="H47" s="27">
        <f>IFERROR('в Абс. вел.'!T48*100/'в Абс. вел.'!H48-100,"")</f>
        <v>139.23076923076923</v>
      </c>
      <c r="I47" s="27">
        <f>IFERROR('в Абс. вел.'!U48*100/'в Абс. вел.'!I48-100,"")</f>
        <v>143.84615384615384</v>
      </c>
      <c r="J47" s="27">
        <f>IFERROR('в Абс. вел.'!V48*100/'в Абс. вел.'!J48-100,"")</f>
        <v>235.38461538461536</v>
      </c>
      <c r="K47" s="27">
        <f>IFERROR('в Абс. вел.'!W48*100/'в Абс. вел.'!K48-100,"")</f>
        <v>306.15384615384613</v>
      </c>
      <c r="L47" s="27">
        <f>IFERROR('в Абс. вел.'!X48*100/'в Абс. вел.'!L48-100,"")</f>
        <v>337.12121212121212</v>
      </c>
      <c r="M47" s="27">
        <f>IFERROR('в Абс. вел.'!Y48*100/'в Абс. вел.'!M48-100,"")</f>
        <v>368.18181818181819</v>
      </c>
      <c r="N47" s="27">
        <f>IFERROR('в Абс. вел.'!Z48*100/'в Абс. вел.'!N48-100,"")</f>
        <v>319.49685534591197</v>
      </c>
      <c r="O47" s="27">
        <f>IFERROR('в Абс. вел.'!AA48*100/'в Абс. вел.'!O48-100,"")</f>
        <v>388.125</v>
      </c>
      <c r="P47" s="27">
        <f>IFERROR('в Абс. вел.'!AB48*100/'в Абс. вел.'!P48-100,"")</f>
        <v>423.42857142857144</v>
      </c>
      <c r="Q47" s="27">
        <f>IFERROR('в Абс. вел.'!AC48*100/'в Абс. вел.'!Q48-100,"")</f>
        <v>470.8542713567839</v>
      </c>
      <c r="R47" s="27">
        <f>IFERROR('в Абс. вел.'!AD48*100/'в Абс. вел.'!R48-100,"")</f>
        <v>400.82644628099172</v>
      </c>
      <c r="S47" s="27">
        <f>IFERROR('в Абс. вел.'!AE48*100/'в Абс. вел.'!S48-100,"")</f>
        <v>285.26315789473682</v>
      </c>
      <c r="T47" s="27">
        <f>IFERROR('в Абс. вел.'!AF48*100/'в Абс. вел.'!T48-100,"")</f>
        <v>323.79421221864953</v>
      </c>
      <c r="U47" s="27">
        <f>IFERROR('в Абс. вел.'!AG48*100/'в Абс. вел.'!U48-100,"")</f>
        <v>355.205047318612</v>
      </c>
      <c r="V47" s="27">
        <f>IFERROR('в Абс. вел.'!AH48*100/'в Абс. вел.'!V48-100,"")</f>
        <v>282.56880733944956</v>
      </c>
      <c r="W47" s="27">
        <f>IFERROR('в Абс. вел.'!AI48*100/'в Абс. вел.'!W48-100,"")</f>
        <v>235.60606060606062</v>
      </c>
      <c r="X47" s="27">
        <f>IFERROR('в Абс. вел.'!AJ48*100/'в Абс. вел.'!X48-100,"")</f>
        <v>241.59445407279031</v>
      </c>
      <c r="Y47" s="27">
        <f>IFERROR('в Абс. вел.'!AK48*100/'в Абс. вел.'!Y48-100,"")</f>
        <v>228.64077669902912</v>
      </c>
      <c r="Z47" s="27">
        <f>IFERROR('в Абс. вел.'!AL48*100/'в Абс. вел.'!Z48-100,"")</f>
        <v>213.3433283358321</v>
      </c>
      <c r="AA47" s="27">
        <f>IFERROR('в Абс. вел.'!AM48*100/'в Абс. вел.'!AA48-100,"")</f>
        <v>171.70294494238158</v>
      </c>
      <c r="AB47" s="27">
        <f>IFERROR('в Абс. вел.'!AN48*100/'в Абс. вел.'!AB48-100,"")</f>
        <v>142.68558951965065</v>
      </c>
      <c r="AC47" s="27">
        <f>IFERROR('в Абс. вел.'!AO48*100/'в Абс. вел.'!AC48-100,"")</f>
        <v>99.207746478873247</v>
      </c>
      <c r="AD47" s="27">
        <f>IFERROR('в Абс. вел.'!AP48*100/'в Абс. вел.'!AD48-100,"")</f>
        <v>95.627062706270635</v>
      </c>
      <c r="AE47" s="27">
        <f>IFERROR('в Абс. вел.'!AQ48*100/'в Абс. вел.'!AE48-100,"")</f>
        <v>112.38615664845173</v>
      </c>
      <c r="AF47" s="27">
        <f>IFERROR('в Абс. вел.'!AR48*100/'в Абс. вел.'!AF48-100,"")</f>
        <v>76.176024279210935</v>
      </c>
      <c r="AG47" s="27">
        <f>IFERROR('в Абс. вел.'!AS48*100/'в Абс. вел.'!AG48-100,"")</f>
        <v>45.807345807345797</v>
      </c>
      <c r="AH47" s="27">
        <f>IFERROR('в Абс. вел.'!AT48*100/'в Абс. вел.'!AH48-100,"")</f>
        <v>18.225419664268586</v>
      </c>
      <c r="AI47" s="27">
        <f>IFERROR('в Абс. вел.'!AU48*100/'в Абс. вел.'!AI48-100,"")</f>
        <v>25.620767494356656</v>
      </c>
      <c r="AJ47" s="27">
        <f>IFERROR('в Абс. вел.'!AV48*100/'в Абс. вел.'!AJ48-100,"")</f>
        <v>25.672247590055804</v>
      </c>
      <c r="AK47" s="27">
        <f>IFERROR('в Абс. вел.'!AW48*100/'в Абс. вел.'!AK48-100,"")</f>
        <v>29.837518463810937</v>
      </c>
      <c r="AL47" s="27">
        <f>IFERROR('в Абс. вел.'!AX48*100/'в Абс. вел.'!AL48-100,"")</f>
        <v>18.851674641148321</v>
      </c>
      <c r="AM47" s="27">
        <f>IFERROR('в Абс. вел.'!AY48*100/'в Абс. вел.'!AM48-100,"")</f>
        <v>24.175306314797368</v>
      </c>
      <c r="AN47" s="27">
        <f>IFERROR('в Абс. вел.'!AZ48*100/'в Абс. вел.'!AN48-100,"")</f>
        <v>23.526765632028784</v>
      </c>
      <c r="AO47" s="27">
        <f>IFERROR('в Абс. вел.'!BA48*100/'в Абс. вел.'!AO48-100,"")</f>
        <v>30.755634114007961</v>
      </c>
      <c r="AP47" s="27">
        <f>IFERROR('в Абс. вел.'!BB48*100/'в Абс. вел.'!AP48-100,"")</f>
        <v>36.988612399831283</v>
      </c>
      <c r="AQ47" s="27">
        <f>IFERROR('в Абс. вел.'!BC48*100/'в Абс. вел.'!AQ48-100,"")</f>
        <v>51.072041166380785</v>
      </c>
      <c r="AR47" s="27">
        <f>IFERROR('в Абс. вел.'!BD48*100/'в Абс. вел.'!AR48-100,"")</f>
        <v>55.469422911283374</v>
      </c>
      <c r="AS47" s="27">
        <f>IFERROR('в Абс. вел.'!BE48*100/'в Абс. вел.'!AS48-100,"")</f>
        <v>59.030418250950561</v>
      </c>
      <c r="AT47" s="27">
        <f>IFERROR('в Абс. вел.'!BF48*100/'в Абс. вел.'!AT48-100,"")</f>
        <v>69.421906693711975</v>
      </c>
      <c r="AU47" s="27">
        <f>IFERROR('в Абс. вел.'!BG48*100/'в Абс. вел.'!AU48-100,"")</f>
        <v>61.096136567834691</v>
      </c>
      <c r="AV47" s="27">
        <f>IFERROR('в Абс. вел.'!BH48*100/'в Абс. вел.'!AV48-100,"")</f>
        <v>52.563584981832861</v>
      </c>
      <c r="AW47" s="27">
        <f>IFERROR('в Абс. вел.'!BI48*100/'в Абс. вел.'!AW48-100,"")</f>
        <v>59.233978005309069</v>
      </c>
      <c r="AX47" s="27">
        <f>IFERROR('в Абс. вел.'!BJ48*100/'в Абс. вел.'!AX48-100,"")</f>
        <v>79.911433172302736</v>
      </c>
      <c r="AY47" s="27">
        <f>IFERROR('в Абс. вел.'!BK48*100/'в Абс. вел.'!AY48-100,"")</f>
        <v>78.140417457305489</v>
      </c>
      <c r="AZ47" s="27">
        <f>IFERROR('в Абс. вел.'!BL48*100/'в Абс. вел.'!AZ48-100,"")</f>
        <v>78.004369992716676</v>
      </c>
      <c r="BA47" s="27">
        <f>IFERROR('в Абс. вел.'!BM48*100/'в Абс. вел.'!BA48-100,"")</f>
        <v>66.98208854342684</v>
      </c>
      <c r="BB47" s="27">
        <f>IFERROR('в Абс. вел.'!BN48*100/'в Абс. вел.'!BB48-100,"")</f>
        <v>54.341133004926121</v>
      </c>
      <c r="BC47" s="27">
        <f>IFERROR('в Абс. вел.'!BO48*100/'в Абс. вел.'!BC48-100,"")</f>
        <v>42.236730059608277</v>
      </c>
      <c r="BD47" s="27">
        <f>IFERROR('в Абс. вел.'!BP48*100/'в Абс. вел.'!BD48-100,"")</f>
        <v>29.03047091412742</v>
      </c>
      <c r="BE47" s="27">
        <f>IFERROR('в Абс. вел.'!BQ48*100/'в Абс. вел.'!BE48-100,"")</f>
        <v>41.781231320980282</v>
      </c>
      <c r="BF47" s="27">
        <f>IFERROR('в Абс. вел.'!BR48*100/'в Абс. вел.'!BF48-100,"")</f>
        <v>46.87219395390602</v>
      </c>
      <c r="BG47" s="27">
        <f>IFERROR('в Абс. вел.'!BS48*100/'в Абс. вел.'!BG48-100,"")</f>
        <v>38.873396542108196</v>
      </c>
      <c r="BH47" s="27">
        <f>IFERROR('в Абс. вел.'!BT48*100/'в Абс. вел.'!BH48-100,"")</f>
        <v>27.811590367822177</v>
      </c>
      <c r="BI47" s="27">
        <f>IFERROR('в Абс. вел.'!BU48*100/'в Абс. вел.'!BI48-100,"")</f>
        <v>16.71826625386997</v>
      </c>
      <c r="BJ47" s="27">
        <f>IFERROR('в Абс. вел.'!BV48*100/'в Абс. вел.'!BJ48-100,"")</f>
        <v>10.248377713134929</v>
      </c>
      <c r="BK47" s="27">
        <f>IFERROR('в Абс. вел.'!BW48*100/'в Абс. вел.'!BK48-100,"")</f>
        <v>5.9224541968470419</v>
      </c>
      <c r="BL47" s="27">
        <f>IFERROR('в Абс. вел.'!BX48*100/'в Абс. вел.'!BL48-100,"")</f>
        <v>2.3731587561374852</v>
      </c>
      <c r="BM47" s="27">
        <f>IFERROR('в Абс. вел.'!BY48*100/'в Абс. вел.'!BM48-100,"")</f>
        <v>3.4203602509613376</v>
      </c>
      <c r="BN47" s="27">
        <f>IFERROR('в Абс. вел.'!BZ48*100/'в Абс. вел.'!BN48-100,"")</f>
        <v>3.4510273289447468</v>
      </c>
      <c r="BO47" s="27">
        <f>IFERROR('в Абс. вел.'!CA48*100/'в Абс. вел.'!BO48-100,"")</f>
        <v>-0.93793653961284917</v>
      </c>
      <c r="BP47" s="27">
        <f>IFERROR('в Абс. вел.'!CB48*100/'в Абс. вел.'!BP48-100,"")</f>
        <v>4.7015886646629497</v>
      </c>
    </row>
    <row r="48" spans="1:68" x14ac:dyDescent="0.25">
      <c r="A48" s="25" t="s">
        <v>46</v>
      </c>
      <c r="B48" s="27">
        <f>IFERROR('в Абс. вел.'!N49*100/'в Абс. вел.'!B49-100,"")</f>
        <v>27987.5</v>
      </c>
      <c r="C48" s="27">
        <f>IFERROR('в Абс. вел.'!O49*100/'в Абс. вел.'!C49-100,"")</f>
        <v>25133.333333333332</v>
      </c>
      <c r="D48" s="27">
        <f>IFERROR('в Абс. вел.'!P49*100/'в Абс. вел.'!D49-100,"")</f>
        <v>13760.714285714286</v>
      </c>
      <c r="E48" s="27">
        <f>IFERROR('в Абс. вел.'!Q49*100/'в Абс. вел.'!E49-100,"")</f>
        <v>6759.3220338983047</v>
      </c>
      <c r="F48" s="27">
        <f>IFERROR('в Абс. вел.'!R49*100/'в Абс. вел.'!F49-100,"")</f>
        <v>5901.1111111111113</v>
      </c>
      <c r="G48" s="27">
        <f>IFERROR('в Абс. вел.'!S49*100/'в Абс. вел.'!G49-100,"")</f>
        <v>4126.7441860465115</v>
      </c>
      <c r="H48" s="27">
        <f>IFERROR('в Абс. вел.'!T49*100/'в Абс. вел.'!H49-100,"")</f>
        <v>2580.4154302670622</v>
      </c>
      <c r="I48" s="27">
        <f>IFERROR('в Абс. вел.'!U49*100/'в Абс. вел.'!I49-100,"")</f>
        <v>1863.147792706334</v>
      </c>
      <c r="J48" s="27">
        <f>IFERROR('в Абс. вел.'!V49*100/'в Абс. вел.'!J49-100,"")</f>
        <v>1491.8338108882522</v>
      </c>
      <c r="K48" s="27">
        <f>IFERROR('в Абс. вел.'!W49*100/'в Абс. вел.'!K49-100,"")</f>
        <v>1149.8964803312629</v>
      </c>
      <c r="L48" s="27">
        <f>IFERROR('в Абс. вел.'!X49*100/'в Абс. вел.'!L49-100,"")</f>
        <v>909.85259891388671</v>
      </c>
      <c r="M48" s="27">
        <f>IFERROR('в Абс. вел.'!Y49*100/'в Абс. вел.'!M49-100,"")</f>
        <v>775.04509921828026</v>
      </c>
      <c r="N48" s="27">
        <f>IFERROR('в Абс. вел.'!Z49*100/'в Абс. вел.'!N49-100,"")</f>
        <v>626.61326212728079</v>
      </c>
      <c r="O48" s="27">
        <f>IFERROR('в Абс. вел.'!AA49*100/'в Абс. вел.'!O49-100,"")</f>
        <v>463.87054161162484</v>
      </c>
      <c r="P48" s="27">
        <f>IFERROR('в Абс. вел.'!AB49*100/'в Абс. вел.'!P49-100,"")</f>
        <v>390.31177531564032</v>
      </c>
      <c r="Q48" s="27">
        <f>IFERROR('в Абс. вел.'!AC49*100/'в Абс. вел.'!Q49-100,"")</f>
        <v>369.7059550284161</v>
      </c>
      <c r="R48" s="27">
        <f>IFERROR('в Абс. вел.'!AD49*100/'в Абс. вел.'!R49-100,"")</f>
        <v>248.97241251620068</v>
      </c>
      <c r="S48" s="27">
        <f>IFERROR('в Абс. вел.'!AE49*100/'в Абс. вел.'!S49-100,"")</f>
        <v>175.72214580467676</v>
      </c>
      <c r="T48" s="27">
        <f>IFERROR('в Абс. вел.'!AF49*100/'в Абс. вел.'!T49-100,"")</f>
        <v>118.57633122993468</v>
      </c>
      <c r="U48" s="27">
        <f>IFERROR('в Абс. вел.'!AG49*100/'в Абс. вел.'!U49-100,"")</f>
        <v>103.9108330074306</v>
      </c>
      <c r="V48" s="27">
        <f>IFERROR('в Абс. вел.'!AH49*100/'в Абс. вел.'!V49-100,"")</f>
        <v>112.87912879128791</v>
      </c>
      <c r="W48" s="27">
        <f>IFERROR('в Абс. вел.'!AI49*100/'в Абс. вел.'!W49-100,"")</f>
        <v>119.21484180884545</v>
      </c>
      <c r="X48" s="27">
        <f>IFERROR('в Абс. вел.'!AJ49*100/'в Абс. вел.'!X49-100,"")</f>
        <v>100.29960820465544</v>
      </c>
      <c r="Y48" s="27">
        <f>IFERROR('в Абс. вел.'!AK49*100/'в Абс. вел.'!Y49-100,"")</f>
        <v>81.198460692688286</v>
      </c>
      <c r="Z48" s="27">
        <f>IFERROR('в Абс. вел.'!AL49*100/'в Абс. вел.'!Z49-100,"")</f>
        <v>63.765541740674962</v>
      </c>
      <c r="AA48" s="27">
        <f>IFERROR('в Абс. вел.'!AM49*100/'в Абс. вел.'!AA49-100,"")</f>
        <v>50.503689820780124</v>
      </c>
      <c r="AB48" s="27">
        <f>IFERROR('в Абс. вел.'!AN49*100/'в Абс. вел.'!AB49-100,"")</f>
        <v>43.181459877029795</v>
      </c>
      <c r="AC48" s="27">
        <f>IFERROR('в Абс. вел.'!AO49*100/'в Абс. вел.'!AC49-100,"")</f>
        <v>47.309169340838537</v>
      </c>
      <c r="AD48" s="27">
        <f>IFERROR('в Абс. вел.'!AP49*100/'в Абс. вел.'!AD49-100,"")</f>
        <v>52.313242784380293</v>
      </c>
      <c r="AE48" s="27">
        <f>IFERROR('в Абс. вел.'!AQ49*100/'в Абс. вел.'!AE49-100,"")</f>
        <v>35.754552257420812</v>
      </c>
      <c r="AF48" s="27">
        <f>IFERROR('в Абс. вел.'!AR49*100/'в Абс. вел.'!AF49-100,"")</f>
        <v>20.522690437601298</v>
      </c>
      <c r="AG48" s="27">
        <f>IFERROR('в Абс. вел.'!AS49*100/'в Абс. вел.'!AG49-100,"")</f>
        <v>17.601649405446878</v>
      </c>
      <c r="AH48" s="27">
        <f>IFERROR('в Абс. вел.'!AT49*100/'в Абс. вел.'!AH49-100,"")</f>
        <v>4.7266731492833856</v>
      </c>
      <c r="AI48" s="27">
        <f>IFERROR('в Абс. вел.'!AU49*100/'в Абс. вел.'!AI49-100,"")</f>
        <v>7.2804896478766779</v>
      </c>
      <c r="AJ48" s="27">
        <f>IFERROR('в Абс. вел.'!AV49*100/'в Абс. вел.'!AJ49-100,"")</f>
        <v>16.4614735550186</v>
      </c>
      <c r="AK48" s="27">
        <f>IFERROR('в Абс. вел.'!AW49*100/'в Абс. вел.'!AK49-100,"")</f>
        <v>27.867111650485441</v>
      </c>
      <c r="AL48" s="27">
        <f>IFERROR('в Абс. вел.'!AX49*100/'в Абс. вел.'!AL49-100,"")</f>
        <v>36.218116538260148</v>
      </c>
      <c r="AM48" s="27">
        <f>IFERROR('в Абс. вел.'!AY49*100/'в Абс. вел.'!AM49-100,"")</f>
        <v>47.955014203992675</v>
      </c>
      <c r="AN48" s="27">
        <f>IFERROR('в Абс. вел.'!AZ49*100/'в Абс. вел.'!AN49-100,"")</f>
        <v>47.632680026425902</v>
      </c>
      <c r="AO48" s="27">
        <f>IFERROR('в Абс. вел.'!BA49*100/'в Абс. вел.'!AO49-100,"")</f>
        <v>65.895293193343321</v>
      </c>
      <c r="AP48" s="27">
        <f>IFERROR('в Абс. вел.'!BB49*100/'в Абс. вел.'!AP49-100,"")</f>
        <v>73.613626863592032</v>
      </c>
      <c r="AQ48" s="27">
        <f>IFERROR('в Абс. вел.'!BC49*100/'в Абс. вел.'!AQ49-100,"")</f>
        <v>91.834484786123767</v>
      </c>
      <c r="AR48" s="27">
        <f>IFERROR('в Абс. вел.'!BD49*100/'в Абс. вел.'!AR49-100,"")</f>
        <v>108.97209615061354</v>
      </c>
      <c r="AS48" s="27">
        <f>IFERROR('в Абс. вел.'!BE49*100/'в Абс. вел.'!AS49-100,"")</f>
        <v>109.74028621519142</v>
      </c>
      <c r="AT48" s="27">
        <f>IFERROR('в Абс. вел.'!BF49*100/'в Абс. вел.'!AT49-100,"")</f>
        <v>99.733559404141943</v>
      </c>
      <c r="AU48" s="27">
        <f>IFERROR('в Абс. вел.'!BG49*100/'в Абс. вел.'!AU49-100,"")</f>
        <v>85.254446205317834</v>
      </c>
      <c r="AV48" s="27">
        <f>IFERROR('в Абс. вел.'!BH49*100/'в Абс. вел.'!AV49-100,"")</f>
        <v>76.486085954223626</v>
      </c>
      <c r="AW48" s="27">
        <f>IFERROR('в Абс. вел.'!BI49*100/'в Абс. вел.'!AW49-100,"")</f>
        <v>71.428995135840552</v>
      </c>
      <c r="AX48" s="27">
        <f>IFERROR('в Абс. вел.'!BJ49*100/'в Абс. вел.'!AX49-100,"")</f>
        <v>76.305529624951959</v>
      </c>
      <c r="AY48" s="27">
        <f>IFERROR('в Абс. вел.'!BK49*100/'в Абс. вел.'!AY49-100,"")</f>
        <v>65.373487638085209</v>
      </c>
      <c r="AZ48" s="27">
        <f>IFERROR('в Абс. вел.'!BL49*100/'в Абс. вел.'!AZ49-100,"")</f>
        <v>58.509844868735087</v>
      </c>
      <c r="BA48" s="27">
        <f>IFERROR('в Абс. вел.'!BM49*100/'в Абс. вел.'!BA49-100,"")</f>
        <v>32.933654798295095</v>
      </c>
      <c r="BB48" s="27">
        <f>IFERROR('в Абс. вел.'!BN49*100/'в Абс. вел.'!BB49-100,"")</f>
        <v>16.969964487068879</v>
      </c>
      <c r="BC48" s="27">
        <f>IFERROR('в Абс. вел.'!BO49*100/'в Абс. вел.'!BC49-100,"")</f>
        <v>15.809739090456304</v>
      </c>
      <c r="BD48" s="27">
        <f>IFERROR('в Абс. вел.'!BP49*100/'в Абс. вел.'!BD49-100,"")</f>
        <v>3.2980071188690232</v>
      </c>
      <c r="BE48" s="27">
        <f>IFERROR('в Абс. вел.'!BQ49*100/'в Абс. вел.'!BE49-100,"")</f>
        <v>-1.2499271037847706</v>
      </c>
      <c r="BF48" s="27">
        <f>IFERROR('в Абс. вел.'!BR49*100/'в Абс. вел.'!BF49-100,"")</f>
        <v>8.092812676853427</v>
      </c>
      <c r="BG48" s="27">
        <f>IFERROR('в Абс. вел.'!BS49*100/'в Абс. вел.'!BG49-100,"")</f>
        <v>5.9749443948063856</v>
      </c>
      <c r="BH48" s="27">
        <f>IFERROR('в Абс. вел.'!BT49*100/'в Абс. вел.'!BH49-100,"")</f>
        <v>7.7290539279716342</v>
      </c>
      <c r="BI48" s="27">
        <f>IFERROR('в Абс. вел.'!BU49*100/'в Абс. вел.'!BI49-100,"")</f>
        <v>0.1211093617536676</v>
      </c>
      <c r="BJ48" s="27">
        <f>IFERROR('в Абс. вел.'!BV49*100/'в Абс. вел.'!BJ49-100,"")</f>
        <v>-18.358924845049373</v>
      </c>
      <c r="BK48" s="27">
        <f>IFERROR('в Абс. вел.'!BW49*100/'в Абс. вел.'!BK49-100,"")</f>
        <v>-13.324850894632206</v>
      </c>
      <c r="BL48" s="27">
        <f>IFERROR('в Абс. вел.'!BX49*100/'в Абс. вел.'!BL49-100,"")</f>
        <v>-13.36752458476451</v>
      </c>
      <c r="BM48" s="27">
        <f>IFERROR('в Абс. вел.'!BY49*100/'в Абс. вел.'!BM49-100,"")</f>
        <v>-8.4627467491457935</v>
      </c>
      <c r="BN48" s="27">
        <f>IFERROR('в Абс. вел.'!BZ49*100/'в Абс. вел.'!BN49-100,"")</f>
        <v>-0.11149419372544855</v>
      </c>
      <c r="BO48" s="27">
        <f>IFERROR('в Абс. вел.'!CA49*100/'в Абс. вел.'!BO49-100,"")</f>
        <v>-5.2137953849970984</v>
      </c>
      <c r="BP48" s="27">
        <f>IFERROR('в Абс. вел.'!CB49*100/'в Абс. вел.'!BP49-100,"")</f>
        <v>19.025833706465235</v>
      </c>
    </row>
    <row r="49" spans="1:68" ht="31.5" x14ac:dyDescent="0.25">
      <c r="A49" s="25" t="s">
        <v>47</v>
      </c>
      <c r="B49" s="27">
        <f>IFERROR('в Абс. вел.'!N50*100/'в Абс. вел.'!B50-100,"")</f>
        <v>975.8706467661691</v>
      </c>
      <c r="C49" s="27">
        <f>IFERROR('в Абс. вел.'!O50*100/'в Абс. вел.'!C50-100,"")</f>
        <v>913.72549019607845</v>
      </c>
      <c r="D49" s="27">
        <f>IFERROR('в Абс. вел.'!P50*100/'в Абс. вел.'!D50-100,"")</f>
        <v>782.80839895013128</v>
      </c>
      <c r="E49" s="27">
        <f>IFERROR('в Абс. вел.'!Q50*100/'в Абс. вел.'!E50-100,"")</f>
        <v>695.68552253116013</v>
      </c>
      <c r="F49" s="27">
        <f>IFERROR('в Абс. вел.'!R50*100/'в Абс. вел.'!F50-100,"")</f>
        <v>612.47248716067497</v>
      </c>
      <c r="G49" s="27">
        <f>IFERROR('в Абс. вел.'!S50*100/'в Абс. вел.'!G50-100,"")</f>
        <v>662.52285191956128</v>
      </c>
      <c r="H49" s="27">
        <f>IFERROR('в Абс. вел.'!T50*100/'в Абс. вел.'!H50-100,"")</f>
        <v>870.85391672547632</v>
      </c>
      <c r="I49" s="27">
        <f>IFERROR('в Абс. вел.'!U50*100/'в Абс. вел.'!I50-100,"")</f>
        <v>723.12925170068024</v>
      </c>
      <c r="J49" s="27">
        <f>IFERROR('в Абс. вел.'!V50*100/'в Абс. вел.'!J50-100,"")</f>
        <v>671.13760556383511</v>
      </c>
      <c r="K49" s="27">
        <f>IFERROR('в Абс. вел.'!W50*100/'в Абс. вел.'!K50-100,"")</f>
        <v>573.82602001539647</v>
      </c>
      <c r="L49" s="27">
        <f>IFERROR('в Абс. вел.'!X50*100/'в Абс. вел.'!L50-100,"")</f>
        <v>559.46117274167989</v>
      </c>
      <c r="M49" s="27">
        <f>IFERROR('в Абс. вел.'!Y50*100/'в Абс. вел.'!M50-100,"")</f>
        <v>560.76595744680856</v>
      </c>
      <c r="N49" s="27">
        <f>IFERROR('в Абс. вел.'!Z50*100/'в Абс. вел.'!N50-100,"")</f>
        <v>516.11560693641616</v>
      </c>
      <c r="O49" s="27">
        <f>IFERROR('в Абс. вел.'!AA50*100/'в Абс. вел.'!O50-100,"")</f>
        <v>480.71566731141195</v>
      </c>
      <c r="P49" s="27">
        <f>IFERROR('в Абс. вел.'!AB50*100/'в Абс. вел.'!P50-100,"")</f>
        <v>391.06585402110898</v>
      </c>
      <c r="Q49" s="27">
        <f>IFERROR('в Абс. вел.'!AC50*100/'в Абс. вел.'!Q50-100,"")</f>
        <v>315.59224002891915</v>
      </c>
      <c r="R49" s="27">
        <f>IFERROR('в Абс. вел.'!AD50*100/'в Абс. вел.'!R50-100,"")</f>
        <v>260.33364226135308</v>
      </c>
      <c r="S49" s="27">
        <f>IFERROR('в Абс. вел.'!AE50*100/'в Абс. вел.'!S50-100,"")</f>
        <v>206.76096859266363</v>
      </c>
      <c r="T49" s="27">
        <f>IFERROR('в Абс. вел.'!AF50*100/'в Абс. вел.'!T50-100,"")</f>
        <v>167.47110561895761</v>
      </c>
      <c r="U49" s="27">
        <f>IFERROR('в Абс. вел.'!AG50*100/'в Абс. вел.'!U50-100,"")</f>
        <v>198.92561983471074</v>
      </c>
      <c r="V49" s="27">
        <f>IFERROR('в Абс. вел.'!AH50*100/'в Абс. вел.'!V50-100,"")</f>
        <v>179.05688333440702</v>
      </c>
      <c r="W49" s="27">
        <f>IFERROR('в Абс. вел.'!AI50*100/'в Абс. вел.'!W50-100,"")</f>
        <v>182.26322403747287</v>
      </c>
      <c r="X49" s="27">
        <f>IFERROR('в Абс. вел.'!AJ50*100/'в Абс. вел.'!X50-100,"")</f>
        <v>152.97510333557628</v>
      </c>
      <c r="Y49" s="27">
        <f>IFERROR('в Абс. вел.'!AK50*100/'в Абс. вел.'!Y50-100,"")</f>
        <v>129.13017345011161</v>
      </c>
      <c r="Z49" s="27">
        <f>IFERROR('в Абс. вел.'!AL50*100/'в Абс. вел.'!Z50-100,"")</f>
        <v>101.33973805681691</v>
      </c>
      <c r="AA49" s="27">
        <f>IFERROR('в Абс. вел.'!AM50*100/'в Абс. вел.'!AA50-100,"")</f>
        <v>78.103454018585751</v>
      </c>
      <c r="AB49" s="27">
        <f>IFERROR('в Абс. вел.'!AN50*100/'в Абс. вел.'!AB50-100,"")</f>
        <v>68.550584246533873</v>
      </c>
      <c r="AC49" s="27">
        <f>IFERROR('в Абс. вел.'!AO50*100/'в Абс. вел.'!AC50-100,"")</f>
        <v>61.59466512032472</v>
      </c>
      <c r="AD49" s="27">
        <f>IFERROR('в Абс. вел.'!AP50*100/'в Абс. вел.'!AD50-100,"")</f>
        <v>59.284979423868322</v>
      </c>
      <c r="AE49" s="27">
        <f>IFERROR('в Абс. вел.'!AQ50*100/'в Абс. вел.'!AE50-100,"")</f>
        <v>45.434414484824799</v>
      </c>
      <c r="AF49" s="27">
        <f>IFERROR('в Абс. вел.'!AR50*100/'в Абс. вел.'!AF50-100,"")</f>
        <v>45.912599195564724</v>
      </c>
      <c r="AG49" s="27">
        <f>IFERROR('в Абс. вел.'!AS50*100/'в Абс. вел.'!AG50-100,"")</f>
        <v>29.434237313695434</v>
      </c>
      <c r="AH49" s="27">
        <f>IFERROR('в Абс. вел.'!AT50*100/'в Абс. вел.'!AH50-100,"")</f>
        <v>23.761484833094784</v>
      </c>
      <c r="AI49" s="27">
        <f>IFERROR('в Абс. вел.'!AU50*100/'в Абс. вел.'!AI50-100,"")</f>
        <v>14.809867848541884</v>
      </c>
      <c r="AJ49" s="27">
        <f>IFERROR('в Абс. вел.'!AV50*100/'в Абс. вел.'!AJ50-100,"")</f>
        <v>16.73253030360604</v>
      </c>
      <c r="AK49" s="27">
        <f>IFERROR('в Абс. вел.'!AW50*100/'в Абс. вел.'!AK50-100,"")</f>
        <v>23.41621540594727</v>
      </c>
      <c r="AL49" s="27">
        <f>IFERROR('в Абс. вел.'!AX50*100/'в Абс. вел.'!AL50-100,"")</f>
        <v>15.686566885985343</v>
      </c>
      <c r="AM49" s="27">
        <f>IFERROR('в Абс. вел.'!AY50*100/'в Абс. вел.'!AM50-100,"")</f>
        <v>19.159560143626564</v>
      </c>
      <c r="AN49" s="27">
        <f>IFERROR('в Абс. вел.'!AZ50*100/'в Абс. вел.'!AN50-100,"")</f>
        <v>26.868298640420988</v>
      </c>
      <c r="AO49" s="27">
        <f>IFERROR('в Абс. вел.'!BA50*100/'в Абс. вел.'!AO50-100,"")</f>
        <v>43.957010083611436</v>
      </c>
      <c r="AP49" s="27">
        <f>IFERROR('в Абс. вел.'!BB50*100/'в Абс. вел.'!AP50-100,"")</f>
        <v>59.177924897285465</v>
      </c>
      <c r="AQ49" s="27">
        <f>IFERROR('в Абс. вел.'!BC50*100/'в Абс. вел.'!AQ50-100,"")</f>
        <v>67.656068069861163</v>
      </c>
      <c r="AR49" s="27">
        <f>IFERROR('в Абс. вел.'!BD50*100/'в Абс. вел.'!AR50-100,"")</f>
        <v>70.448873160737577</v>
      </c>
      <c r="AS49" s="27">
        <f>IFERROR('в Абс. вел.'!BE50*100/'в Абс. вел.'!AS50-100,"")</f>
        <v>68.468678395277493</v>
      </c>
      <c r="AT49" s="27">
        <f>IFERROR('в Абс. вел.'!BF50*100/'в Абс. вел.'!AT50-100,"")</f>
        <v>64.566973195799363</v>
      </c>
      <c r="AU49" s="27">
        <f>IFERROR('в Абс. вел.'!BG50*100/'в Абс. вел.'!AU50-100,"")</f>
        <v>57.469461141175032</v>
      </c>
      <c r="AV49" s="27">
        <f>IFERROR('в Абс. вел.'!BH50*100/'в Абс. вел.'!AV50-100,"")</f>
        <v>51.15639393890072</v>
      </c>
      <c r="AW49" s="27">
        <f>IFERROR('в Абс. вел.'!BI50*100/'в Абс. вел.'!AW50-100,"")</f>
        <v>52.864907539549989</v>
      </c>
      <c r="AX49" s="27">
        <f>IFERROR('в Абс. вел.'!BJ50*100/'в Абс. вел.'!AX50-100,"")</f>
        <v>81.339520195917316</v>
      </c>
      <c r="AY49" s="27">
        <f>IFERROR('в Абс. вел.'!BK50*100/'в Абс. вел.'!AY50-100,"")</f>
        <v>86.068082301426614</v>
      </c>
      <c r="AZ49" s="27">
        <f>IFERROR('в Абс. вел.'!BL50*100/'в Абс. вел.'!AZ50-100,"")</f>
        <v>71.580854768612227</v>
      </c>
      <c r="BA49" s="27">
        <f>IFERROR('в Абс. вел.'!BM50*100/'в Абс. вел.'!BA50-100,"")</f>
        <v>51.410267595627744</v>
      </c>
      <c r="BB49" s="27">
        <f>IFERROR('в Абс. вел.'!BN50*100/'в Абс. вел.'!BB50-100,"")</f>
        <v>40.199050957495984</v>
      </c>
      <c r="BC49" s="27">
        <f>IFERROR('в Абс. вел.'!BO50*100/'в Абс. вел.'!BC50-100,"")</f>
        <v>29.555313374788994</v>
      </c>
      <c r="BD49" s="27">
        <f>IFERROR('в Абс. вел.'!BP50*100/'в Абс. вел.'!BD50-100,"")</f>
        <v>22.463229669777306</v>
      </c>
      <c r="BE49" s="27">
        <f>IFERROR('в Абс. вел.'!BQ50*100/'в Абс. вел.'!BE50-100,"")</f>
        <v>25.190760506235733</v>
      </c>
      <c r="BF49" s="27">
        <f>IFERROR('в Абс. вел.'!BR50*100/'в Абс. вел.'!BF50-100,"")</f>
        <v>27.89993879355292</v>
      </c>
      <c r="BG49" s="27">
        <f>IFERROR('в Абс. вел.'!BS50*100/'в Абс. вел.'!BG50-100,"")</f>
        <v>29.803882060581628</v>
      </c>
      <c r="BH49" s="27">
        <f>IFERROR('в Абс. вел.'!BT50*100/'в Абс. вел.'!BH50-100,"")</f>
        <v>19.694848824188128</v>
      </c>
      <c r="BI49" s="27">
        <f>IFERROR('в Абс. вел.'!BU50*100/'в Абс. вел.'!BI50-100,"")</f>
        <v>12.231094690423689</v>
      </c>
      <c r="BJ49" s="27">
        <f>IFERROR('в Абс. вел.'!BV50*100/'в Абс. вел.'!BJ50-100,"")</f>
        <v>0.47888975762313635</v>
      </c>
      <c r="BK49" s="27">
        <f>IFERROR('в Абс. вел.'!BW50*100/'в Абс. вел.'!BK50-100,"")</f>
        <v>-5.8267331325860141</v>
      </c>
      <c r="BL49" s="27">
        <f>IFERROR('в Абс. вел.'!BX50*100/'в Абс. вел.'!BL50-100,"")</f>
        <v>-3.9206950323011824</v>
      </c>
      <c r="BM49" s="27">
        <f>IFERROR('в Абс. вел.'!BY50*100/'в Абс. вел.'!BM50-100,"")</f>
        <v>-2.9370848116166286</v>
      </c>
      <c r="BN49" s="27">
        <f>IFERROR('в Абс. вел.'!BZ50*100/'в Абс. вел.'!BN50-100,"")</f>
        <v>-1.7863746723907781</v>
      </c>
      <c r="BO49" s="27">
        <f>IFERROR('в Абс. вел.'!CA50*100/'в Абс. вел.'!BO50-100,"")</f>
        <v>6.1069142970244741</v>
      </c>
      <c r="BP49" s="27">
        <f>IFERROR('в Абс. вел.'!CB50*100/'в Абс. вел.'!BP50-100,"")</f>
        <v>11.829108333110256</v>
      </c>
    </row>
    <row r="50" spans="1:68" x14ac:dyDescent="0.25">
      <c r="A50" s="25" t="s">
        <v>48</v>
      </c>
      <c r="B50" s="27" t="str">
        <f>IFERROR('в Абс. вел.'!N51*100/'в Абс. вел.'!B51-100,"")</f>
        <v/>
      </c>
      <c r="C50" s="27" t="str">
        <f>IFERROR('в Абс. вел.'!O51*100/'в Абс. вел.'!C51-100,"")</f>
        <v/>
      </c>
      <c r="D50" s="27" t="str">
        <f>IFERROR('в Абс. вел.'!P51*100/'в Абс. вел.'!D51-100,"")</f>
        <v/>
      </c>
      <c r="E50" s="27">
        <f>IFERROR('в Абс. вел.'!Q51*100/'в Абс. вел.'!E51-100,"")</f>
        <v>6417.6470588235297</v>
      </c>
      <c r="F50" s="27">
        <f>IFERROR('в Абс. вел.'!R51*100/'в Абс. вел.'!F51-100,"")</f>
        <v>7086.363636363636</v>
      </c>
      <c r="G50" s="27">
        <f>IFERROR('в Абс. вел.'!S51*100/'в Абс. вел.'!G51-100,"")</f>
        <v>3335.135135135135</v>
      </c>
      <c r="H50" s="27">
        <f>IFERROR('в Абс. вел.'!T51*100/'в Абс. вел.'!H51-100,"")</f>
        <v>1390.0900900900901</v>
      </c>
      <c r="I50" s="27">
        <f>IFERROR('в Абс. вел.'!U51*100/'в Абс. вел.'!I51-100,"")</f>
        <v>1162.5850340136055</v>
      </c>
      <c r="J50" s="27">
        <f>IFERROR('в Абс. вел.'!V51*100/'в Абс. вел.'!J51-100,"")</f>
        <v>717.37089201877939</v>
      </c>
      <c r="K50" s="27">
        <f>IFERROR('в Абс. вел.'!W51*100/'в Абс. вел.'!K51-100,"")</f>
        <v>635.21126760563379</v>
      </c>
      <c r="L50" s="27">
        <f>IFERROR('в Абс. вел.'!X51*100/'в Абс. вел.'!L51-100,"")</f>
        <v>491.43730886850153</v>
      </c>
      <c r="M50" s="27">
        <f>IFERROR('в Абс. вел.'!Y51*100/'в Абс. вел.'!M51-100,"")</f>
        <v>411.06094808126409</v>
      </c>
      <c r="N50" s="27">
        <f>IFERROR('в Абс. вел.'!Z51*100/'в Абс. вел.'!N51-100,"")</f>
        <v>336.07142857142856</v>
      </c>
      <c r="O50" s="27">
        <f>IFERROR('в Абс. вел.'!AA51*100/'в Абс. вел.'!O51-100,"")</f>
        <v>263.63636363636363</v>
      </c>
      <c r="P50" s="27">
        <f>IFERROR('в Абс. вел.'!AB51*100/'в Абс. вел.'!P51-100,"")</f>
        <v>209.42956926658906</v>
      </c>
      <c r="Q50" s="27">
        <f>IFERROR('в Абс. вел.'!AC51*100/'в Абс. вел.'!Q51-100,"")</f>
        <v>102.70758122743683</v>
      </c>
      <c r="R50" s="27">
        <f>IFERROR('в Абс. вел.'!AD51*100/'в Абс. вел.'!R51-100,"")</f>
        <v>69.702719797596444</v>
      </c>
      <c r="S50" s="27">
        <f>IFERROR('в Абс. вел.'!AE51*100/'в Абс. вел.'!S51-100,"")</f>
        <v>155.70416994492527</v>
      </c>
      <c r="T50" s="27">
        <f>IFERROR('в Абс. вел.'!AF51*100/'в Абс. вел.'!T51-100,"")</f>
        <v>79.443772672309564</v>
      </c>
      <c r="U50" s="27">
        <f>IFERROR('в Абс. вел.'!AG51*100/'в Абс. вел.'!U51-100,"")</f>
        <v>55.226293103448285</v>
      </c>
      <c r="V50" s="27">
        <f>IFERROR('в Абс. вел.'!AH51*100/'в Абс. вел.'!V51-100,"")</f>
        <v>104.30786904078116</v>
      </c>
      <c r="W50" s="27">
        <f>IFERROR('в Абс. вел.'!AI51*100/'в Абс. вел.'!W51-100,"")</f>
        <v>117.09770114942529</v>
      </c>
      <c r="X50" s="27">
        <f>IFERROR('в Абс. вел.'!AJ51*100/'в Абс. вел.'!X51-100,"")</f>
        <v>154.55015511892452</v>
      </c>
      <c r="Y50" s="27">
        <f>IFERROR('в Абс. вел.'!AK51*100/'в Абс. вел.'!Y51-100,"")</f>
        <v>120.58303886925796</v>
      </c>
      <c r="Z50" s="27">
        <f>IFERROR('в Абс. вел.'!AL51*100/'в Абс. вел.'!Z51-100,"")</f>
        <v>117.15806715806715</v>
      </c>
      <c r="AA50" s="27">
        <f>IFERROR('в Абс. вел.'!AM51*100/'в Абс. вел.'!AA51-100,"")</f>
        <v>126.375</v>
      </c>
      <c r="AB50" s="27">
        <f>IFERROR('в Абс. вел.'!AN51*100/'в Абс. вел.'!AB51-100,"")</f>
        <v>78.781038374717838</v>
      </c>
      <c r="AC50" s="27">
        <f>IFERROR('в Абс. вел.'!AO51*100/'в Абс. вел.'!AC51-100,"")</f>
        <v>108.32591273374888</v>
      </c>
      <c r="AD50" s="27">
        <f>IFERROR('в Абс. вел.'!AP51*100/'в Абс. вел.'!AD51-100,"")</f>
        <v>74.468878121505782</v>
      </c>
      <c r="AE50" s="27">
        <f>IFERROR('в Абс. вел.'!AQ51*100/'в Абс. вел.'!AE51-100,"")</f>
        <v>54.984615384615381</v>
      </c>
      <c r="AF50" s="27">
        <f>IFERROR('в Абс. вел.'!AR51*100/'в Абс. вел.'!AF51-100,"")</f>
        <v>74.696765498652297</v>
      </c>
      <c r="AG50" s="27">
        <f>IFERROR('в Абс. вел.'!AS51*100/'в Абс. вел.'!AG51-100,"")</f>
        <v>72.370704616452628</v>
      </c>
      <c r="AH50" s="27">
        <f>IFERROR('в Абс. вел.'!AT51*100/'в Абс. вел.'!AH51-100,"")</f>
        <v>52.994096148439695</v>
      </c>
      <c r="AI50" s="27">
        <f>IFERROR('в Абс. вел.'!AU51*100/'в Абс. вел.'!AI51-100,"")</f>
        <v>29.913964262078082</v>
      </c>
      <c r="AJ50" s="27">
        <f>IFERROR('в Абс. вел.'!AV51*100/'в Абс. вел.'!AJ51-100,"")</f>
        <v>31.220800325005087</v>
      </c>
      <c r="AK50" s="27">
        <f>IFERROR('в Абс. вел.'!AW51*100/'в Абс. вел.'!AK51-100,"")</f>
        <v>41.629955947136551</v>
      </c>
      <c r="AL50" s="27">
        <f>IFERROR('в Абс. вел.'!AX51*100/'в Абс. вел.'!AL51-100,"")</f>
        <v>40.090514802941726</v>
      </c>
      <c r="AM50" s="27">
        <f>IFERROR('в Абс. вел.'!AY51*100/'в Абс. вел.'!AM51-100,"")</f>
        <v>52.806920669979746</v>
      </c>
      <c r="AN50" s="27">
        <f>IFERROR('в Абс. вел.'!AZ51*100/'в Абс. вел.'!AN51-100,"")</f>
        <v>72.222222222222229</v>
      </c>
      <c r="AO50" s="27">
        <f>IFERROR('в Абс. вел.'!BA51*100/'в Абс. вел.'!AO51-100,"")</f>
        <v>100.40606967300704</v>
      </c>
      <c r="AP50" s="27">
        <f>IFERROR('в Абс. вел.'!BB51*100/'в Абс. вел.'!AP51-100,"")</f>
        <v>109.93377483443709</v>
      </c>
      <c r="AQ50" s="27">
        <f>IFERROR('в Абс. вел.'!BC51*100/'в Абс. вел.'!AQ51-100,"")</f>
        <v>98.133809807425052</v>
      </c>
      <c r="AR50" s="27">
        <f>IFERROR('в Абс. вел.'!BD51*100/'в Абс. вел.'!AR51-100,"")</f>
        <v>82.237222757955635</v>
      </c>
      <c r="AS50" s="27">
        <f>IFERROR('в Абс. вел.'!BE51*100/'в Абс. вел.'!AS51-100,"")</f>
        <v>85.501409585179232</v>
      </c>
      <c r="AT50" s="27">
        <f>IFERROR('в Абс. вел.'!BF51*100/'в Абс. вел.'!AT51-100,"")</f>
        <v>60.033076074972428</v>
      </c>
      <c r="AU50" s="27">
        <f>IFERROR('в Абс. вел.'!BG51*100/'в Абс. вел.'!AU51-100,"")</f>
        <v>53.21786381389029</v>
      </c>
      <c r="AV50" s="27">
        <f>IFERROR('в Абс. вел.'!BH51*100/'в Абс. вел.'!AV51-100,"")</f>
        <v>37.770897832817326</v>
      </c>
      <c r="AW50" s="27">
        <f>IFERROR('в Абс. вел.'!BI51*100/'в Абс. вел.'!AW51-100,"")</f>
        <v>38.724727838258161</v>
      </c>
      <c r="AX50" s="27">
        <f>IFERROR('в Абс. вел.'!BJ51*100/'в Абс. вел.'!AX51-100,"")</f>
        <v>52.187373805357396</v>
      </c>
      <c r="AY50" s="27">
        <f>IFERROR('в Абс. вел.'!BK51*100/'в Абс. вел.'!AY51-100,"")</f>
        <v>29.318236569501323</v>
      </c>
      <c r="AZ50" s="27">
        <f>IFERROR('в Абс. вел.'!BL51*100/'в Абс. вел.'!AZ51-100,"")</f>
        <v>24.352394916911052</v>
      </c>
      <c r="BA50" s="27">
        <f>IFERROR('в Абс. вел.'!BM51*100/'в Абс. вел.'!BA51-100,"")</f>
        <v>11.645515623333694</v>
      </c>
      <c r="BB50" s="27">
        <f>IFERROR('в Абс. вел.'!BN51*100/'в Абс. вел.'!BB51-100,"")</f>
        <v>4.2942912384247478</v>
      </c>
      <c r="BC50" s="27">
        <f>IFERROR('в Абс. вел.'!BO51*100/'в Абс. вел.'!BC51-100,"")</f>
        <v>5.8717434869739549</v>
      </c>
      <c r="BD50" s="27">
        <f>IFERROR('в Абс. вел.'!BP51*100/'в Абс. вел.'!BD51-100,"")</f>
        <v>-0.6773203513599384</v>
      </c>
      <c r="BE50" s="27">
        <f>IFERROR('в Абс. вел.'!BQ51*100/'в Абс. вел.'!BE51-100,"")</f>
        <v>2.8006947459835061</v>
      </c>
      <c r="BF50" s="27">
        <f>IFERROR('в Абс. вел.'!BR51*100/'в Абс. вел.'!BF51-100,"")</f>
        <v>14.708921805029277</v>
      </c>
      <c r="BG50" s="27">
        <f>IFERROR('в Абс. вел.'!BS51*100/'в Абс. вел.'!BG51-100,"")</f>
        <v>10.140751413055526</v>
      </c>
      <c r="BH50" s="27">
        <f>IFERROR('в Абс. вел.'!BT51*100/'в Абс. вел.'!BH51-100,"")</f>
        <v>18.056179775280896</v>
      </c>
      <c r="BI50" s="27">
        <f>IFERROR('в Абс. вел.'!BU51*100/'в Абс. вел.'!BI51-100,"")</f>
        <v>16.449245821443128</v>
      </c>
      <c r="BJ50" s="27">
        <f>IFERROR('в Абс. вел.'!BV51*100/'в Абс. вел.'!BJ51-100,"")</f>
        <v>2.3881125066336466</v>
      </c>
      <c r="BK50" s="27">
        <f>IFERROR('в Абс. вел.'!BW51*100/'в Абс. вел.'!BK51-100,"")</f>
        <v>15.359538002980628</v>
      </c>
      <c r="BL50" s="27">
        <f>IFERROR('в Абс. вел.'!BX51*100/'в Абс. вел.'!BL51-100,"")</f>
        <v>18.315810160165071</v>
      </c>
      <c r="BM50" s="27">
        <f>IFERROR('в Абс. вел.'!BY51*100/'в Абс. вел.'!BM51-100,"")</f>
        <v>12.799694335657662</v>
      </c>
      <c r="BN50" s="27">
        <f>IFERROR('в Абс. вел.'!BZ51*100/'в Абс. вел.'!BN51-100,"")</f>
        <v>12.44023807200702</v>
      </c>
      <c r="BO50" s="27">
        <f>IFERROR('в Абс. вел.'!CA51*100/'в Абс. вел.'!BO51-100,"")</f>
        <v>22.02347151239826</v>
      </c>
      <c r="BP50" s="27">
        <f>IFERROR('в Абс. вел.'!CB51*100/'в Абс. вел.'!BP51-100,"")</f>
        <v>38.923814597762373</v>
      </c>
    </row>
    <row r="51" spans="1:68" x14ac:dyDescent="0.25">
      <c r="A51" s="25" t="s">
        <v>49</v>
      </c>
      <c r="B51" s="27">
        <f>IFERROR('в Абс. вел.'!N52*100/'в Абс. вел.'!B52-100,"")</f>
        <v>638.29787234042556</v>
      </c>
      <c r="C51" s="27">
        <f>IFERROR('в Абс. вел.'!O52*100/'в Абс. вел.'!C52-100,"")</f>
        <v>934.88372093023258</v>
      </c>
      <c r="D51" s="27">
        <f>IFERROR('в Абс. вел.'!P52*100/'в Абс. вел.'!D52-100,"")</f>
        <v>1014.2857142857142</v>
      </c>
      <c r="E51" s="27">
        <f>IFERROR('в Абс. вел.'!Q52*100/'в Абс. вел.'!E52-100,"")</f>
        <v>690.74074074074076</v>
      </c>
      <c r="F51" s="27">
        <f>IFERROR('в Абс. вел.'!R52*100/'в Абс. вел.'!F52-100,"")</f>
        <v>579</v>
      </c>
      <c r="G51" s="27">
        <f>IFERROR('в Абс. вел.'!S52*100/'в Абс. вел.'!G52-100,"")</f>
        <v>816.34615384615381</v>
      </c>
      <c r="H51" s="27">
        <f>IFERROR('в Абс. вел.'!T52*100/'в Абс. вел.'!H52-100,"")</f>
        <v>740.87591240875918</v>
      </c>
      <c r="I51" s="27">
        <f>IFERROR('в Абс. вел.'!U52*100/'в Абс. вел.'!I52-100,"")</f>
        <v>758.5526315789474</v>
      </c>
      <c r="J51" s="27">
        <f>IFERROR('в Абс. вел.'!V52*100/'в Абс. вел.'!J52-100,"")</f>
        <v>833.53293413173651</v>
      </c>
      <c r="K51" s="27">
        <f>IFERROR('в Абс. вел.'!W52*100/'в Абс. вел.'!K52-100,"")</f>
        <v>915.89743589743591</v>
      </c>
      <c r="L51" s="27">
        <f>IFERROR('в Абс. вел.'!X52*100/'в Абс. вел.'!L52-100,"")</f>
        <v>829.6875</v>
      </c>
      <c r="M51" s="27">
        <f>IFERROR('в Абс. вел.'!Y52*100/'в Абс. вел.'!M52-100,"")</f>
        <v>847.75086505190313</v>
      </c>
      <c r="N51" s="27">
        <f>IFERROR('в Абс. вел.'!Z52*100/'в Абс. вел.'!N52-100,"")</f>
        <v>841.2103746397695</v>
      </c>
      <c r="O51" s="27">
        <f>IFERROR('в Абс. вел.'!AA52*100/'в Абс. вел.'!O52-100,"")</f>
        <v>752.35955056179773</v>
      </c>
      <c r="P51" s="27">
        <f>IFERROR('в Абс. вел.'!AB52*100/'в Абс. вел.'!P52-100,"")</f>
        <v>589.19413919413921</v>
      </c>
      <c r="Q51" s="27">
        <f>IFERROR('в Абс. вел.'!AC52*100/'в Абс. вел.'!Q52-100,"")</f>
        <v>837.70491803278685</v>
      </c>
      <c r="R51" s="27">
        <f>IFERROR('в Абс. вел.'!AD52*100/'в Абс. вел.'!R52-100,"")</f>
        <v>533.72606774668634</v>
      </c>
      <c r="S51" s="27">
        <f>IFERROR('в Абс. вел.'!AE52*100/'в Абс. вел.'!S52-100,"")</f>
        <v>407.13536201469043</v>
      </c>
      <c r="T51" s="27">
        <f>IFERROR('в Абс. вел.'!AF52*100/'в Абс. вел.'!T52-100,"")</f>
        <v>319.44444444444446</v>
      </c>
      <c r="U51" s="27">
        <f>IFERROR('в Абс. вел.'!AG52*100/'в Абс. вел.'!U52-100,"")</f>
        <v>282.75862068965517</v>
      </c>
      <c r="V51" s="27">
        <f>IFERROR('в Абс. вел.'!AH52*100/'в Абс. вел.'!V52-100,"")</f>
        <v>241.3085311096857</v>
      </c>
      <c r="W51" s="27">
        <f>IFERROR('в Абс. вел.'!AI52*100/'в Абс. вел.'!W52-100,"")</f>
        <v>194.69964664310953</v>
      </c>
      <c r="X51" s="27">
        <f>IFERROR('в Абс. вел.'!AJ52*100/'в Абс. вел.'!X52-100,"")</f>
        <v>141.59663865546219</v>
      </c>
      <c r="Y51" s="27">
        <f>IFERROR('в Абс. вел.'!AK52*100/'в Абс. вел.'!Y52-100,"")</f>
        <v>116.13727637824024</v>
      </c>
      <c r="Z51" s="27">
        <f>IFERROR('в Абс. вел.'!AL52*100/'в Абс. вел.'!Z52-100,"")</f>
        <v>85.15003061849356</v>
      </c>
      <c r="AA51" s="27">
        <f>IFERROR('в Абс. вел.'!AM52*100/'в Абс. вел.'!AA52-100,"")</f>
        <v>63.221724228842618</v>
      </c>
      <c r="AB51" s="27">
        <f>IFERROR('в Абс. вел.'!AN52*100/'в Абс. вел.'!AB52-100,"")</f>
        <v>62.237576401807075</v>
      </c>
      <c r="AC51" s="27">
        <f>IFERROR('в Абс. вел.'!AO52*100/'в Абс. вел.'!AC52-100,"")</f>
        <v>60.689310689310702</v>
      </c>
      <c r="AD51" s="27">
        <f>IFERROR('в Абс. вел.'!AP52*100/'в Абс. вел.'!AD52-100,"")</f>
        <v>45.549616546595388</v>
      </c>
      <c r="AE51" s="27">
        <f>IFERROR('в Абс. вел.'!AQ52*100/'в Абс. вел.'!AE52-100,"")</f>
        <v>38.237119801365623</v>
      </c>
      <c r="AF51" s="27">
        <f>IFERROR('в Абс. вел.'!AR52*100/'в Абс. вел.'!AF52-100,"")</f>
        <v>39.114238410596016</v>
      </c>
      <c r="AG51" s="27">
        <f>IFERROR('в Абс. вел.'!AS52*100/'в Абс. вел.'!AG52-100,"")</f>
        <v>14.034034034034036</v>
      </c>
      <c r="AH51" s="27">
        <f>IFERROR('в Абс. вел.'!AT52*100/'в Абс. вел.'!AH52-100,"")</f>
        <v>0.1691411388836741</v>
      </c>
      <c r="AI51" s="27">
        <f>IFERROR('в Абс. вел.'!AU52*100/'в Абс. вел.'!AI52-100,"")</f>
        <v>-1.7129153819801246</v>
      </c>
      <c r="AJ51" s="27">
        <f>IFERROR('в Абс. вел.'!AV52*100/'в Абс. вел.'!AJ52-100,"")</f>
        <v>2.5391304347826065</v>
      </c>
      <c r="AK51" s="27">
        <f>IFERROR('в Абс. вел.'!AW52*100/'в Абс. вел.'!AK52-100,"")</f>
        <v>7.4831081081081123</v>
      </c>
      <c r="AL51" s="27">
        <f>IFERROR('в Абс. вел.'!AX52*100/'в Абс. вел.'!AL52-100,"")</f>
        <v>15.842566561931534</v>
      </c>
      <c r="AM51" s="27">
        <f>IFERROR('в Абс. вел.'!AY52*100/'в Абс. вел.'!AM52-100,"")</f>
        <v>24.341786464222253</v>
      </c>
      <c r="AN51" s="27">
        <f>IFERROR('в Абс. вел.'!AZ52*100/'в Абс. вел.'!AN52-100,"")</f>
        <v>41.58886158886159</v>
      </c>
      <c r="AO51" s="27">
        <f>IFERROR('в Абс. вел.'!BA52*100/'в Абс. вел.'!AO52-100,"")</f>
        <v>56.341311781162574</v>
      </c>
      <c r="AP51" s="27">
        <f>IFERROR('в Абс. вел.'!BB52*100/'в Абс. вел.'!AP52-100,"")</f>
        <v>64.21842567459683</v>
      </c>
      <c r="AQ51" s="27">
        <f>IFERROR('в Абс. вел.'!BC52*100/'в Абс. вел.'!AQ52-100,"")</f>
        <v>47.971860499925157</v>
      </c>
      <c r="AR51" s="27">
        <f>IFERROR('в Абс. вел.'!BD52*100/'в Абс. вел.'!AR52-100,"")</f>
        <v>30.794406426658725</v>
      </c>
      <c r="AS51" s="27">
        <f>IFERROR('в Абс. вел.'!BE52*100/'в Абс. вел.'!AS52-100,"")</f>
        <v>53.335674157303373</v>
      </c>
      <c r="AT51" s="27">
        <f>IFERROR('в Абс. вел.'!BF52*100/'в Абс. вел.'!AT52-100,"")</f>
        <v>66.022514071294552</v>
      </c>
      <c r="AU51" s="27">
        <f>IFERROR('в Абс. вел.'!BG52*100/'в Абс. вел.'!AU52-100,"")</f>
        <v>60.282328337399804</v>
      </c>
      <c r="AV51" s="27">
        <f>IFERROR('в Абс. вел.'!BH52*100/'в Абс. вел.'!AV52-100,"")</f>
        <v>59.379240162822242</v>
      </c>
      <c r="AW51" s="27">
        <f>IFERROR('в Абс. вел.'!BI52*100/'в Абс. вел.'!AW52-100,"")</f>
        <v>58.683011158258694</v>
      </c>
      <c r="AX51" s="27">
        <f>IFERROR('в Абс. вел.'!BJ52*100/'в Абс. вел.'!AX52-100,"")</f>
        <v>59.129193433261946</v>
      </c>
      <c r="AY51" s="27">
        <f>IFERROR('в Абс. вел.'!BK52*100/'в Абс. вел.'!AY52-100,"")</f>
        <v>41.517277214860997</v>
      </c>
      <c r="AZ51" s="27">
        <f>IFERROR('в Абс. вел.'!BL52*100/'в Абс. вел.'!AZ52-100,"")</f>
        <v>30.159648310967157</v>
      </c>
      <c r="BA51" s="27">
        <f>IFERROR('в Абс. вел.'!BM52*100/'в Абс. вел.'!BA52-100,"")</f>
        <v>9.5436922159260433</v>
      </c>
      <c r="BB51" s="27">
        <f>IFERROR('в Абс. вел.'!BN52*100/'в Абс. вел.'!BB52-100,"")</f>
        <v>6.1448711716091395</v>
      </c>
      <c r="BC51" s="27">
        <f>IFERROR('в Абс. вел.'!BO52*100/'в Абс. вел.'!BC52-100,"")</f>
        <v>9.6196641715557405</v>
      </c>
      <c r="BD51" s="27">
        <f>IFERROR('в Абс. вел.'!BP52*100/'в Абс. вел.'!BD52-100,"")</f>
        <v>-1.9222020018198407</v>
      </c>
      <c r="BE51" s="27">
        <f>IFERROR('в Абс. вел.'!BQ52*100/'в Абс. вел.'!BE52-100,"")</f>
        <v>-1.3395923975269</v>
      </c>
      <c r="BF51" s="27">
        <f>IFERROR('в Абс. вел.'!BR52*100/'в Абс. вел.'!BF52-100,"")</f>
        <v>3.7179342298564819</v>
      </c>
      <c r="BG51" s="27">
        <f>IFERROR('в Абс. вел.'!BS52*100/'в Абс. вел.'!BG52-100,"")</f>
        <v>5.8932260519734712</v>
      </c>
      <c r="BH51" s="27">
        <f>IFERROR('в Абс. вел.'!BT52*100/'в Абс. вел.'!BH52-100,"")</f>
        <v>7.3853357454506749</v>
      </c>
      <c r="BI51" s="27">
        <f>IFERROR('в Абс. вел.'!BU52*100/'в Абс. вел.'!BI52-100,"")</f>
        <v>5.377835000495196</v>
      </c>
      <c r="BJ51" s="27">
        <f>IFERROR('в Абс. вел.'!BV52*100/'в Абс. вел.'!BJ52-100,"")</f>
        <v>-1.7762626715708194</v>
      </c>
      <c r="BK51" s="27">
        <f>IFERROR('в Абс. вел.'!BW52*100/'в Абс. вел.'!BK52-100,"")</f>
        <v>3.2770332293005282</v>
      </c>
      <c r="BL51" s="27">
        <f>IFERROR('в Абс. вел.'!BX52*100/'в Абс. вел.'!BL52-100,"")</f>
        <v>0.81770509288062954</v>
      </c>
      <c r="BM51" s="27">
        <f>IFERROR('в Абс. вел.'!BY52*100/'в Абс. вел.'!BM52-100,"")</f>
        <v>-1.560940194210005</v>
      </c>
      <c r="BN51" s="27">
        <f>IFERROR('в Абс. вел.'!BZ52*100/'в Абс. вел.'!BN52-100,"")</f>
        <v>7.0806998259595133</v>
      </c>
      <c r="BO51" s="27">
        <f>IFERROR('в Абс. вел.'!CA52*100/'в Абс. вел.'!BO52-100,"")</f>
        <v>18.363015594721787</v>
      </c>
      <c r="BP51" s="27">
        <f>IFERROR('в Абс. вел.'!CB52*100/'в Абс. вел.'!BP52-100,"")</f>
        <v>27.310680737562336</v>
      </c>
    </row>
    <row r="52" spans="1:68" x14ac:dyDescent="0.25">
      <c r="A52" s="25" t="s">
        <v>50</v>
      </c>
      <c r="B52" s="27">
        <f>IFERROR('в Абс. вел.'!N53*100/'в Абс. вел.'!B53-100,"")</f>
        <v>3594.4281524926687</v>
      </c>
      <c r="C52" s="27">
        <f>IFERROR('в Абс. вел.'!O53*100/'в Абс. вел.'!C53-100,"")</f>
        <v>2914.9805447470817</v>
      </c>
      <c r="D52" s="27">
        <f>IFERROR('в Абс. вел.'!P53*100/'в Абс. вел.'!D53-100,"")</f>
        <v>2029.3044469783354</v>
      </c>
      <c r="E52" s="27">
        <f>IFERROR('в Абс. вел.'!Q53*100/'в Абс. вел.'!E53-100,"")</f>
        <v>1244.0512507626602</v>
      </c>
      <c r="F52" s="27">
        <f>IFERROR('в Абс. вел.'!R53*100/'в Абс. вел.'!F53-100,"")</f>
        <v>924.66692044156844</v>
      </c>
      <c r="G52" s="27">
        <f>IFERROR('в Абс. вел.'!S53*100/'в Абс. вел.'!G53-100,"")</f>
        <v>734.56859971711458</v>
      </c>
      <c r="H52" s="27">
        <f>IFERROR('в Абс. вел.'!T53*100/'в Абс. вел.'!H53-100,"")</f>
        <v>568.02439555652359</v>
      </c>
      <c r="I52" s="27">
        <f>IFERROR('в Абс. вел.'!U53*100/'в Абс. вел.'!I53-100,"")</f>
        <v>528.8995215311005</v>
      </c>
      <c r="J52" s="27">
        <f>IFERROR('в Абс. вел.'!V53*100/'в Абс. вел.'!J53-100,"")</f>
        <v>528.01671600208954</v>
      </c>
      <c r="K52" s="27">
        <f>IFERROR('в Абс. вел.'!W53*100/'в Абс. вел.'!K53-100,"")</f>
        <v>397.10069217709287</v>
      </c>
      <c r="L52" s="27">
        <f>IFERROR('в Абс. вел.'!X53*100/'в Абс. вел.'!L53-100,"")</f>
        <v>370.00108377587514</v>
      </c>
      <c r="M52" s="27">
        <f>IFERROR('в Абс. вел.'!Y53*100/'в Абс. вел.'!M53-100,"")</f>
        <v>347.24499523355576</v>
      </c>
      <c r="N52" s="27">
        <f>IFERROR('в Абс. вел.'!Z53*100/'в Абс. вел.'!N53-100,"")</f>
        <v>285.9977774249881</v>
      </c>
      <c r="O52" s="27">
        <f>IFERROR('в Абс. вел.'!AA53*100/'в Абс. вел.'!O53-100,"")</f>
        <v>206.99490223914307</v>
      </c>
      <c r="P52" s="27">
        <f>IFERROR('в Абс. вел.'!AB53*100/'в Абс. вел.'!P53-100,"")</f>
        <v>153.36831958873299</v>
      </c>
      <c r="Q52" s="27">
        <f>IFERROR('в Абс. вел.'!AC53*100/'в Абс. вел.'!Q53-100,"")</f>
        <v>117.14558082527577</v>
      </c>
      <c r="R52" s="27">
        <f>IFERROR('в Абс. вел.'!AD53*100/'в Абс. вел.'!R53-100,"")</f>
        <v>72.475666840032687</v>
      </c>
      <c r="S52" s="27">
        <f>IFERROR('в Абс. вел.'!AE53*100/'в Абс. вел.'!S53-100,"")</f>
        <v>76.4117686936479</v>
      </c>
      <c r="T52" s="27">
        <f>IFERROR('в Абс. вел.'!AF53*100/'в Абс. вел.'!T53-100,"")</f>
        <v>76.888714989076931</v>
      </c>
      <c r="U52" s="27">
        <f>IFERROR('в Абс. вел.'!AG53*100/'в Абс. вел.'!U53-100,"")</f>
        <v>65.258673158855743</v>
      </c>
      <c r="V52" s="27">
        <f>IFERROR('в Абс. вел.'!AH53*100/'в Абс. вел.'!V53-100,"")</f>
        <v>90.781046385892921</v>
      </c>
      <c r="W52" s="27">
        <f>IFERROR('в Абс. вел.'!AI53*100/'в Абс. вел.'!W53-100,"")</f>
        <v>102.0019441452329</v>
      </c>
      <c r="X52" s="27">
        <f>IFERROR('в Абс. вел.'!AJ53*100/'в Абс. вел.'!X53-100,"")</f>
        <v>88.751815896880117</v>
      </c>
      <c r="Y52" s="27">
        <f>IFERROR('в Абс. вел.'!AK53*100/'в Абс. вел.'!Y53-100,"")</f>
        <v>71.71540625799301</v>
      </c>
      <c r="Z52" s="27">
        <f>IFERROR('в Абс. вел.'!AL53*100/'в Абс. вел.'!Z53-100,"")</f>
        <v>61.509829727728885</v>
      </c>
      <c r="AA52" s="27">
        <f>IFERROR('в Абс. вел.'!AM53*100/'в Абс. вел.'!AA53-100,"")</f>
        <v>65.090909090909093</v>
      </c>
      <c r="AB52" s="27">
        <f>IFERROR('в Абс. вел.'!AN53*100/'в Абс. вел.'!AB53-100,"")</f>
        <v>62.514266390497539</v>
      </c>
      <c r="AC52" s="27">
        <f>IFERROR('в Абс. вел.'!AO53*100/'в Абс. вел.'!AC53-100,"")</f>
        <v>66.219295494930492</v>
      </c>
      <c r="AD52" s="27">
        <f>IFERROR('в Абс. вел.'!AP53*100/'в Абс. вел.'!AD53-100,"")</f>
        <v>71.034096538652079</v>
      </c>
      <c r="AE52" s="27">
        <f>IFERROR('в Абс. вел.'!AQ53*100/'в Абс. вел.'!AE53-100,"")</f>
        <v>54.128158324526851</v>
      </c>
      <c r="AF52" s="27">
        <f>IFERROR('в Абс. вел.'!AR53*100/'в Абс. вел.'!AF53-100,"")</f>
        <v>31.087557603686633</v>
      </c>
      <c r="AG52" s="27">
        <f>IFERROR('в Абс. вел.'!AS53*100/'в Абс. вел.'!AG53-100,"")</f>
        <v>30.609163229228045</v>
      </c>
      <c r="AH52" s="27">
        <f>IFERROR('в Абс. вел.'!AT53*100/'в Абс. вел.'!AH53-100,"")</f>
        <v>0.92720429013645855</v>
      </c>
      <c r="AI52" s="27">
        <f>IFERROR('в Абс. вел.'!AU53*100/'в Абс. вел.'!AI53-100,"")</f>
        <v>-12.307512225574868</v>
      </c>
      <c r="AJ52" s="27">
        <f>IFERROR('в Абс. вел.'!AV53*100/'в Абс. вел.'!AJ53-100,"")</f>
        <v>-12.756548084440965</v>
      </c>
      <c r="AK52" s="27">
        <f>IFERROR('в Абс. вел.'!AW53*100/'в Абс. вел.'!AK53-100,"")</f>
        <v>-4.7044512301084893</v>
      </c>
      <c r="AL52" s="27">
        <f>IFERROR('в Абс. вел.'!AX53*100/'в Абс. вел.'!AL53-100,"")</f>
        <v>-2.6101681966920864</v>
      </c>
      <c r="AM52" s="27">
        <f>IFERROR('в Абс. вел.'!AY53*100/'в Абс. вел.'!AM53-100,"")</f>
        <v>2.7030124010083796</v>
      </c>
      <c r="AN52" s="27">
        <f>IFERROR('в Абс. вел.'!AZ53*100/'в Абс. вел.'!AN53-100,"")</f>
        <v>9.9841335899703409</v>
      </c>
      <c r="AO52" s="27">
        <f>IFERROR('в Абс. вел.'!BA53*100/'в Абс. вел.'!AO53-100,"")</f>
        <v>22.770434279533646</v>
      </c>
      <c r="AP52" s="27">
        <f>IFERROR('в Абс. вел.'!BB53*100/'в Абс. вел.'!AP53-100,"")</f>
        <v>33.394201949474848</v>
      </c>
      <c r="AQ52" s="27">
        <f>IFERROR('в Абс. вел.'!BC53*100/'в Абс. вел.'!AQ53-100,"")</f>
        <v>44.800289219108407</v>
      </c>
      <c r="AR52" s="27">
        <f>IFERROR('в Абс. вел.'!BD53*100/'в Абс. вел.'!AR53-100,"")</f>
        <v>64.063840258735837</v>
      </c>
      <c r="AS52" s="27">
        <f>IFERROR('в Абс. вел.'!BE53*100/'в Абс. вел.'!AS53-100,"")</f>
        <v>71.95386741110454</v>
      </c>
      <c r="AT52" s="27">
        <f>IFERROR('в Абс. вел.'!BF53*100/'в Абс. вел.'!AT53-100,"")</f>
        <v>75.274669892147955</v>
      </c>
      <c r="AU52" s="27">
        <f>IFERROR('в Абс. вел.'!BG53*100/'в Абс. вел.'!AU53-100,"")</f>
        <v>89.610678531701893</v>
      </c>
      <c r="AV52" s="27">
        <f>IFERROR('в Абс. вел.'!BH53*100/'в Абс. вел.'!AV53-100,"")</f>
        <v>86.667880247570508</v>
      </c>
      <c r="AW52" s="27">
        <f>IFERROR('в Абс. вел.'!BI53*100/'в Абс. вел.'!AW53-100,"")</f>
        <v>87.47329755640078</v>
      </c>
      <c r="AX52" s="27">
        <f>IFERROR('в Абс. вел.'!BJ53*100/'в Абс. вел.'!AX53-100,"")</f>
        <v>109.74126998653401</v>
      </c>
      <c r="AY52" s="27">
        <f>IFERROR('в Абс. вел.'!BK53*100/'в Абс. вел.'!AY53-100,"")</f>
        <v>105.62449637389201</v>
      </c>
      <c r="AZ52" s="27">
        <f>IFERROR('в Абс. вел.'!BL53*100/'в Абс. вел.'!AZ53-100,"")</f>
        <v>97.313436365571306</v>
      </c>
      <c r="BA52" s="27">
        <f>IFERROR('в Абс. вел.'!BM53*100/'в Абс. вел.'!BA53-100,"")</f>
        <v>74.771553843632205</v>
      </c>
      <c r="BB52" s="27">
        <f>IFERROR('в Абс. вел.'!BN53*100/'в Абс. вел.'!BB53-100,"")</f>
        <v>62.148919498125991</v>
      </c>
      <c r="BC52" s="27">
        <f>IFERROR('в Абс. вел.'!BO53*100/'в Абс. вел.'!BC53-100,"")</f>
        <v>52.218194966983191</v>
      </c>
      <c r="BD52" s="27">
        <f>IFERROR('в Абс. вел.'!BP53*100/'в Абс. вел.'!BD53-100,"")</f>
        <v>40.53602344995457</v>
      </c>
      <c r="BE52" s="27">
        <f>IFERROR('в Абс. вел.'!BQ53*100/'в Абс. вел.'!BE53-100,"")</f>
        <v>38.398655296818617</v>
      </c>
      <c r="BF52" s="27">
        <f>IFERROR('в Абс. вел.'!BR53*100/'в Абс. вел.'!BF53-100,"")</f>
        <v>37.193463848245614</v>
      </c>
      <c r="BG52" s="27">
        <f>IFERROR('в Абс. вел.'!BS53*100/'в Абс. вел.'!BG53-100,"")</f>
        <v>33.431890179514255</v>
      </c>
      <c r="BH52" s="27">
        <f>IFERROR('в Абс. вел.'!BT53*100/'в Абс. вел.'!BH53-100,"")</f>
        <v>25.990383100662385</v>
      </c>
      <c r="BI52" s="27">
        <f>IFERROR('в Абс. вел.'!BU53*100/'в Абс. вел.'!BI53-100,"")</f>
        <v>20.035851508056169</v>
      </c>
      <c r="BJ52" s="27">
        <f>IFERROR('в Абс. вел.'!BV53*100/'в Абс. вел.'!BJ53-100,"")</f>
        <v>8.2933883524799086</v>
      </c>
      <c r="BK52" s="27">
        <f>IFERROR('в Абс. вел.'!BW53*100/'в Абс. вел.'!BK53-100,"")</f>
        <v>-1.1153514562872715</v>
      </c>
      <c r="BL52" s="27">
        <f>IFERROR('в Абс. вел.'!BX53*100/'в Абс. вел.'!BL53-100,"")</f>
        <v>-1.0924933779200074</v>
      </c>
      <c r="BM52" s="27">
        <f>IFERROR('в Абс. вел.'!BY53*100/'в Абс. вел.'!BM53-100,"")</f>
        <v>-0.24266580698103724</v>
      </c>
      <c r="BN52" s="27">
        <f>IFERROR('в Абс. вел.'!BZ53*100/'в Абс. вел.'!BN53-100,"")</f>
        <v>3.3041635371725704</v>
      </c>
      <c r="BO52" s="27">
        <f>IFERROR('в Абс. вел.'!CA53*100/'в Абс. вел.'!BO53-100,"")</f>
        <v>5.0054862391547772</v>
      </c>
      <c r="BP52" s="27">
        <f>IFERROR('в Абс. вел.'!CB53*100/'в Абс. вел.'!BP53-100,"")</f>
        <v>13.701980252364777</v>
      </c>
    </row>
    <row r="53" spans="1:68" ht="14.25" customHeight="1" x14ac:dyDescent="0.25">
      <c r="A53" s="25" t="s">
        <v>51</v>
      </c>
      <c r="B53" s="27">
        <f>IFERROR('в Абс. вел.'!N54*100/'в Абс. вел.'!B54-100,"")</f>
        <v>811.94690265486724</v>
      </c>
      <c r="C53" s="27">
        <f>IFERROR('в Абс. вел.'!O54*100/'в Абс. вел.'!C54-100,"")</f>
        <v>859.37921727395417</v>
      </c>
      <c r="D53" s="27">
        <f>IFERROR('в Абс. вел.'!P54*100/'в Абс. вел.'!D54-100,"")</f>
        <v>759.44798301486196</v>
      </c>
      <c r="E53" s="27">
        <f>IFERROR('в Абс. вел.'!Q54*100/'в Абс. вел.'!E54-100,"")</f>
        <v>691.23376623376623</v>
      </c>
      <c r="F53" s="27">
        <f>IFERROR('в Абс. вел.'!R54*100/'в Абс. вел.'!F54-100,"")</f>
        <v>589.92248062015506</v>
      </c>
      <c r="G53" s="27">
        <f>IFERROR('в Абс. вел.'!S54*100/'в Абс. вел.'!G54-100,"")</f>
        <v>556.72268907563023</v>
      </c>
      <c r="H53" s="27">
        <f>IFERROR('в Абс. вел.'!T54*100/'в Абс. вел.'!H54-100,"")</f>
        <v>476.45891226677247</v>
      </c>
      <c r="I53" s="27">
        <f>IFERROR('в Абс. вел.'!U54*100/'в Абс. вел.'!I54-100,"")</f>
        <v>398.13577207175518</v>
      </c>
      <c r="J53" s="27">
        <f>IFERROR('в Абс. вел.'!V54*100/'в Абс. вел.'!J54-100,"")</f>
        <v>384.53703703703701</v>
      </c>
      <c r="K53" s="27">
        <f>IFERROR('в Абс. вел.'!W54*100/'в Абс. вел.'!K54-100,"")</f>
        <v>345.86864406779659</v>
      </c>
      <c r="L53" s="27">
        <f>IFERROR('в Абс. вел.'!X54*100/'в Абс. вел.'!L54-100,"")</f>
        <v>313.66778149386846</v>
      </c>
      <c r="M53" s="27">
        <f>IFERROR('в Абс. вел.'!Y54*100/'в Абс. вел.'!M54-100,"")</f>
        <v>295.11483067341379</v>
      </c>
      <c r="N53" s="27">
        <f>IFERROR('в Абс. вел.'!Z54*100/'в Абс. вел.'!N54-100,"")</f>
        <v>230.89115316189555</v>
      </c>
      <c r="O53" s="27">
        <f>IFERROR('в Абс. вел.'!AA54*100/'в Абс. вел.'!O54-100,"")</f>
        <v>201.46293430862289</v>
      </c>
      <c r="P53" s="27">
        <f>IFERROR('в Абс. вел.'!AB54*100/'в Абс. вел.'!P54-100,"")</f>
        <v>169.16996047430831</v>
      </c>
      <c r="Q53" s="27">
        <f>IFERROR('в Абс. вел.'!AC54*100/'в Абс. вел.'!Q54-100,"")</f>
        <v>126.17972917521544</v>
      </c>
      <c r="R53" s="27">
        <f>IFERROR('в Абс. вел.'!AD54*100/'в Абс. вел.'!R54-100,"")</f>
        <v>121.18913857677902</v>
      </c>
      <c r="S53" s="27">
        <f>IFERROR('в Абс. вел.'!AE54*100/'в Абс. вел.'!S54-100,"")</f>
        <v>104.79846449136275</v>
      </c>
      <c r="T53" s="27">
        <f>IFERROR('в Абс. вел.'!AF54*100/'в Абс. вел.'!T54-100,"")</f>
        <v>55.905240685903181</v>
      </c>
      <c r="U53" s="27">
        <f>IFERROR('в Абс. вел.'!AG54*100/'в Абс. вел.'!U54-100,"")</f>
        <v>41.999717554017792</v>
      </c>
      <c r="V53" s="27">
        <f>IFERROR('в Абс. вел.'!AH54*100/'в Абс. вел.'!V54-100,"")</f>
        <v>38.340021657430412</v>
      </c>
      <c r="W53" s="27">
        <f>IFERROR('в Абс. вел.'!AI54*100/'в Абс. вел.'!W54-100,"")</f>
        <v>48.568543597053946</v>
      </c>
      <c r="X53" s="27">
        <f>IFERROR('в Абс. вел.'!AJ54*100/'в Абс. вел.'!X54-100,"")</f>
        <v>42.343556298172814</v>
      </c>
      <c r="Y53" s="27">
        <f>IFERROR('в Абс. вел.'!AK54*100/'в Абс. вел.'!Y54-100,"")</f>
        <v>23.023496379488691</v>
      </c>
      <c r="Z53" s="27">
        <f>IFERROR('в Абс. вел.'!AL54*100/'в Абс. вел.'!Z54-100,"")</f>
        <v>22.166283787086371</v>
      </c>
      <c r="AA53" s="27">
        <f>IFERROR('в Абс. вел.'!AM54*100/'в Абс. вел.'!AA54-100,"")</f>
        <v>17.18071951845458</v>
      </c>
      <c r="AB53" s="27">
        <f>IFERROR('в Абс. вел.'!AN54*100/'в Абс. вел.'!AB54-100,"")</f>
        <v>17.492657856093984</v>
      </c>
      <c r="AC53" s="27">
        <f>IFERROR('в Абс. вел.'!AO54*100/'в Абс. вел.'!AC54-100,"")</f>
        <v>21.979317851959365</v>
      </c>
      <c r="AD53" s="27">
        <f>IFERROR('в Абс. вел.'!AP54*100/'в Абс. вел.'!AD54-100,"")</f>
        <v>21.322439994920202</v>
      </c>
      <c r="AE53" s="27">
        <f>IFERROR('в Абс. вел.'!AQ54*100/'в Абс. вел.'!AE54-100,"")</f>
        <v>12.35160887222743</v>
      </c>
      <c r="AF53" s="27">
        <f>IFERROR('в Абс. вел.'!AR54*100/'в Абс. вел.'!AF54-100,"")</f>
        <v>16.449489818454879</v>
      </c>
      <c r="AG53" s="27">
        <f>IFERROR('в Абс. вел.'!AS54*100/'в Абс. вел.'!AG54-100,"")</f>
        <v>19.751367478866243</v>
      </c>
      <c r="AH53" s="27">
        <f>IFERROR('в Абс. вел.'!AT54*100/'в Абс. вел.'!AH54-100,"")</f>
        <v>17.54305184639469</v>
      </c>
      <c r="AI53" s="27">
        <f>IFERROR('в Абс. вел.'!AU54*100/'в Абс. вел.'!AI54-100,"")</f>
        <v>11.897813137168669</v>
      </c>
      <c r="AJ53" s="27">
        <f>IFERROR('в Абс. вел.'!AV54*100/'в Абс. вел.'!AJ54-100,"")</f>
        <v>6.1418455829452085</v>
      </c>
      <c r="AK53" s="27">
        <f>IFERROR('в Абс. вел.'!AW54*100/'в Абс. вел.'!AK54-100,"")</f>
        <v>22.082082082082081</v>
      </c>
      <c r="AL53" s="27">
        <f>IFERROR('в Абс. вел.'!AX54*100/'в Абс. вел.'!AL54-100,"")</f>
        <v>25.542130111226697</v>
      </c>
      <c r="AM53" s="27">
        <f>IFERROR('в Абс. вел.'!AY54*100/'в Абс. вел.'!AM54-100,"")</f>
        <v>32.521005057141707</v>
      </c>
      <c r="AN53" s="27">
        <f>IFERROR('в Абс. вел.'!AZ54*100/'в Абс. вел.'!AN54-100,"")</f>
        <v>31.639587564443048</v>
      </c>
      <c r="AO53" s="27">
        <f>IFERROR('в Абс. вел.'!BA54*100/'в Абс. вел.'!AO54-100,"")</f>
        <v>43.608239756079428</v>
      </c>
      <c r="AP53" s="27">
        <f>IFERROR('в Абс. вел.'!BB54*100/'в Абс. вел.'!AP54-100,"")</f>
        <v>35.111653872993713</v>
      </c>
      <c r="AQ53" s="27">
        <f>IFERROR('в Абс. вел.'!BC54*100/'в Абс. вел.'!AQ54-100,"")</f>
        <v>47.832887282332905</v>
      </c>
      <c r="AR53" s="27">
        <f>IFERROR('в Абс. вел.'!BD54*100/'в Абс. вел.'!AR54-100,"")</f>
        <v>54.595455752380218</v>
      </c>
      <c r="AS53" s="27">
        <f>IFERROR('в Абс. вел.'!BE54*100/'в Абс. вел.'!AS54-100,"")</f>
        <v>55.954654928992596</v>
      </c>
      <c r="AT53" s="27">
        <f>IFERROR('в Абс. вел.'!BF54*100/'в Абс. вел.'!AT54-100,"")</f>
        <v>51.59041052961453</v>
      </c>
      <c r="AU53" s="27">
        <f>IFERROR('в Абс. вел.'!BG54*100/'в Абс. вел.'!AU54-100,"")</f>
        <v>34.227732323412766</v>
      </c>
      <c r="AV53" s="27">
        <f>IFERROR('в Абс. вел.'!BH54*100/'в Абс. вел.'!AV54-100,"")</f>
        <v>31.151225428989335</v>
      </c>
      <c r="AW53" s="27">
        <f>IFERROR('в Абс. вел.'!BI54*100/'в Абс. вел.'!AW54-100,"")</f>
        <v>28.970154148901287</v>
      </c>
      <c r="AX53" s="27">
        <f>IFERROR('в Абс. вел.'!BJ54*100/'в Абс. вел.'!AX54-100,"")</f>
        <v>42.647714959525786</v>
      </c>
      <c r="AY53" s="27">
        <f>IFERROR('в Абс. вел.'!BK54*100/'в Абс. вел.'!AY54-100,"")</f>
        <v>37.923677884615387</v>
      </c>
      <c r="AZ53" s="27">
        <f>IFERROR('в Абс. вел.'!BL54*100/'в Абс. вел.'!AZ54-100,"")</f>
        <v>35.920486574692177</v>
      </c>
      <c r="BA53" s="27">
        <f>IFERROR('в Абс. вел.'!BM54*100/'в Абс. вел.'!BA54-100,"")</f>
        <v>22.520843042825334</v>
      </c>
      <c r="BB53" s="27">
        <f>IFERROR('в Абс. вел.'!BN54*100/'в Абс. вел.'!BB54-100,"")</f>
        <v>13.154972496965627</v>
      </c>
      <c r="BC53" s="27">
        <f>IFERROR('в Абс. вел.'!BO54*100/'в Абс. вел.'!BC54-100,"")</f>
        <v>-2.844849881268658</v>
      </c>
      <c r="BD53" s="27">
        <f>IFERROR('в Абс. вел.'!BP54*100/'в Абс. вел.'!BD54-100,"")</f>
        <v>-11.833840416135047</v>
      </c>
      <c r="BE53" s="27">
        <f>IFERROR('в Абс. вел.'!BQ54*100/'в Абс. вел.'!BE54-100,"")</f>
        <v>-3.8448225364113284</v>
      </c>
      <c r="BF53" s="27">
        <f>IFERROR('в Абс. вел.'!BR54*100/'в Абс. вел.'!BF54-100,"")</f>
        <v>-3.8994263269419633</v>
      </c>
      <c r="BG53" s="27">
        <f>IFERROR('в Абс. вел.'!BS54*100/'в Абс. вел.'!BG54-100,"")</f>
        <v>-2.9598871409938994</v>
      </c>
      <c r="BH53" s="27">
        <f>IFERROR('в Абс. вел.'!BT54*100/'в Абс. вел.'!BH54-100,"")</f>
        <v>-6.3215733210020915</v>
      </c>
      <c r="BI53" s="27">
        <f>IFERROR('в Абс. вел.'!BU54*100/'в Абс. вел.'!BI54-100,"")</f>
        <v>-10.118760013223806</v>
      </c>
      <c r="BJ53" s="27">
        <f>IFERROR('в Абс. вел.'!BV54*100/'в Абс. вел.'!BJ54-100,"")</f>
        <v>-16.137176050044687</v>
      </c>
      <c r="BK53" s="27">
        <f>IFERROR('в Абс. вел.'!BW54*100/'в Абс. вел.'!BK54-100,"")</f>
        <v>-18.056251497788722</v>
      </c>
      <c r="BL53" s="27">
        <f>IFERROR('в Абс. вел.'!BX54*100/'в Абс. вел.'!BL54-100,"")</f>
        <v>-16.297040076835771</v>
      </c>
      <c r="BM53" s="27">
        <f>IFERROR('в Абс. вел.'!BY54*100/'в Абс. вел.'!BM54-100,"")</f>
        <v>-15.166948436179212</v>
      </c>
      <c r="BN53" s="27">
        <f>IFERROR('в Абс. вел.'!BZ54*100/'в Абс. вел.'!BN54-100,"")</f>
        <v>-22.945432138211203</v>
      </c>
      <c r="BO53" s="27">
        <f>IFERROR('в Абс. вел.'!CA54*100/'в Абс. вел.'!BO54-100,"")</f>
        <v>-17.810904338987967</v>
      </c>
      <c r="BP53" s="27">
        <f>IFERROR('в Абс. вел.'!CB54*100/'в Абс. вел.'!BP54-100,"")</f>
        <v>-10.477833746138643</v>
      </c>
    </row>
    <row r="54" spans="1:68" x14ac:dyDescent="0.25">
      <c r="A54" s="25" t="s">
        <v>52</v>
      </c>
      <c r="B54" s="27">
        <f>IFERROR('в Абс. вел.'!N55*100/'в Абс. вел.'!B55-100,"")</f>
        <v>1711.1111111111111</v>
      </c>
      <c r="C54" s="27">
        <f>IFERROR('в Абс. вел.'!O55*100/'в Абс. вел.'!C55-100,"")</f>
        <v>1447.2813238770686</v>
      </c>
      <c r="D54" s="27">
        <f>IFERROR('в Абс. вел.'!P55*100/'в Абс. вел.'!D55-100,"")</f>
        <v>1023.639455782313</v>
      </c>
      <c r="E54" s="27">
        <f>IFERROR('в Абс. вел.'!Q55*100/'в Абс. вел.'!E55-100,"")</f>
        <v>789.04555314533627</v>
      </c>
      <c r="F54" s="27">
        <f>IFERROR('в Абс. вел.'!R55*100/'в Абс. вел.'!F55-100,"")</f>
        <v>636.46805455850676</v>
      </c>
      <c r="G54" s="27">
        <f>IFERROR('в Абс. вел.'!S55*100/'в Абс. вел.'!G55-100,"")</f>
        <v>547.58241758241763</v>
      </c>
      <c r="H54" s="27">
        <f>IFERROR('в Абс. вел.'!T55*100/'в Абс. вел.'!H55-100,"")</f>
        <v>540.60258249641322</v>
      </c>
      <c r="I54" s="27">
        <f>IFERROR('в Абс. вел.'!U55*100/'в Абс. вел.'!I55-100,"")</f>
        <v>381.52388472167388</v>
      </c>
      <c r="J54" s="27">
        <f>IFERROR('в Абс. вел.'!V55*100/'в Абс. вел.'!J55-100,"")</f>
        <v>373.39022498060513</v>
      </c>
      <c r="K54" s="27">
        <f>IFERROR('в Абс. вел.'!W55*100/'в Абс. вел.'!K55-100,"")</f>
        <v>264.86072849709211</v>
      </c>
      <c r="L54" s="27">
        <f>IFERROR('в Абс. вел.'!X55*100/'в Абс. вел.'!L55-100,"")</f>
        <v>259.07325194228633</v>
      </c>
      <c r="M54" s="27">
        <f>IFERROR('в Абс. вел.'!Y55*100/'в Абс. вел.'!M55-100,"")</f>
        <v>234.02567094515751</v>
      </c>
      <c r="N54" s="27">
        <f>IFERROR('в Абс. вел.'!Z55*100/'в Абс. вел.'!N55-100,"")</f>
        <v>191.42963376092212</v>
      </c>
      <c r="O54" s="27">
        <f>IFERROR('в Абс. вел.'!AA55*100/'в Абс. вел.'!O55-100,"")</f>
        <v>156.08861726508786</v>
      </c>
      <c r="P54" s="27">
        <f>IFERROR('в Абс. вел.'!AB55*100/'в Абс. вел.'!P55-100,"")</f>
        <v>167.50416225215679</v>
      </c>
      <c r="Q54" s="27">
        <f>IFERROR('в Абс. вел.'!AC55*100/'в Абс. вел.'!Q55-100,"")</f>
        <v>132.15810662437477</v>
      </c>
      <c r="R54" s="27">
        <f>IFERROR('в Абс. вел.'!AD55*100/'в Абс. вел.'!R55-100,"")</f>
        <v>83.097767813627058</v>
      </c>
      <c r="S54" s="27">
        <f>IFERROR('в Абс. вел.'!AE55*100/'в Абс. вел.'!S55-100,"")</f>
        <v>73.83336161547598</v>
      </c>
      <c r="T54" s="27">
        <f>IFERROR('в Абс. вел.'!AF55*100/'в Абс. вел.'!T55-100,"")</f>
        <v>57.857409481149688</v>
      </c>
      <c r="U54" s="27">
        <f>IFERROR('в Абс. вел.'!AG55*100/'в Абс. вел.'!U55-100,"")</f>
        <v>66.893498401246205</v>
      </c>
      <c r="V54" s="27">
        <f>IFERROR('в Абс. вел.'!AH55*100/'в Абс. вел.'!V55-100,"")</f>
        <v>63.700426089806626</v>
      </c>
      <c r="W54" s="27">
        <f>IFERROR('в Абс. вел.'!AI55*100/'в Абс. вел.'!W55-100,"")</f>
        <v>91.409395973154375</v>
      </c>
      <c r="X54" s="27">
        <f>IFERROR('в Абс. вел.'!AJ55*100/'в Абс. вел.'!X55-100,"")</f>
        <v>72.652808901939579</v>
      </c>
      <c r="Y54" s="27">
        <f>IFERROR('в Абс. вел.'!AK55*100/'в Абс. вел.'!Y55-100,"")</f>
        <v>56.934255571857761</v>
      </c>
      <c r="Z54" s="27">
        <f>IFERROR('в Абс. вел.'!AL55*100/'в Абс. вел.'!Z55-100,"")</f>
        <v>43.225312579739722</v>
      </c>
      <c r="AA54" s="27">
        <f>IFERROR('в Абс. вел.'!AM55*100/'в Абс. вел.'!AA55-100,"")</f>
        <v>36.567030606765712</v>
      </c>
      <c r="AB54" s="27">
        <f>IFERROR('в Абс. вел.'!AN55*100/'в Абс. вел.'!AB55-100,"")</f>
        <v>24.923616611972392</v>
      </c>
      <c r="AC54" s="27">
        <f>IFERROR('в Абс. вел.'!AO55*100/'в Абс. вел.'!AC55-100,"")</f>
        <v>23.037309511297948</v>
      </c>
      <c r="AD54" s="27">
        <f>IFERROR('в Абс. вел.'!AP55*100/'в Абс. вел.'!AD55-100,"")</f>
        <v>29.610306643952299</v>
      </c>
      <c r="AE54" s="27">
        <f>IFERROR('в Абс. вел.'!AQ55*100/'в Абс. вел.'!AE55-100,"")</f>
        <v>20.026356891839129</v>
      </c>
      <c r="AF54" s="27">
        <f>IFERROR('в Абс. вел.'!AR55*100/'в Абс. вел.'!AF55-100,"")</f>
        <v>10.669188933554025</v>
      </c>
      <c r="AG54" s="27">
        <f>IFERROR('в Абс. вел.'!AS55*100/'в Абс. вел.'!AG55-100,"")</f>
        <v>10.439182550599327</v>
      </c>
      <c r="AH54" s="27">
        <f>IFERROR('в Абс. вел.'!AT55*100/'в Абс. вел.'!AH55-100,"")</f>
        <v>12.754029432375617</v>
      </c>
      <c r="AI54" s="27">
        <f>IFERROR('в Абс. вел.'!AU55*100/'в Абс. вел.'!AI55-100,"")</f>
        <v>8.4458274894810614</v>
      </c>
      <c r="AJ54" s="27">
        <f>IFERROR('в Абс. вел.'!AV55*100/'в Абс. вел.'!AJ55-100,"")</f>
        <v>14.451953632010031</v>
      </c>
      <c r="AK54" s="27">
        <f>IFERROR('в Абс. вел.'!AW55*100/'в Абс. вел.'!AK55-100,"")</f>
        <v>23.764580179859323</v>
      </c>
      <c r="AL54" s="27">
        <f>IFERROR('в Абс. вел.'!AX55*100/'в Абс. вел.'!AL55-100,"")</f>
        <v>27.556565116693392</v>
      </c>
      <c r="AM54" s="27">
        <f>IFERROR('в Абс. вел.'!AY55*100/'в Абс. вел.'!AM55-100,"")</f>
        <v>36.4613368283093</v>
      </c>
      <c r="AN54" s="27">
        <f>IFERROR('в Абс. вел.'!AZ55*100/'в Абс. вел.'!AN55-100,"")</f>
        <v>52.515965396983546</v>
      </c>
      <c r="AO54" s="27">
        <f>IFERROR('в Абс. вел.'!BA55*100/'в Абс. вел.'!AO55-100,"")</f>
        <v>65.298539335440324</v>
      </c>
      <c r="AP54" s="27">
        <f>IFERROR('в Абс. вел.'!BB55*100/'в Абс. вел.'!AP55-100,"")</f>
        <v>68.212437361373532</v>
      </c>
      <c r="AQ54" s="27">
        <f>IFERROR('в Абс. вел.'!BC55*100/'в Абс. вел.'!AQ55-100,"")</f>
        <v>80.594526452767269</v>
      </c>
      <c r="AR54" s="27">
        <f>IFERROR('в Абс. вел.'!BD55*100/'в Абс. вел.'!AR55-100,"")</f>
        <v>86.167257809495311</v>
      </c>
      <c r="AS54" s="27">
        <f>IFERROR('в Абс. вел.'!BE55*100/'в Абс. вел.'!AS55-100,"")</f>
        <v>95.654107913349037</v>
      </c>
      <c r="AT54" s="27">
        <f>IFERROR('в Абс. вел.'!BF55*100/'в Абс. вел.'!AT55-100,"")</f>
        <v>71.468525259699902</v>
      </c>
      <c r="AU54" s="27">
        <f>IFERROR('в Абс. вел.'!BG55*100/'в Абс. вел.'!AU55-100,"")</f>
        <v>57.086852847269938</v>
      </c>
      <c r="AV54" s="27">
        <f>IFERROR('в Абс. вел.'!BH55*100/'в Абс. вел.'!AV55-100,"")</f>
        <v>57.222743625840764</v>
      </c>
      <c r="AW54" s="27">
        <f>IFERROR('в Абс. вел.'!BI55*100/'в Абс. вел.'!AW55-100,"")</f>
        <v>55.097122302158283</v>
      </c>
      <c r="AX54" s="27">
        <f>IFERROR('в Абс. вел.'!BJ55*100/'в Абс. вел.'!AX55-100,"")</f>
        <v>66.552603093683445</v>
      </c>
      <c r="AY54" s="27">
        <f>IFERROR('в Абс. вел.'!BK55*100/'в Абс. вел.'!AY55-100,"")</f>
        <v>60.952106543731588</v>
      </c>
      <c r="AZ54" s="27">
        <f>IFERROR('в Абс. вел.'!BL55*100/'в Абс. вел.'!AZ55-100,"")</f>
        <v>49.278375007424131</v>
      </c>
      <c r="BA54" s="27">
        <f>IFERROR('в Абс. вел.'!BM55*100/'в Абс. вел.'!BA55-100,"")</f>
        <v>26.181432963852927</v>
      </c>
      <c r="BB54" s="27">
        <f>IFERROR('в Абс. вел.'!BN55*100/'в Абс. вел.'!BB55-100,"")</f>
        <v>17.095206700363832</v>
      </c>
      <c r="BC54" s="27">
        <f>IFERROR('в Абс. вел.'!BO55*100/'в Абс. вел.'!BC55-100,"")</f>
        <v>3.0398558883134399</v>
      </c>
      <c r="BD54" s="27">
        <f>IFERROR('в Абс. вел.'!BP55*100/'в Абс. вел.'!BD55-100,"")</f>
        <v>-7.5404567887065355</v>
      </c>
      <c r="BE54" s="27">
        <f>IFERROR('в Абс. вел.'!BQ55*100/'в Абс. вел.'!BE55-100,"")</f>
        <v>-6.231669887461635</v>
      </c>
      <c r="BF54" s="27">
        <f>IFERROR('в Абс. вел.'!BR55*100/'в Абс. вел.'!BF55-100,"")</f>
        <v>11.425242718446597</v>
      </c>
      <c r="BG54" s="27">
        <f>IFERROR('в Абс. вел.'!BS55*100/'в Абс. вел.'!BG55-100,"")</f>
        <v>8.706390861376974</v>
      </c>
      <c r="BH54" s="27">
        <f>IFERROR('в Абс. вел.'!BT55*100/'в Абс. вел.'!BH55-100,"")</f>
        <v>2.8926750404178563</v>
      </c>
      <c r="BI54" s="27">
        <f>IFERROR('в Абс. вел.'!BU55*100/'в Абс. вел.'!BI55-100,"")</f>
        <v>-7.9110327712967035</v>
      </c>
      <c r="BJ54" s="27">
        <f>IFERROR('в Абс. вел.'!BV55*100/'в Абс. вел.'!BJ55-100,"")</f>
        <v>-16.507683599236884</v>
      </c>
      <c r="BK54" s="27">
        <f>IFERROR('в Абс. вел.'!BW55*100/'в Абс. вел.'!BK55-100,"")</f>
        <v>-20.485330681253103</v>
      </c>
      <c r="BL54" s="27">
        <f>IFERROR('в Абс. вел.'!BX55*100/'в Абс. вел.'!BL55-100,"")</f>
        <v>-21.741465743614228</v>
      </c>
      <c r="BM54" s="27">
        <f>IFERROR('в Абс. вел.'!BY55*100/'в Абс. вел.'!BM55-100,"")</f>
        <v>-19.524531083626826</v>
      </c>
      <c r="BN54" s="27">
        <f>IFERROR('в Абс. вел.'!BZ55*100/'в Абс. вел.'!BN55-100,"")</f>
        <v>-15.921508111940611</v>
      </c>
      <c r="BO54" s="27">
        <f>IFERROR('в Абс. вел.'!CA55*100/'в Абс. вел.'!BO55-100,"")</f>
        <v>-4.3356643356643332</v>
      </c>
      <c r="BP54" s="27">
        <f>IFERROR('в Абс. вел.'!CB55*100/'в Абс. вел.'!BP55-100,"")</f>
        <v>7.0009930486593817</v>
      </c>
    </row>
    <row r="55" spans="1:68" x14ac:dyDescent="0.25">
      <c r="A55" s="25" t="s">
        <v>53</v>
      </c>
      <c r="B55" s="27">
        <f>IFERROR('в Абс. вел.'!N56*100/'в Абс. вел.'!B56-100,"")</f>
        <v>2047.2303206997085</v>
      </c>
      <c r="C55" s="27">
        <f>IFERROR('в Абс. вел.'!O56*100/'в Абс. вел.'!C56-100,"")</f>
        <v>1877.9625779625781</v>
      </c>
      <c r="D55" s="27">
        <f>IFERROR('в Абс. вел.'!P56*100/'в Абс. вел.'!D56-100,"")</f>
        <v>1412</v>
      </c>
      <c r="E55" s="27">
        <f>IFERROR('в Абс. вел.'!Q56*100/'в Абс. вел.'!E56-100,"")</f>
        <v>1186.2563237774029</v>
      </c>
      <c r="F55" s="27">
        <f>IFERROR('в Абс. вел.'!R56*100/'в Абс. вел.'!F56-100,"")</f>
        <v>1066.9172932330828</v>
      </c>
      <c r="G55" s="27">
        <f>IFERROR('в Абс. вел.'!S56*100/'в Абс. вел.'!G56-100,"")</f>
        <v>893.64791288566244</v>
      </c>
      <c r="H55" s="27">
        <f>IFERROR('в Абс. вел.'!T56*100/'в Абс. вел.'!H56-100,"")</f>
        <v>702.23350253807109</v>
      </c>
      <c r="I55" s="27">
        <f>IFERROR('в Абс. вел.'!U56*100/'в Абс. вел.'!I56-100,"")</f>
        <v>660.16311166875789</v>
      </c>
      <c r="J55" s="27">
        <f>IFERROR('в Абс. вел.'!V56*100/'в Абс. вел.'!J56-100,"")</f>
        <v>576.37855860477043</v>
      </c>
      <c r="K55" s="27">
        <f>IFERROR('в Абс. вел.'!W56*100/'в Абс. вел.'!K56-100,"")</f>
        <v>519.42633637548897</v>
      </c>
      <c r="L55" s="27">
        <f>IFERROR('в Абс. вел.'!X56*100/'в Абс. вел.'!L56-100,"")</f>
        <v>493.24248646630576</v>
      </c>
      <c r="M55" s="27">
        <f>IFERROR('в Абс. вел.'!Y56*100/'в Абс. вел.'!M56-100,"")</f>
        <v>478.72742906276869</v>
      </c>
      <c r="N55" s="27">
        <f>IFERROR('в Абс. вел.'!Z56*100/'в Абс. вел.'!N56-100,"")</f>
        <v>401.24915139171759</v>
      </c>
      <c r="O55" s="27">
        <f>IFERROR('в Абс. вел.'!AA56*100/'в Абс. вел.'!O56-100,"")</f>
        <v>300.76729030901828</v>
      </c>
      <c r="P55" s="27">
        <f>IFERROR('в Абс. вел.'!AB56*100/'в Абс. вел.'!P56-100,"")</f>
        <v>222.72652116402116</v>
      </c>
      <c r="Q55" s="27">
        <f>IFERROR('в Абс. вел.'!AC56*100/'в Абс. вел.'!Q56-100,"")</f>
        <v>148.5414618157981</v>
      </c>
      <c r="R55" s="27">
        <f>IFERROR('в Абс. вел.'!AD56*100/'в Абс. вел.'!R56-100,"")</f>
        <v>106.85137457044672</v>
      </c>
      <c r="S55" s="27">
        <f>IFERROR('в Абс. вел.'!AE56*100/'в Абс. вел.'!S56-100,"")</f>
        <v>77.894977168949765</v>
      </c>
      <c r="T55" s="27">
        <f>IFERROR('в Абс. вел.'!AF56*100/'в Абс. вел.'!T56-100,"")</f>
        <v>49.422087235299074</v>
      </c>
      <c r="U55" s="27">
        <f>IFERROR('в Абс. вел.'!AG56*100/'в Абс. вел.'!U56-100,"")</f>
        <v>55.042502269538659</v>
      </c>
      <c r="V55" s="27">
        <f>IFERROR('в Абс. вел.'!AH56*100/'в Абс. вел.'!V56-100,"")</f>
        <v>53.128317912937973</v>
      </c>
      <c r="W55" s="27">
        <f>IFERROR('в Абс. вел.'!AI56*100/'в Абс. вел.'!W56-100,"")</f>
        <v>50.070160667929571</v>
      </c>
      <c r="X55" s="27">
        <f>IFERROR('в Абс. вел.'!AJ56*100/'в Абс. вел.'!X56-100,"")</f>
        <v>29.663310258023927</v>
      </c>
      <c r="Y55" s="27">
        <f>IFERROR('в Абс. вел.'!AK56*100/'в Абс. вел.'!Y56-100,"")</f>
        <v>11.455145157935405</v>
      </c>
      <c r="Z55" s="27">
        <f>IFERROR('в Абс. вел.'!AL56*100/'в Абс. вел.'!Z56-100,"")</f>
        <v>1.0862204404474909</v>
      </c>
      <c r="AA55" s="27">
        <f>IFERROR('в Абс. вел.'!AM56*100/'в Абс. вел.'!AA56-100,"")</f>
        <v>-0.47994964462745315</v>
      </c>
      <c r="AB55" s="27">
        <f>IFERROR('в Абс. вел.'!AN56*100/'в Абс. вел.'!AB56-100,"")</f>
        <v>-1.634346901657409</v>
      </c>
      <c r="AC55" s="27">
        <f>IFERROR('в Абс. вел.'!AO56*100/'в Абс. вел.'!AC56-100,"")</f>
        <v>1.8857971778979277</v>
      </c>
      <c r="AD55" s="27">
        <f>IFERROR('в Абс. вел.'!AP56*100/'в Абс. вел.'!AD56-100,"")</f>
        <v>-0.45426227806042618</v>
      </c>
      <c r="AE55" s="27">
        <f>IFERROR('в Абс. вел.'!AQ56*100/'в Абс. вел.'!AE56-100,"")</f>
        <v>1.2602992889961229</v>
      </c>
      <c r="AF55" s="27">
        <f>IFERROR('в Абс. вел.'!AR56*100/'в Абс. вел.'!AF56-100,"")</f>
        <v>-7.1706848850996607</v>
      </c>
      <c r="AG55" s="27">
        <f>IFERROR('в Абс. вел.'!AS56*100/'в Абс. вел.'!AG56-100,"")</f>
        <v>-18.720890000798448</v>
      </c>
      <c r="AH55" s="27">
        <f>IFERROR('в Абс. вел.'!AT56*100/'в Абс. вел.'!AH56-100,"")</f>
        <v>-18.643983854592278</v>
      </c>
      <c r="AI55" s="27">
        <f>IFERROR('в Абс. вел.'!AU56*100/'в Абс. вел.'!AI56-100,"")</f>
        <v>-15.809158699361831</v>
      </c>
      <c r="AJ55" s="27">
        <f>IFERROR('в Абс. вел.'!AV56*100/'в Абс. вел.'!AJ56-100,"")</f>
        <v>-9.0785546145072402</v>
      </c>
      <c r="AK55" s="27">
        <f>IFERROR('в Абс. вел.'!AW56*100/'в Абс. вел.'!AK56-100,"")</f>
        <v>9.1447157939639538</v>
      </c>
      <c r="AL55" s="27">
        <f>IFERROR('в Абс. вел.'!AX56*100/'в Абс. вел.'!AL56-100,"")</f>
        <v>8.1756792968540708</v>
      </c>
      <c r="AM55" s="27">
        <f>IFERROR('в Абс. вел.'!AY56*100/'в Абс. вел.'!AM56-100,"")</f>
        <v>12.077689348020868</v>
      </c>
      <c r="AN55" s="27">
        <f>IFERROR('в Абс. вел.'!AZ56*100/'в Абс. вел.'!AN56-100,"")</f>
        <v>21.813068048647096</v>
      </c>
      <c r="AO55" s="27">
        <f>IFERROR('в Абс. вел.'!BA56*100/'в Абс. вел.'!AO56-100,"")</f>
        <v>29.003365260160507</v>
      </c>
      <c r="AP55" s="27">
        <f>IFERROR('в Абс. вел.'!BB56*100/'в Абс. вел.'!AP56-100,"")</f>
        <v>41.187514667918322</v>
      </c>
      <c r="AQ55" s="27">
        <f>IFERROR('в Абс. вел.'!BC56*100/'в Абс. вел.'!AQ56-100,"")</f>
        <v>47.675538656527237</v>
      </c>
      <c r="AR55" s="27">
        <f>IFERROR('в Абс. вел.'!BD56*100/'в Абс. вел.'!AR56-100,"")</f>
        <v>72.793625691867902</v>
      </c>
      <c r="AS55" s="27">
        <f>IFERROR('в Абс. вел.'!BE56*100/'в Абс. вел.'!AS56-100,"")</f>
        <v>87.786109564818759</v>
      </c>
      <c r="AT55" s="27">
        <f>IFERROR('в Абс. вел.'!BF56*100/'в Абс. вел.'!AT56-100,"")</f>
        <v>77.963109514823145</v>
      </c>
      <c r="AU55" s="27">
        <f>IFERROR('в Абс. вел.'!BG56*100/'в Абс. вел.'!AU56-100,"")</f>
        <v>70.832407818747214</v>
      </c>
      <c r="AV55" s="27">
        <f>IFERROR('в Абс. вел.'!BH56*100/'в Абс. вел.'!AV56-100,"")</f>
        <v>65.502055196711694</v>
      </c>
      <c r="AW55" s="27">
        <f>IFERROR('в Абс. вел.'!BI56*100/'в Абс. вел.'!AW56-100,"")</f>
        <v>58.376080902828676</v>
      </c>
      <c r="AX55" s="27">
        <f>IFERROR('в Абс. вел.'!BJ56*100/'в Абс. вел.'!AX56-100,"")</f>
        <v>73.444970150362906</v>
      </c>
      <c r="AY55" s="27">
        <f>IFERROR('в Абс. вел.'!BK56*100/'в Абс. вел.'!AY56-100,"")</f>
        <v>57.777046250793575</v>
      </c>
      <c r="AZ55" s="27">
        <f>IFERROR('в Абс. вел.'!BL56*100/'в Абс. вел.'!AZ56-100,"")</f>
        <v>44.252271512560128</v>
      </c>
      <c r="BA55" s="27">
        <f>IFERROR('в Абс. вел.'!BM56*100/'в Абс. вел.'!BA56-100,"")</f>
        <v>35.81289882409601</v>
      </c>
      <c r="BB55" s="27">
        <f>IFERROR('в Абс. вел.'!BN56*100/'в Абс. вел.'!BB56-100,"")</f>
        <v>26.684397163120565</v>
      </c>
      <c r="BC55" s="27">
        <f>IFERROR('в Абс. вел.'!BO56*100/'в Абс. вел.'!BC56-100,"")</f>
        <v>18.296199663565517</v>
      </c>
      <c r="BD55" s="27">
        <f>IFERROR('в Абс. вел.'!BP56*100/'в Абс. вел.'!BD56-100,"")</f>
        <v>14.300045760146432</v>
      </c>
      <c r="BE55" s="27">
        <f>IFERROR('в Абс. вел.'!BQ56*100/'в Абс. вел.'!BE56-100,"")</f>
        <v>7.9915602985282845</v>
      </c>
      <c r="BF55" s="27">
        <f>IFERROR('в Абс. вел.'!BR56*100/'в Абс. вел.'!BF56-100,"")</f>
        <v>9.6839296709311071</v>
      </c>
      <c r="BG55" s="27">
        <f>IFERROR('в Абс. вел.'!BS56*100/'в Абс. вел.'!BG56-100,"")</f>
        <v>8.6596128528938578</v>
      </c>
      <c r="BH55" s="27">
        <f>IFERROR('в Абс. вел.'!BT56*100/'в Абс. вел.'!BH56-100,"")</f>
        <v>-10.119825181027949</v>
      </c>
      <c r="BI55" s="27">
        <f>IFERROR('в Абс. вел.'!BU56*100/'в Абс. вел.'!BI56-100,"")</f>
        <v>-12.147572336356347</v>
      </c>
      <c r="BJ55" s="27">
        <f>IFERROR('в Абс. вел.'!BV56*100/'в Абс. вел.'!BJ56-100,"")</f>
        <v>-19.507840840926619</v>
      </c>
      <c r="BK55" s="27">
        <f>IFERROR('в Абс. вел.'!BW56*100/'в Абс. вел.'!BK56-100,"")</f>
        <v>-21.171070475849845</v>
      </c>
      <c r="BL55" s="27">
        <f>IFERROR('в Абс. вел.'!BX56*100/'в Абс. вел.'!BL56-100,"")</f>
        <v>-19.770578296825448</v>
      </c>
      <c r="BM55" s="27">
        <f>IFERROR('в Абс. вел.'!BY56*100/'в Абс. вел.'!BM56-100,"")</f>
        <v>-17.173209615697161</v>
      </c>
      <c r="BN55" s="27">
        <f>IFERROR('в Абс. вел.'!BZ56*100/'в Абс. вел.'!BN56-100,"")</f>
        <v>-19.136342430604145</v>
      </c>
      <c r="BO55" s="27">
        <f>IFERROR('в Абс. вел.'!CA56*100/'в Абс. вел.'!BO56-100,"")</f>
        <v>-17.172831086669476</v>
      </c>
      <c r="BP55" s="27">
        <f>IFERROR('в Абс. вел.'!CB56*100/'в Абс. вел.'!BP56-100,"")</f>
        <v>-14.38646197434673</v>
      </c>
    </row>
    <row r="56" spans="1:68" x14ac:dyDescent="0.25">
      <c r="A56" s="25" t="s">
        <v>54</v>
      </c>
      <c r="B56" s="27">
        <f>IFERROR('в Абс. вел.'!N57*100/'в Абс. вел.'!B57-100,"")</f>
        <v>904.30622009569379</v>
      </c>
      <c r="C56" s="27">
        <f>IFERROR('в Абс. вел.'!O57*100/'в Абс. вел.'!C57-100,"")</f>
        <v>472.04030226700252</v>
      </c>
      <c r="D56" s="27">
        <f>IFERROR('в Абс. вел.'!P57*100/'в Абс. вел.'!D57-100,"")</f>
        <v>286.70120898100174</v>
      </c>
      <c r="E56" s="27">
        <f>IFERROR('в Абс. вел.'!Q57*100/'в Абс. вел.'!E57-100,"")</f>
        <v>305.0561797752809</v>
      </c>
      <c r="F56" s="27">
        <f>IFERROR('в Абс. вел.'!R57*100/'в Абс. вел.'!F57-100,"")</f>
        <v>269.31949250288352</v>
      </c>
      <c r="G56" s="27">
        <f>IFERROR('в Абс. вел.'!S57*100/'в Абс. вел.'!G57-100,"")</f>
        <v>309.42028985507244</v>
      </c>
      <c r="H56" s="27">
        <f>IFERROR('в Абс. вел.'!T57*100/'в Абс. вел.'!H57-100,"")</f>
        <v>252.3727351164797</v>
      </c>
      <c r="I56" s="27">
        <f>IFERROR('в Абс. вел.'!U57*100/'в Абс. вел.'!I57-100,"")</f>
        <v>259.9476439790576</v>
      </c>
      <c r="J56" s="27">
        <f>IFERROR('в Абс. вел.'!V57*100/'в Абс. вел.'!J57-100,"")</f>
        <v>299.2920353982301</v>
      </c>
      <c r="K56" s="27">
        <f>IFERROR('в Абс. вел.'!W57*100/'в Абс. вел.'!K57-100,"")</f>
        <v>324.11067193675888</v>
      </c>
      <c r="L56" s="27">
        <f>IFERROR('в Абс. вел.'!X57*100/'в Абс. вел.'!L57-100,"")</f>
        <v>298.81615598885793</v>
      </c>
      <c r="M56" s="27">
        <f>IFERROR('в Абс. вел.'!Y57*100/'в Абс. вел.'!M57-100,"")</f>
        <v>281.63875598086122</v>
      </c>
      <c r="N56" s="27">
        <f>IFERROR('в Абс. вел.'!Z57*100/'в Абс. вел.'!N57-100,"")</f>
        <v>208.86136255359696</v>
      </c>
      <c r="O56" s="27">
        <f>IFERROR('в Абс. вел.'!AA57*100/'в Абс. вел.'!O57-100,"")</f>
        <v>188.37516512549536</v>
      </c>
      <c r="P56" s="27">
        <f>IFERROR('в Абс. вел.'!AB57*100/'в Абс. вел.'!P57-100,"")</f>
        <v>218.66904868244751</v>
      </c>
      <c r="Q56" s="27">
        <f>IFERROR('в Абс. вел.'!AC57*100/'в Абс. вел.'!Q57-100,"")</f>
        <v>166.4355062413315</v>
      </c>
      <c r="R56" s="27">
        <f>IFERROR('в Абс. вел.'!AD57*100/'в Абс. вел.'!R57-100,"")</f>
        <v>127.82635852592131</v>
      </c>
      <c r="S56" s="27">
        <f>IFERROR('в Абс. вел.'!AE57*100/'в Абс. вел.'!S57-100,"")</f>
        <v>78.558786346396971</v>
      </c>
      <c r="T56" s="27">
        <f>IFERROR('в Абс. вел.'!AF57*100/'в Абс. вел.'!T57-100,"")</f>
        <v>58.619000979431917</v>
      </c>
      <c r="U56" s="27">
        <f>IFERROR('в Абс. вел.'!AG57*100/'в Абс. вел.'!U57-100,"")</f>
        <v>62.351515151515144</v>
      </c>
      <c r="V56" s="27">
        <f>IFERROR('в Абс. вел.'!AH57*100/'в Абс. вел.'!V57-100,"")</f>
        <v>62.566489361702139</v>
      </c>
      <c r="W56" s="27">
        <f>IFERROR('в Абс. вел.'!AI57*100/'в Абс. вел.'!W57-100,"")</f>
        <v>63.317800559179858</v>
      </c>
      <c r="X56" s="27">
        <f>IFERROR('в Абс. вел.'!AJ57*100/'в Абс. вел.'!X57-100,"")</f>
        <v>53.30888772481228</v>
      </c>
      <c r="Y56" s="27">
        <f>IFERROR('в Абс. вел.'!AK57*100/'в Абс. вел.'!Y57-100,"")</f>
        <v>30.606488011283489</v>
      </c>
      <c r="Z56" s="27">
        <f>IFERROR('в Абс. вел.'!AL57*100/'в Абс. вел.'!Z57-100,"")</f>
        <v>27.147925343205301</v>
      </c>
      <c r="AA56" s="27">
        <f>IFERROR('в Абс. вел.'!AM57*100/'в Абс. вел.'!AA57-100,"")</f>
        <v>21.438387540082459</v>
      </c>
      <c r="AB56" s="27">
        <f>IFERROR('в Абс. вел.'!AN57*100/'в Абс. вел.'!AB57-100,"")</f>
        <v>20.140154169586552</v>
      </c>
      <c r="AC56" s="27">
        <f>IFERROR('в Абс. вел.'!AO57*100/'в Абс. вел.'!AC57-100,"")</f>
        <v>18.492972410203024</v>
      </c>
      <c r="AD56" s="27">
        <f>IFERROR('в Абс. вел.'!AP57*100/'в Абс. вел.'!AD57-100,"")</f>
        <v>24.126113776559293</v>
      </c>
      <c r="AE56" s="27">
        <f>IFERROR('в Абс. вел.'!AQ57*100/'в Абс. вел.'!AE57-100,"")</f>
        <v>23.449447748513165</v>
      </c>
      <c r="AF56" s="27">
        <f>IFERROR('в Абс. вел.'!AR57*100/'в Абс. вел.'!AF57-100,"")</f>
        <v>34.28527323247917</v>
      </c>
      <c r="AG56" s="27">
        <f>IFERROR('в Абс. вел.'!AS57*100/'в Абс. вел.'!AG57-100,"")</f>
        <v>28.654621472301017</v>
      </c>
      <c r="AH56" s="27">
        <f>IFERROR('в Абс. вел.'!AT57*100/'в Абс. вел.'!AH57-100,"")</f>
        <v>28.725289706884809</v>
      </c>
      <c r="AI56" s="27">
        <f>IFERROR('в Абс. вел.'!AU57*100/'в Абс. вел.'!AI57-100,"")</f>
        <v>16.480255649395119</v>
      </c>
      <c r="AJ56" s="27">
        <f>IFERROR('в Абс. вел.'!AV57*100/'в Абс. вел.'!AJ57-100,"")</f>
        <v>20.045558086560362</v>
      </c>
      <c r="AK56" s="27">
        <f>IFERROR('в Абс. вел.'!AW57*100/'в Абс. вел.'!AK57-100,"")</f>
        <v>40.004799616030709</v>
      </c>
      <c r="AL56" s="27">
        <f>IFERROR('в Абс. вел.'!AX57*100/'в Абс. вел.'!AL57-100,"")</f>
        <v>45.966274414654862</v>
      </c>
      <c r="AM56" s="27">
        <f>IFERROR('в Абс. вел.'!AY57*100/'в Абс. вел.'!AM57-100,"")</f>
        <v>64.239909468125234</v>
      </c>
      <c r="AN56" s="27">
        <f>IFERROR('в Абс. вел.'!AZ57*100/'в Абс. вел.'!AN57-100,"")</f>
        <v>69.38870741950538</v>
      </c>
      <c r="AO56" s="27">
        <f>IFERROR('в Абс. вел.'!BA57*100/'в Абс. вел.'!AO57-100,"")</f>
        <v>87.073036792970896</v>
      </c>
      <c r="AP56" s="27">
        <f>IFERROR('в Абс. вел.'!BB57*100/'в Абс. вел.'!AP57-100,"")</f>
        <v>85.797901711761455</v>
      </c>
      <c r="AQ56" s="27">
        <f>IFERROR('в Абс. вел.'!BC57*100/'в Абс. вел.'!AQ57-100,"")</f>
        <v>113.17962835512733</v>
      </c>
      <c r="AR56" s="27">
        <f>IFERROR('в Абс. вел.'!BD57*100/'в Абс. вел.'!AR57-100,"")</f>
        <v>91.596735256926081</v>
      </c>
      <c r="AS56" s="27">
        <f>IFERROR('в Абс. вел.'!BE57*100/'в Абс. вел.'!AS57-100,"")</f>
        <v>86.258124419684322</v>
      </c>
      <c r="AT56" s="27">
        <f>IFERROR('в Абс. вел.'!BF57*100/'в Абс. вел.'!AT57-100,"")</f>
        <v>74.857021817411578</v>
      </c>
      <c r="AU56" s="27">
        <f>IFERROR('в Абс. вел.'!BG57*100/'в Абс. вел.'!AU57-100,"")</f>
        <v>60.807368214775636</v>
      </c>
      <c r="AV56" s="27">
        <f>IFERROR('в Абс. вел.'!BH57*100/'в Абс. вел.'!AV57-100,"")</f>
        <v>59.297912713472499</v>
      </c>
      <c r="AW56" s="27">
        <f>IFERROR('в Абс. вел.'!BI57*100/'в Абс. вел.'!AW57-100,"")</f>
        <v>57.302022625985614</v>
      </c>
      <c r="AX56" s="27">
        <f>IFERROR('в Абс. вел.'!BJ57*100/'в Абс. вел.'!AX57-100,"")</f>
        <v>71.841755319148945</v>
      </c>
      <c r="AY56" s="27">
        <f>IFERROR('в Абс. вел.'!BK57*100/'в Абс. вел.'!AY57-100,"")</f>
        <v>62.616750880416475</v>
      </c>
      <c r="AZ56" s="27">
        <f>IFERROR('в Абс. вел.'!BL57*100/'в Абс. вел.'!AZ57-100,"")</f>
        <v>49.628099173553721</v>
      </c>
      <c r="BA56" s="27">
        <f>IFERROR('в Абс. вел.'!BM57*100/'в Абс. вел.'!BA57-100,"")</f>
        <v>36.79915458228146</v>
      </c>
      <c r="BB56" s="27">
        <f>IFERROR('в Абс. вел.'!BN57*100/'в Абс. вел.'!BB57-100,"")</f>
        <v>31.526390870185452</v>
      </c>
      <c r="BC56" s="27">
        <f>IFERROR('в Абс. вел.'!BO57*100/'в Абс. вел.'!BC57-100,"")</f>
        <v>25.886467581382831</v>
      </c>
      <c r="BD56" s="27">
        <f>IFERROR('в Абс. вел.'!BP57*100/'в Абс. вел.'!BD57-100,"")</f>
        <v>9.8698026039479174</v>
      </c>
      <c r="BE56" s="27">
        <f>IFERROR('в Абс. вел.'!BQ57*100/'в Абс. вел.'!BE57-100,"")</f>
        <v>18.774925224327021</v>
      </c>
      <c r="BF56" s="27">
        <f>IFERROR('в Абс. вел.'!BR57*100/'в Абс. вел.'!BF57-100,"")</f>
        <v>19.563900666262867</v>
      </c>
      <c r="BG56" s="27">
        <f>IFERROR('в Абс. вел.'!BS57*100/'в Абс. вел.'!BG57-100,"")</f>
        <v>20.582500609310259</v>
      </c>
      <c r="BH56" s="27">
        <f>IFERROR('в Абс. вел.'!BT57*100/'в Абс. вел.'!BH57-100,"")</f>
        <v>21.614055985705775</v>
      </c>
      <c r="BI56" s="27">
        <f>IFERROR('в Абс. вел.'!BU57*100/'в Абс. вел.'!BI57-100,"")</f>
        <v>19.276451999564131</v>
      </c>
      <c r="BJ56" s="27">
        <f>IFERROR('в Абс. вел.'!BV57*100/'в Абс. вел.'!BJ57-100,"")</f>
        <v>-1.0350164441864962</v>
      </c>
      <c r="BK56" s="27">
        <f>IFERROR('в Абс. вел.'!BW57*100/'в Абс. вел.'!BK57-100,"")</f>
        <v>1.200508450637912</v>
      </c>
      <c r="BL56" s="27">
        <f>IFERROR('в Абс. вел.'!BX57*100/'в Абс. вел.'!BL57-100,"")</f>
        <v>2.586762404492319</v>
      </c>
      <c r="BM56" s="27">
        <f>IFERROR('в Абс. вел.'!BY57*100/'в Абс. вел.'!BM57-100,"")</f>
        <v>-4.4676194154757241</v>
      </c>
      <c r="BN56" s="27">
        <f>IFERROR('в Абс. вел.'!BZ57*100/'в Абс. вел.'!BN57-100,"")</f>
        <v>-3.4978308026030334</v>
      </c>
      <c r="BO56" s="27">
        <f>IFERROR('в Абс. вел.'!CA57*100/'в Абс. вел.'!BO57-100,"")</f>
        <v>-4.676012993674135</v>
      </c>
      <c r="BP56" s="27">
        <f>IFERROR('в Абс. вел.'!CB57*100/'в Абс. вел.'!BP57-100,"")</f>
        <v>14.624290083005675</v>
      </c>
    </row>
    <row r="57" spans="1:68" ht="14.25" customHeight="1" x14ac:dyDescent="0.25">
      <c r="A57" s="25" t="s">
        <v>55</v>
      </c>
      <c r="B57" s="27">
        <f>IFERROR('в Абс. вел.'!N58*100/'в Абс. вел.'!B58-100,"")</f>
        <v>7229.72972972973</v>
      </c>
      <c r="C57" s="27">
        <f>IFERROR('в Абс. вел.'!O58*100/'в Абс. вел.'!C58-100,"")</f>
        <v>4195.9866220735785</v>
      </c>
      <c r="D57" s="27">
        <f>IFERROR('в Абс. вел.'!P58*100/'в Абс. вел.'!D58-100,"")</f>
        <v>2342.5696594427245</v>
      </c>
      <c r="E57" s="27">
        <f>IFERROR('в Абс. вел.'!Q58*100/'в Абс. вел.'!E58-100,"")</f>
        <v>1223.9888423988843</v>
      </c>
      <c r="F57" s="27">
        <f>IFERROR('в Абс. вел.'!R58*100/'в Абс. вел.'!F58-100,"")</f>
        <v>865.09683098591552</v>
      </c>
      <c r="G57" s="27">
        <f>IFERROR('в Абс. вел.'!S58*100/'в Абс. вел.'!G58-100,"")</f>
        <v>773.71816638370115</v>
      </c>
      <c r="H57" s="27">
        <f>IFERROR('в Абс. вел.'!T58*100/'в Абс. вел.'!H58-100,"")</f>
        <v>634.14507772020727</v>
      </c>
      <c r="I57" s="27">
        <f>IFERROR('в Абс. вел.'!U58*100/'в Абс. вел.'!I58-100,"")</f>
        <v>549.98909487459105</v>
      </c>
      <c r="J57" s="27">
        <f>IFERROR('в Абс. вел.'!V58*100/'в Абс. вел.'!J58-100,"")</f>
        <v>503.74707259953163</v>
      </c>
      <c r="K57" s="27">
        <f>IFERROR('в Абс. вел.'!W58*100/'в Абс. вел.'!K58-100,"")</f>
        <v>415.41289592760177</v>
      </c>
      <c r="L57" s="27">
        <f>IFERROR('в Абс. вел.'!X58*100/'в Абс. вел.'!L58-100,"")</f>
        <v>418.38496698831898</v>
      </c>
      <c r="M57" s="27">
        <f>IFERROR('в Абс. вел.'!Y58*100/'в Абс. вел.'!M58-100,"")</f>
        <v>400.65092674315974</v>
      </c>
      <c r="N57" s="27">
        <f>IFERROR('в Абс. вел.'!Z58*100/'в Абс. вел.'!N58-100,"")</f>
        <v>351.73303834808257</v>
      </c>
      <c r="O57" s="27">
        <f>IFERROR('в Абс. вел.'!AA58*100/'в Абс. вел.'!O58-100,"")</f>
        <v>326.29038536395484</v>
      </c>
      <c r="P57" s="27">
        <f>IFERROR('в Абс. вел.'!AB58*100/'в Абс. вел.'!P58-100,"")</f>
        <v>270.58115216426899</v>
      </c>
      <c r="Q57" s="27">
        <f>IFERROR('в Абс. вел.'!AC58*100/'в Абс. вел.'!Q58-100,"")</f>
        <v>230.05372379648162</v>
      </c>
      <c r="R57" s="27">
        <f>IFERROR('в Абс. вел.'!AD58*100/'в Абс. вел.'!R58-100,"")</f>
        <v>196.45642358735807</v>
      </c>
      <c r="S57" s="27">
        <f>IFERROR('в Абс. вел.'!AE58*100/'в Абс. вел.'!S58-100,"")</f>
        <v>173.52221056313397</v>
      </c>
      <c r="T57" s="27">
        <f>IFERROR('в Абс. вел.'!AF58*100/'в Абс. вел.'!T58-100,"")</f>
        <v>155.58613875361706</v>
      </c>
      <c r="U57" s="27">
        <f>IFERROR('в Абс. вел.'!AG58*100/'в Абс. вел.'!U58-100,"")</f>
        <v>145.36272733373599</v>
      </c>
      <c r="V57" s="27">
        <f>IFERROR('в Абс. вел.'!AH58*100/'в Абс. вел.'!V58-100,"")</f>
        <v>105.20081160112193</v>
      </c>
      <c r="W57" s="27">
        <f>IFERROR('в Абс. вел.'!AI58*100/'в Абс. вел.'!W58-100,"")</f>
        <v>88.894375857338815</v>
      </c>
      <c r="X57" s="27">
        <f>IFERROR('в Абс. вел.'!AJ58*100/'в Абс. вел.'!X58-100,"")</f>
        <v>69.344567453708237</v>
      </c>
      <c r="Y57" s="27">
        <f>IFERROR('в Абс. вел.'!AK58*100/'в Абс. вел.'!Y58-100,"")</f>
        <v>48.678904339011439</v>
      </c>
      <c r="Z57" s="27">
        <f>IFERROR('в Абс. вел.'!AL58*100/'в Абс. вел.'!Z58-100,"")</f>
        <v>34.45841155824013</v>
      </c>
      <c r="AA57" s="27">
        <f>IFERROR('в Абс. вел.'!AM58*100/'в Абс. вел.'!AA58-100,"")</f>
        <v>18.043355187464613</v>
      </c>
      <c r="AB57" s="27">
        <f>IFERROR('в Абс. вел.'!AN58*100/'в Абс. вел.'!AB58-100,"")</f>
        <v>10.700482265622327</v>
      </c>
      <c r="AC57" s="27">
        <f>IFERROR('в Абс. вел.'!AO58*100/'в Абс. вел.'!AC58-100,"")</f>
        <v>3.0751308566321995</v>
      </c>
      <c r="AD57" s="27">
        <f>IFERROR('в Абс. вел.'!AP58*100/'в Абс. вел.'!AD58-100,"")</f>
        <v>-1.3414559104055144</v>
      </c>
      <c r="AE57" s="27">
        <f>IFERROR('в Абс. вел.'!AQ58*100/'в Абс. вел.'!AE58-100,"")</f>
        <v>-9.8735436203466946</v>
      </c>
      <c r="AF57" s="27">
        <f>IFERROR('в Абс. вел.'!AR58*100/'в Абс. вел.'!AF58-100,"")</f>
        <v>-21.022256585850769</v>
      </c>
      <c r="AG57" s="27">
        <f>IFERROR('в Абс. вел.'!AS58*100/'в Абс. вел.'!AG58-100,"")</f>
        <v>-23.777744348563374</v>
      </c>
      <c r="AH57" s="27">
        <f>IFERROR('в Абс. вел.'!AT58*100/'в Абс. вел.'!AH58-100,"")</f>
        <v>-18.075933169504594</v>
      </c>
      <c r="AI57" s="27">
        <f>IFERROR('в Абс. вел.'!AU58*100/'в Абс. вел.'!AI58-100,"")</f>
        <v>-24.279614245047341</v>
      </c>
      <c r="AJ57" s="27">
        <f>IFERROR('в Абс. вел.'!AV58*100/'в Абс. вел.'!AJ58-100,"")</f>
        <v>-27.037894127856518</v>
      </c>
      <c r="AK57" s="27">
        <f>IFERROR('в Абс. вел.'!AW58*100/'в Абс. вел.'!AK58-100,"")</f>
        <v>-24.904771080051574</v>
      </c>
      <c r="AL57" s="27">
        <f>IFERROR('в Абс. вел.'!AX58*100/'в Абс. вел.'!AL58-100,"")</f>
        <v>-19.855820306571559</v>
      </c>
      <c r="AM57" s="27">
        <f>IFERROR('в Абс. вел.'!AY58*100/'в Абс. вел.'!AM58-100,"")</f>
        <v>-13.247830190138771</v>
      </c>
      <c r="AN57" s="27">
        <f>IFERROR('в Абс. вел.'!AZ58*100/'в Абс. вел.'!AN58-100,"")</f>
        <v>-7.5867822218102674</v>
      </c>
      <c r="AO57" s="27">
        <f>IFERROR('в Абс. вел.'!BA58*100/'в Абс. вел.'!AO58-100,"")</f>
        <v>-4.7266647056091387</v>
      </c>
      <c r="AP57" s="27">
        <f>IFERROR('в Абс. вел.'!BB58*100/'в Абс. вел.'!AP58-100,"")</f>
        <v>-0.33212748705794581</v>
      </c>
      <c r="AQ57" s="27">
        <f>IFERROR('в Абс. вел.'!BC58*100/'в Абс. вел.'!AQ58-100,"")</f>
        <v>10.06447951317179</v>
      </c>
      <c r="AR57" s="27">
        <f>IFERROR('в Абс. вел.'!BD58*100/'в Абс. вел.'!AR58-100,"")</f>
        <v>19.890912905143182</v>
      </c>
      <c r="AS57" s="27">
        <f>IFERROR('в Абс. вел.'!BE58*100/'в Абс. вел.'!AS58-100,"")</f>
        <v>21.269915315056693</v>
      </c>
      <c r="AT57" s="27">
        <f>IFERROR('в Абс. вел.'!BF58*100/'в Абс. вел.'!AT58-100,"")</f>
        <v>12.857649982250621</v>
      </c>
      <c r="AU57" s="27">
        <f>IFERROR('в Абс. вел.'!BG58*100/'в Абс. вел.'!AU58-100,"")</f>
        <v>24.189124388606501</v>
      </c>
      <c r="AV57" s="27">
        <f>IFERROR('в Абс. вел.'!BH58*100/'в Абс. вел.'!AV58-100,"")</f>
        <v>35.755064821789631</v>
      </c>
      <c r="AW57" s="27">
        <f>IFERROR('в Абс. вел.'!BI58*100/'в Абс. вел.'!AW58-100,"")</f>
        <v>40.330793826234554</v>
      </c>
      <c r="AX57" s="27">
        <f>IFERROR('в Абс. вел.'!BJ58*100/'в Абс. вел.'!AX58-100,"")</f>
        <v>38.996723919177384</v>
      </c>
      <c r="AY57" s="27">
        <f>IFERROR('в Абс. вел.'!BK58*100/'в Абс. вел.'!AY58-100,"")</f>
        <v>36.32164639583408</v>
      </c>
      <c r="AZ57" s="27">
        <f>IFERROR('в Абс. вел.'!BL58*100/'в Абс. вел.'!AZ58-100,"")</f>
        <v>30.809093948512214</v>
      </c>
      <c r="BA57" s="27">
        <f>IFERROR('в Абс. вел.'!BM58*100/'в Абс. вел.'!BA58-100,"")</f>
        <v>18.663264974487305</v>
      </c>
      <c r="BB57" s="27">
        <f>IFERROR('в Абс. вел.'!BN58*100/'в Абс. вел.'!BB58-100,"")</f>
        <v>14.034950484206576</v>
      </c>
      <c r="BC57" s="27">
        <f>IFERROR('в Абс. вел.'!BO58*100/'в Абс. вел.'!BC58-100,"")</f>
        <v>2.2659886843801473</v>
      </c>
      <c r="BD57" s="27">
        <f>IFERROR('в Абс. вел.'!BP58*100/'в Абс. вел.'!BD58-100,"")</f>
        <v>-7.3140857392825893</v>
      </c>
      <c r="BE57" s="27">
        <f>IFERROR('в Абс. вел.'!BQ58*100/'в Абс. вел.'!BE58-100,"")</f>
        <v>-2.9160687073722897</v>
      </c>
      <c r="BF57" s="27">
        <f>IFERROR('в Абс. вел.'!BR58*100/'в Абс. вел.'!BF58-100,"")</f>
        <v>7.4436965274282869</v>
      </c>
      <c r="BG57" s="27">
        <f>IFERROR('в Абс. вел.'!BS58*100/'в Абс. вел.'!BG58-100,"")</f>
        <v>8.8623235412226222</v>
      </c>
      <c r="BH57" s="27">
        <f>IFERROR('в Абс. вел.'!BT58*100/'в Абс. вел.'!BH58-100,"")</f>
        <v>4.0185155440036198</v>
      </c>
      <c r="BI57" s="27">
        <f>IFERROR('в Абс. вел.'!BU58*100/'в Абс. вел.'!BI58-100,"")</f>
        <v>2.4922644163150522</v>
      </c>
      <c r="BJ57" s="27">
        <f>IFERROR('в Абс. вел.'!BV58*100/'в Абс. вел.'!BJ58-100,"")</f>
        <v>-3.2316076294277991</v>
      </c>
      <c r="BK57" s="27">
        <f>IFERROR('в Абс. вел.'!BW58*100/'в Абс. вел.'!BK58-100,"")</f>
        <v>-9.8245705838489812</v>
      </c>
      <c r="BL57" s="27">
        <f>IFERROR('в Абс. вел.'!BX58*100/'в Абс. вел.'!BL58-100,"")</f>
        <v>-7.1373801916932962</v>
      </c>
      <c r="BM57" s="27">
        <f>IFERROR('в Абс. вел.'!BY58*100/'в Абс. вел.'!BM58-100,"")</f>
        <v>2.6457417525984965</v>
      </c>
      <c r="BN57" s="27">
        <f>IFERROR('в Абс. вел.'!BZ58*100/'в Абс. вел.'!BN58-100,"")</f>
        <v>0.65852654685141943</v>
      </c>
      <c r="BO57" s="27">
        <f>IFERROR('в Абс. вел.'!CA58*100/'в Абс. вел.'!BO58-100,"")</f>
        <v>6.1907363054470039</v>
      </c>
      <c r="BP57" s="27">
        <f>IFERROR('в Абс. вел.'!CB58*100/'в Абс. вел.'!BP58-100,"")</f>
        <v>17.947265747907622</v>
      </c>
    </row>
    <row r="58" spans="1:68" x14ac:dyDescent="0.25">
      <c r="A58" s="25" t="s">
        <v>56</v>
      </c>
      <c r="B58" s="27">
        <f>IFERROR('в Абс. вел.'!N59*100/'в Абс. вел.'!B59-100,"")</f>
        <v>583</v>
      </c>
      <c r="C58" s="27">
        <f>IFERROR('в Абс. вел.'!O59*100/'в Абс. вел.'!C59-100,"")</f>
        <v>503.515625</v>
      </c>
      <c r="D58" s="27">
        <f>IFERROR('в Абс. вел.'!P59*100/'в Абс. вел.'!D59-100,"")</f>
        <v>489.30481283422455</v>
      </c>
      <c r="E58" s="27">
        <f>IFERROR('в Абс. вел.'!Q59*100/'в Абс. вел.'!E59-100,"")</f>
        <v>475.52238805970148</v>
      </c>
      <c r="F58" s="27">
        <f>IFERROR('в Абс. вел.'!R59*100/'в Абс. вел.'!F59-100,"")</f>
        <v>895.84775086505192</v>
      </c>
      <c r="G58" s="27">
        <f>IFERROR('в Абс. вел.'!S59*100/'в Абс. вел.'!G59-100,"")</f>
        <v>601.46137787056364</v>
      </c>
      <c r="H58" s="27">
        <f>IFERROR('в Абс. вел.'!T59*100/'в Абс. вел.'!H59-100,"")</f>
        <v>674.81884057971013</v>
      </c>
      <c r="I58" s="27">
        <f>IFERROR('в Абс. вел.'!U59*100/'в Абс. вел.'!I59-100,"")</f>
        <v>416.30727762803235</v>
      </c>
      <c r="J58" s="27">
        <f>IFERROR('в Абс. вел.'!V59*100/'в Абс. вел.'!J59-100,"")</f>
        <v>449.88636363636363</v>
      </c>
      <c r="K58" s="27">
        <f>IFERROR('в Абс. вел.'!W59*100/'в Абс. вел.'!K59-100,"")</f>
        <v>777.42899850523168</v>
      </c>
      <c r="L58" s="27">
        <f>IFERROR('в Абс. вел.'!X59*100/'в Абс. вел.'!L59-100,"")</f>
        <v>831.4496314496314</v>
      </c>
      <c r="M58" s="27">
        <f>IFERROR('в Абс. вел.'!Y59*100/'в Абс. вел.'!M59-100,"")</f>
        <v>795.39539539539544</v>
      </c>
      <c r="N58" s="27">
        <f>IFERROR('в Абс. вел.'!Z59*100/'в Абс. вел.'!N59-100,"")</f>
        <v>649.63396778916547</v>
      </c>
      <c r="O58" s="27">
        <f>IFERROR('в Абс. вел.'!AA59*100/'в Абс. вел.'!O59-100,"")</f>
        <v>612.23300970873788</v>
      </c>
      <c r="P58" s="27">
        <f>IFERROR('в Абс. вел.'!AB59*100/'в Абс. вел.'!P59-100,"")</f>
        <v>429.17422867513608</v>
      </c>
      <c r="Q58" s="27">
        <f>IFERROR('в Абс. вел.'!AC59*100/'в Абс. вел.'!Q59-100,"")</f>
        <v>497.92531120331955</v>
      </c>
      <c r="R58" s="27">
        <f>IFERROR('в Абс. вел.'!AD59*100/'в Абс. вел.'!R59-100,"")</f>
        <v>284.50312717164695</v>
      </c>
      <c r="S58" s="27">
        <f>IFERROR('в Абс. вел.'!AE59*100/'в Абс. вел.'!S59-100,"")</f>
        <v>243.48214285714283</v>
      </c>
      <c r="T58" s="27">
        <f>IFERROR('в Абс. вел.'!AF59*100/'в Абс. вел.'!T59-100,"")</f>
        <v>121.580547112462</v>
      </c>
      <c r="U58" s="27">
        <f>IFERROR('в Абс. вел.'!AG59*100/'в Абс. вел.'!U59-100,"")</f>
        <v>155.12920908379013</v>
      </c>
      <c r="V58" s="27">
        <f>IFERROR('в Абс. вел.'!AH59*100/'в Абс. вел.'!V59-100,"")</f>
        <v>124.73651580905147</v>
      </c>
      <c r="W58" s="27">
        <f>IFERROR('в Абс. вел.'!AI59*100/'в Абс. вел.'!W59-100,"")</f>
        <v>127.90459965928449</v>
      </c>
      <c r="X58" s="27">
        <f>IFERROR('в Абс. вел.'!AJ59*100/'в Абс. вел.'!X59-100,"")</f>
        <v>99.525191242416241</v>
      </c>
      <c r="Y58" s="27">
        <f>IFERROR('в Абс. вел.'!AK59*100/'в Абс. вел.'!Y59-100,"")</f>
        <v>74.622694242593639</v>
      </c>
      <c r="Z58" s="27">
        <f>IFERROR('в Абс. вел.'!AL59*100/'в Абс. вел.'!Z59-100,"")</f>
        <v>43.33984375</v>
      </c>
      <c r="AA58" s="27">
        <f>IFERROR('в Абс. вел.'!AM59*100/'в Абс. вел.'!AA59-100,"")</f>
        <v>32.433660487095608</v>
      </c>
      <c r="AB58" s="27">
        <f>IFERROR('в Абс. вел.'!AN59*100/'в Абс. вел.'!AB59-100,"")</f>
        <v>22.961502186401447</v>
      </c>
      <c r="AC58" s="27">
        <f>IFERROR('в Абс. вел.'!AO59*100/'в Абс. вел.'!AC59-100,"")</f>
        <v>21.868494101318532</v>
      </c>
      <c r="AD58" s="27">
        <f>IFERROR('в Абс. вел.'!AP59*100/'в Абс. вел.'!AD59-100,"")</f>
        <v>32.143502620639794</v>
      </c>
      <c r="AE58" s="27">
        <f>IFERROR('в Абс. вел.'!AQ59*100/'в Абс. вел.'!AE59-100,"")</f>
        <v>18.221991161944374</v>
      </c>
      <c r="AF58" s="27">
        <f>IFERROR('в Абс. вел.'!AR59*100/'в Абс. вел.'!AF59-100,"")</f>
        <v>30.853645668460473</v>
      </c>
      <c r="AG58" s="27">
        <f>IFERROR('в Абс. вел.'!AS59*100/'в Абс. вел.'!AG59-100,"")</f>
        <v>25.035809289952937</v>
      </c>
      <c r="AH58" s="27">
        <f>IFERROR('в Абс. вел.'!AT59*100/'в Абс. вел.'!AH59-100,"")</f>
        <v>12.404597701149427</v>
      </c>
      <c r="AI58" s="27">
        <f>IFERROR('в Абс. вел.'!AU59*100/'в Абс. вел.'!AI59-100,"")</f>
        <v>2.4144117207355293</v>
      </c>
      <c r="AJ58" s="27">
        <f>IFERROR('в Абс. вел.'!AV59*100/'в Абс. вел.'!AJ59-100,"")</f>
        <v>-1.9434161819143299</v>
      </c>
      <c r="AK58" s="27">
        <f>IFERROR('в Абс. вел.'!AW59*100/'в Абс. вел.'!AK59-100,"")</f>
        <v>-4.3790012804097245</v>
      </c>
      <c r="AL58" s="27">
        <f>IFERROR('в Абс. вел.'!AX59*100/'в Абс. вел.'!AL59-100,"")</f>
        <v>9.6266521324431125</v>
      </c>
      <c r="AM58" s="27">
        <f>IFERROR('в Абс. вел.'!AY59*100/'в Абс. вел.'!AM59-100,"")</f>
        <v>18.184313456391962</v>
      </c>
      <c r="AN58" s="27">
        <f>IFERROR('в Абс. вел.'!AZ59*100/'в Абс. вел.'!AN59-100,"")</f>
        <v>31.148455477302832</v>
      </c>
      <c r="AO58" s="27">
        <f>IFERROR('в Абс. вел.'!BA59*100/'в Абс. вел.'!AO59-100,"")</f>
        <v>49.875435974090692</v>
      </c>
      <c r="AP58" s="27">
        <f>IFERROR('в Абс. вел.'!BB59*100/'в Абс. вел.'!AP59-100,"")</f>
        <v>46.112288860015042</v>
      </c>
      <c r="AQ58" s="27">
        <f>IFERROR('в Абс. вел.'!BC59*100/'в Абс. вел.'!AQ59-100,"")</f>
        <v>68.396364702433317</v>
      </c>
      <c r="AR58" s="27">
        <f>IFERROR('в Абс. вел.'!BD59*100/'в Абс. вел.'!AR59-100,"")</f>
        <v>80.316103540037091</v>
      </c>
      <c r="AS58" s="27">
        <f>IFERROR('в Абс. вел.'!BE59*100/'в Абс. вел.'!AS59-100,"")</f>
        <v>76.180345307257994</v>
      </c>
      <c r="AT58" s="27">
        <f>IFERROR('в Абс. вел.'!BF59*100/'в Абс. вел.'!AT59-100,"")</f>
        <v>76.055301047120423</v>
      </c>
      <c r="AU58" s="27">
        <f>IFERROR('в Абс. вел.'!BG59*100/'в Абс. вел.'!AU59-100,"")</f>
        <v>66.221443690241586</v>
      </c>
      <c r="AV58" s="27">
        <f>IFERROR('в Абс. вел.'!BH59*100/'в Абс. вел.'!AV59-100,"")</f>
        <v>54.402049346096817</v>
      </c>
      <c r="AW58" s="27">
        <f>IFERROR('в Абс. вел.'!BI59*100/'в Абс. вел.'!AW59-100,"")</f>
        <v>64.769683985002672</v>
      </c>
      <c r="AX58" s="27">
        <f>IFERROR('в Абс. вел.'!BJ59*100/'в Абс. вел.'!AX59-100,"")</f>
        <v>71.592815859797412</v>
      </c>
      <c r="AY58" s="27">
        <f>IFERROR('в Абс. вел.'!BK59*100/'в Абс. вел.'!AY59-100,"")</f>
        <v>57.109678917726285</v>
      </c>
      <c r="AZ58" s="27">
        <f>IFERROR('в Абс. вел.'!BL59*100/'в Абс. вел.'!AZ59-100,"")</f>
        <v>48.266695023394306</v>
      </c>
      <c r="BA58" s="27">
        <f>IFERROR('в Абс. вел.'!BM59*100/'в Абс. вел.'!BA59-100,"")</f>
        <v>31.658434650455916</v>
      </c>
      <c r="BB58" s="27">
        <f>IFERROR('в Абс. вел.'!BN59*100/'в Абс. вел.'!BB59-100,"")</f>
        <v>29.785640737620525</v>
      </c>
      <c r="BC58" s="27">
        <f>IFERROR('в Абс. вел.'!BO59*100/'в Абс. вел.'!BC59-100,"")</f>
        <v>15.111420612813376</v>
      </c>
      <c r="BD58" s="27">
        <f>IFERROR('в Абс. вел.'!BP59*100/'в Абс. вел.'!BD59-100,"")</f>
        <v>2.3344215374983293</v>
      </c>
      <c r="BE58" s="27">
        <f>IFERROR('в Абс. вел.'!BQ59*100/'в Абс. вел.'!BE59-100,"")</f>
        <v>1.8299196507361444</v>
      </c>
      <c r="BF58" s="27">
        <f>IFERROR('в Абс. вел.'!BR59*100/'в Абс. вел.'!BF59-100,"")</f>
        <v>6.3472886947632503</v>
      </c>
      <c r="BG58" s="27">
        <f>IFERROR('в Абс. вел.'!BS59*100/'в Абс. вел.'!BG59-100,"")</f>
        <v>6.2263985246333533</v>
      </c>
      <c r="BH58" s="27">
        <f>IFERROR('в Абс. вел.'!BT59*100/'в Абс. вел.'!BH59-100,"")</f>
        <v>5.2654558155780649</v>
      </c>
      <c r="BI58" s="27">
        <f>IFERROR('в Абс. вел.'!BU59*100/'в Абс. вел.'!BI59-100,"")</f>
        <v>4.5469321414059323</v>
      </c>
      <c r="BJ58" s="27">
        <f>IFERROR('в Абс. вел.'!BV59*100/'в Абс. вел.'!BJ59-100,"")</f>
        <v>-2.5641954293578664</v>
      </c>
      <c r="BK58" s="27">
        <f>IFERROR('в Абс. вел.'!BW59*100/'в Абс. вел.'!BK59-100,"")</f>
        <v>-0.39173657563102893</v>
      </c>
      <c r="BL58" s="27">
        <f>IFERROR('в Абс. вел.'!BX59*100/'в Абс. вел.'!BL59-100,"")</f>
        <v>-3.1090869970594497</v>
      </c>
      <c r="BM58" s="27">
        <f>IFERROR('в Абс. вел.'!BY59*100/'в Абс. вел.'!BM59-100,"")</f>
        <v>1.4176466344419651</v>
      </c>
      <c r="BN58" s="27">
        <f>IFERROR('в Абс. вел.'!BZ59*100/'в Абс. вел.'!BN59-100,"")</f>
        <v>6.072845293905516</v>
      </c>
      <c r="BO58" s="27">
        <f>IFERROR('в Абс. вел.'!CA59*100/'в Абс. вел.'!BO59-100,"")</f>
        <v>15.282819116757409</v>
      </c>
      <c r="BP58" s="27">
        <f>IFERROR('в Абс. вел.'!CB59*100/'в Абс. вел.'!BP59-100,"")</f>
        <v>31.141021719180173</v>
      </c>
    </row>
    <row r="59" spans="1:68" x14ac:dyDescent="0.25">
      <c r="A59" s="25" t="s">
        <v>57</v>
      </c>
      <c r="B59" s="27">
        <f>IFERROR('в Абс. вел.'!N60*100/'в Абс. вел.'!B60-100,"")</f>
        <v>1337.6623376623377</v>
      </c>
      <c r="C59" s="27">
        <f>IFERROR('в Абс. вел.'!O60*100/'в Абс. вел.'!C60-100,"")</f>
        <v>1559.1397849462367</v>
      </c>
      <c r="D59" s="27">
        <f>IFERROR('в Абс. вел.'!P60*100/'в Абс. вел.'!D60-100,"")</f>
        <v>1547.6987447698746</v>
      </c>
      <c r="E59" s="27">
        <f>IFERROR('в Абс. вел.'!Q60*100/'в Абс. вел.'!E60-100,"")</f>
        <v>1649.6688741721855</v>
      </c>
      <c r="F59" s="27">
        <f>IFERROR('в Абс. вел.'!R60*100/'в Абс. вел.'!F60-100,"")</f>
        <v>1654.0540540540539</v>
      </c>
      <c r="G59" s="27">
        <f>IFERROR('в Абс. вел.'!S60*100/'в Абс. вел.'!G60-100,"")</f>
        <v>1721.556886227545</v>
      </c>
      <c r="H59" s="27">
        <f>IFERROR('в Абс. вел.'!T60*100/'в Абс. вел.'!H60-100,"")</f>
        <v>2080.7377049180327</v>
      </c>
      <c r="I59" s="27">
        <f>IFERROR('в Абс. вел.'!U60*100/'в Абс. вел.'!I60-100,"")</f>
        <v>1570.0483091787439</v>
      </c>
      <c r="J59" s="27">
        <f>IFERROR('в Абс. вел.'!V60*100/'в Абс. вел.'!J60-100,"")</f>
        <v>1369.4550063371357</v>
      </c>
      <c r="K59" s="27">
        <f>IFERROR('в Абс. вел.'!W60*100/'в Абс. вел.'!K60-100,"")</f>
        <v>1202.975047984645</v>
      </c>
      <c r="L59" s="27">
        <f>IFERROR('в Абс. вел.'!X60*100/'в Абс. вел.'!L60-100,"")</f>
        <v>1025.1830161054172</v>
      </c>
      <c r="M59" s="27">
        <f>IFERROR('в Абс. вел.'!Y60*100/'в Абс. вел.'!M60-100,"")</f>
        <v>907.88990825688074</v>
      </c>
      <c r="N59" s="27">
        <f>IFERROR('в Абс. вел.'!Z60*100/'в Абс. вел.'!N60-100,"")</f>
        <v>737.30803974706419</v>
      </c>
      <c r="O59" s="27">
        <f>IFERROR('в Абс. вел.'!AA60*100/'в Абс. вел.'!O60-100,"")</f>
        <v>528.09462086843814</v>
      </c>
      <c r="P59" s="27">
        <f>IFERROR('в Абс. вел.'!AB60*100/'в Абс. вел.'!P60-100,"")</f>
        <v>414.39817166074147</v>
      </c>
      <c r="Q59" s="27">
        <f>IFERROR('в Абс. вел.'!AC60*100/'в Абс. вел.'!Q60-100,"")</f>
        <v>308.81907645722936</v>
      </c>
      <c r="R59" s="27">
        <f>IFERROR('в Абс. вел.'!AD60*100/'в Абс. вел.'!R60-100,"")</f>
        <v>227.02059111920437</v>
      </c>
      <c r="S59" s="27">
        <f>IFERROR('в Абс. вел.'!AE60*100/'в Абс. вел.'!S60-100,"")</f>
        <v>177.12031558185402</v>
      </c>
      <c r="T59" s="27">
        <f>IFERROR('в Абс. вел.'!AF60*100/'в Абс. вел.'!T60-100,"")</f>
        <v>144.5874835557226</v>
      </c>
      <c r="U59" s="27">
        <f>IFERROR('в Абс. вел.'!AG60*100/'в Абс. вел.'!U60-100,"")</f>
        <v>169.55934818243179</v>
      </c>
      <c r="V59" s="27">
        <f>IFERROR('в Абс. вел.'!AH60*100/'в Абс. вел.'!V60-100,"")</f>
        <v>163.98136967396931</v>
      </c>
      <c r="W59" s="27">
        <f>IFERROR('в Абс. вел.'!AI60*100/'в Абс. вел.'!W60-100,"")</f>
        <v>148.00029461589452</v>
      </c>
      <c r="X59" s="27">
        <f>IFERROR('в Абс. вел.'!AJ60*100/'в Абс. вел.'!X60-100,"")</f>
        <v>125.58880936890046</v>
      </c>
      <c r="Y59" s="27">
        <f>IFERROR('в Абс. вел.'!AK60*100/'в Абс. вел.'!Y60-100,"")</f>
        <v>113.73869773651313</v>
      </c>
      <c r="Z59" s="27">
        <f>IFERROR('в Абс. вел.'!AL60*100/'в Абс. вел.'!Z60-100,"")</f>
        <v>91.137123745819395</v>
      </c>
      <c r="AA59" s="27">
        <f>IFERROR('в Абс. вел.'!AM60*100/'в Абс. вел.'!AA60-100,"")</f>
        <v>74.658205644121125</v>
      </c>
      <c r="AB59" s="27">
        <f>IFERROR('в Абс. вел.'!AN60*100/'в Абс. вел.'!AB60-100,"")</f>
        <v>62.645011600928086</v>
      </c>
      <c r="AC59" s="27">
        <f>IFERROR('в Абс. вел.'!AO60*100/'в Абс. вел.'!AC60-100,"")</f>
        <v>58.15665216183686</v>
      </c>
      <c r="AD59" s="27">
        <f>IFERROR('в Абс. вел.'!AP60*100/'в Абс. вел.'!AD60-100,"")</f>
        <v>48.762100573974124</v>
      </c>
      <c r="AE59" s="27">
        <f>IFERROR('в Абс. вел.'!AQ60*100/'в Абс. вел.'!AE60-100,"")</f>
        <v>36.79715302491104</v>
      </c>
      <c r="AF59" s="27">
        <f>IFERROR('в Абс. вел.'!AR60*100/'в Абс. вел.'!AF60-100,"")</f>
        <v>29.03684352068845</v>
      </c>
      <c r="AG59" s="27">
        <f>IFERROR('в Абс. вел.'!AS60*100/'в Абс. вел.'!AG60-100,"")</f>
        <v>14.465588782372294</v>
      </c>
      <c r="AH59" s="27">
        <f>IFERROR('в Абс. вел.'!AT60*100/'в Абс. вел.'!AH60-100,"")</f>
        <v>4.492583153630008</v>
      </c>
      <c r="AI59" s="27">
        <f>IFERROR('в Абс. вел.'!AU60*100/'в Абс. вел.'!AI60-100,"")</f>
        <v>1.1998455644322945</v>
      </c>
      <c r="AJ59" s="27">
        <f>IFERROR('в Абс. вел.'!AV60*100/'в Абс. вел.'!AJ60-100,"")</f>
        <v>1.0238514117613136</v>
      </c>
      <c r="AK59" s="27">
        <f>IFERROR('в Абс. вел.'!AW60*100/'в Абс. вел.'!AK60-100,"")</f>
        <v>4.3098063710181123</v>
      </c>
      <c r="AL59" s="27">
        <f>IFERROR('в Абс. вел.'!AX60*100/'в Абс. вел.'!AL60-100,"")</f>
        <v>3.313295515479922</v>
      </c>
      <c r="AM59" s="27">
        <f>IFERROR('в Абс. вел.'!AY60*100/'в Абс. вел.'!AM60-100,"")</f>
        <v>10.22626572930821</v>
      </c>
      <c r="AN59" s="27">
        <f>IFERROR('в Абс. вел.'!AZ60*100/'в Абс. вел.'!AN60-100,"")</f>
        <v>23.765441466597863</v>
      </c>
      <c r="AO59" s="27">
        <f>IFERROR('в Абс. вел.'!BA60*100/'в Абс. вел.'!AO60-100,"")</f>
        <v>24.680228303819703</v>
      </c>
      <c r="AP59" s="27">
        <f>IFERROR('в Абс. вел.'!BB60*100/'в Абс. вел.'!AP60-100,"")</f>
        <v>27.109127555427591</v>
      </c>
      <c r="AQ59" s="27">
        <f>IFERROR('в Абс. вел.'!BC60*100/'в Абс. вел.'!AQ60-100,"")</f>
        <v>27.344201641808297</v>
      </c>
      <c r="AR59" s="27">
        <f>IFERROR('в Абс. вел.'!BD60*100/'в Абс. вел.'!AR60-100,"")</f>
        <v>12.361925745079944</v>
      </c>
      <c r="AS59" s="27">
        <f>IFERROR('в Абс. вел.'!BE60*100/'в Абс. вел.'!AS60-100,"")</f>
        <v>24.006249999999994</v>
      </c>
      <c r="AT59" s="27">
        <f>IFERROR('в Абс. вел.'!BF60*100/'в Абс. вел.'!AT60-100,"")</f>
        <v>24.727181764172471</v>
      </c>
      <c r="AU59" s="27">
        <f>IFERROR('в Абс. вел.'!BG60*100/'в Абс. вел.'!AU60-100,"")</f>
        <v>21.804842259721198</v>
      </c>
      <c r="AV59" s="27">
        <f>IFERROR('в Абс. вел.'!BH60*100/'в Абс. вел.'!AV60-100,"")</f>
        <v>20.229530661185336</v>
      </c>
      <c r="AW59" s="27">
        <f>IFERROR('в Абс. вел.'!BI60*100/'в Абс. вел.'!AW60-100,"")</f>
        <v>15.059880239520965</v>
      </c>
      <c r="AX59" s="27">
        <f>IFERROR('в Абс. вел.'!BJ60*100/'в Абс. вел.'!AX60-100,"")</f>
        <v>16.141721528669379</v>
      </c>
      <c r="AY59" s="27">
        <f>IFERROR('в Абс. вел.'!BK60*100/'в Абс. вел.'!AY60-100,"")</f>
        <v>12.187801479258226</v>
      </c>
      <c r="AZ59" s="27">
        <f>IFERROR('в Абс. вел.'!BL60*100/'в Абс. вел.'!AZ60-100,"")</f>
        <v>6.1284547661671951</v>
      </c>
      <c r="BA59" s="27">
        <f>IFERROR('в Абс. вел.'!BM60*100/'в Абс. вел.'!BA60-100,"")</f>
        <v>-1.840505199896711</v>
      </c>
      <c r="BB59" s="27">
        <f>IFERROR('в Абс. вел.'!BN60*100/'в Абс. вел.'!BB60-100,"")</f>
        <v>-6.2068184392343397</v>
      </c>
      <c r="BC59" s="27">
        <f>IFERROR('в Абс. вел.'!BO60*100/'в Абс. вел.'!BC60-100,"")</f>
        <v>-4.7189940076266623</v>
      </c>
      <c r="BD59" s="27">
        <f>IFERROR('в Абс. вел.'!BP60*100/'в Абс. вел.'!BD60-100,"")</f>
        <v>-5.6652269535493787</v>
      </c>
      <c r="BE59" s="27">
        <f>IFERROR('в Абс. вел.'!BQ60*100/'в Абс. вел.'!BE60-100,"")</f>
        <v>-19.268182047275843</v>
      </c>
      <c r="BF59" s="27">
        <f>IFERROR('в Абс. вел.'!BR60*100/'в Абс. вел.'!BF60-100,"")</f>
        <v>-16.706360149414621</v>
      </c>
      <c r="BG59" s="27">
        <f>IFERROR('в Абс. вел.'!BS60*100/'в Абс. вел.'!BG60-100,"")</f>
        <v>-15.528249608480905</v>
      </c>
      <c r="BH59" s="27">
        <f>IFERROR('в Абс. вел.'!BT60*100/'в Абс. вел.'!BH60-100,"")</f>
        <v>-16.51944721470295</v>
      </c>
      <c r="BI59" s="27">
        <f>IFERROR('в Абс. вел.'!BU60*100/'в Абс. вел.'!BI60-100,"")</f>
        <v>-14.224209306176519</v>
      </c>
      <c r="BJ59" s="27">
        <f>IFERROR('в Абс. вел.'!BV60*100/'в Абс. вел.'!BJ60-100,"")</f>
        <v>-13.806566939505132</v>
      </c>
      <c r="BK59" s="27">
        <f>IFERROR('в Абс. вел.'!BW60*100/'в Абс. вел.'!BK60-100,"")</f>
        <v>-15.246990254156316</v>
      </c>
      <c r="BL59" s="27">
        <f>IFERROR('в Абс. вел.'!BX60*100/'в Абс. вел.'!BL60-100,"")</f>
        <v>-14.023939365930303</v>
      </c>
      <c r="BM59" s="27">
        <f>IFERROR('в Абс. вел.'!BY60*100/'в Абс. вел.'!BM60-100,"")</f>
        <v>-5.7517996795255044</v>
      </c>
      <c r="BN59" s="27">
        <f>IFERROR('в Абс. вел.'!BZ60*100/'в Абс. вел.'!BN60-100,"")</f>
        <v>-4.987320371935752</v>
      </c>
      <c r="BO59" s="27">
        <f>IFERROR('в Абс. вел.'!CA60*100/'в Абс. вел.'!BO60-100,"")</f>
        <v>-0.79329156442814508</v>
      </c>
      <c r="BP59" s="27">
        <f>IFERROR('в Абс. вел.'!CB60*100/'в Абс. вел.'!BP60-100,"")</f>
        <v>12.185050981713999</v>
      </c>
    </row>
    <row r="60" spans="1:68" x14ac:dyDescent="0.25">
      <c r="A60" s="25" t="s">
        <v>58</v>
      </c>
      <c r="B60" s="27">
        <f>IFERROR('в Абс. вел.'!N61*100/'в Абс. вел.'!B61-100,"")</f>
        <v>1923.4567901234568</v>
      </c>
      <c r="C60" s="27">
        <f>IFERROR('в Абс. вел.'!O61*100/'в Абс. вел.'!C61-100,"")</f>
        <v>1808.5626911314985</v>
      </c>
      <c r="D60" s="27">
        <f>IFERROR('в Абс. вел.'!P61*100/'в Абс. вел.'!D61-100,"")</f>
        <v>1371.4285714285713</v>
      </c>
      <c r="E60" s="27">
        <f>IFERROR('в Абс. вел.'!Q61*100/'в Абс. вел.'!E61-100,"")</f>
        <v>1002.5470653377631</v>
      </c>
      <c r="F60" s="27">
        <f>IFERROR('в Абс. вел.'!R61*100/'в Абс. вел.'!F61-100,"")</f>
        <v>712.66094420600859</v>
      </c>
      <c r="G60" s="27">
        <f>IFERROR('в Абс. вел.'!S61*100/'в Абс. вел.'!G61-100,"")</f>
        <v>670.41095890410963</v>
      </c>
      <c r="H60" s="27">
        <f>IFERROR('в Абс. вел.'!T61*100/'в Абс. вел.'!H61-100,"")</f>
        <v>567.76859504132233</v>
      </c>
      <c r="I60" s="27">
        <f>IFERROR('в Абс. вел.'!U61*100/'в Абс. вел.'!I61-100,"")</f>
        <v>634.12563667232598</v>
      </c>
      <c r="J60" s="27">
        <f>IFERROR('в Абс. вел.'!V61*100/'в Абс. вел.'!J61-100,"")</f>
        <v>659.67805261091485</v>
      </c>
      <c r="K60" s="27">
        <f>IFERROR('в Абс. вел.'!W61*100/'в Абс. вел.'!K61-100,"")</f>
        <v>529.4060370009737</v>
      </c>
      <c r="L60" s="27">
        <f>IFERROR('в Абс. вел.'!X61*100/'в Абс. вел.'!L61-100,"")</f>
        <v>468.71303858068154</v>
      </c>
      <c r="M60" s="27">
        <f>IFERROR('в Абс. вел.'!Y61*100/'в Абс. вел.'!M61-100,"")</f>
        <v>436.56879398204319</v>
      </c>
      <c r="N60" s="27">
        <f>IFERROR('в Абс. вел.'!Z61*100/'в Абс. вел.'!N61-100,"")</f>
        <v>402.2371364653244</v>
      </c>
      <c r="O60" s="27">
        <f>IFERROR('в Абс. вел.'!AA61*100/'в Абс. вел.'!O61-100,"")</f>
        <v>331.32510815574426</v>
      </c>
      <c r="P60" s="27">
        <f>IFERROR('в Абс. вел.'!AB61*100/'в Абс. вел.'!P61-100,"")</f>
        <v>263.40940612785272</v>
      </c>
      <c r="Q60" s="27">
        <f>IFERROR('в Абс. вел.'!AC61*100/'в Абс. вел.'!Q61-100,"")</f>
        <v>178.29449578143834</v>
      </c>
      <c r="R60" s="27">
        <f>IFERROR('в Абс. вел.'!AD61*100/'в Абс. вел.'!R61-100,"")</f>
        <v>158.11108177097088</v>
      </c>
      <c r="S60" s="27">
        <f>IFERROR('в Абс. вел.'!AE61*100/'в Абс. вел.'!S61-100,"")</f>
        <v>120.64722617354195</v>
      </c>
      <c r="T60" s="27">
        <f>IFERROR('в Абс. вел.'!AF61*100/'в Абс. вел.'!T61-100,"")</f>
        <v>94.507307873644521</v>
      </c>
      <c r="U60" s="27">
        <f>IFERROR('в Абс. вел.'!AG61*100/'в Абс. вел.'!U61-100,"")</f>
        <v>98.23080481036078</v>
      </c>
      <c r="V60" s="27">
        <f>IFERROR('в Абс. вел.'!AH61*100/'в Абс. вел.'!V61-100,"")</f>
        <v>90.650679621685867</v>
      </c>
      <c r="W60" s="27">
        <f>IFERROR('в Абс. вел.'!AI61*100/'в Абс. вел.'!W61-100,"")</f>
        <v>109.84426567656766</v>
      </c>
      <c r="X60" s="27">
        <f>IFERROR('в Абс. вел.'!AJ61*100/'в Абс. вел.'!X61-100,"")</f>
        <v>110.40851695964346</v>
      </c>
      <c r="Y60" s="27">
        <f>IFERROR('в Абс. вел.'!AK61*100/'в Абс. вел.'!Y61-100,"")</f>
        <v>94.640918958031847</v>
      </c>
      <c r="Z60" s="27">
        <f>IFERROR('в Абс. вел.'!AL61*100/'в Абс. вел.'!Z61-100,"")</f>
        <v>75.071876898157512</v>
      </c>
      <c r="AA60" s="27">
        <f>IFERROR('в Абс. вел.'!AM61*100/'в Абс. вел.'!AA61-100,"")</f>
        <v>58.988075337122467</v>
      </c>
      <c r="AB60" s="27">
        <f>IFERROR('в Абс. вел.'!AN61*100/'в Абс. вел.'!AB61-100,"")</f>
        <v>42.724307820414964</v>
      </c>
      <c r="AC60" s="27">
        <f>IFERROR('в Абс. вел.'!AO61*100/'в Абс. вел.'!AC61-100,"")</f>
        <v>51.207276139603721</v>
      </c>
      <c r="AD60" s="27">
        <f>IFERROR('в Абс. вел.'!AP61*100/'в Абс. вел.'!AD61-100,"")</f>
        <v>34.210885281680532</v>
      </c>
      <c r="AE60" s="27">
        <f>IFERROR('в Абс. вел.'!AQ61*100/'в Абс. вел.'!AE61-100,"")</f>
        <v>30.264642362118423</v>
      </c>
      <c r="AF60" s="27">
        <f>IFERROR('в Абс. вел.'!AR61*100/'в Абс. вел.'!AF61-100,"")</f>
        <v>24.678826808871648</v>
      </c>
      <c r="AG60" s="27">
        <f>IFERROR('в Абс. вел.'!AS61*100/'в Абс. вел.'!AG61-100,"")</f>
        <v>7.8049349588753358</v>
      </c>
      <c r="AH60" s="27">
        <f>IFERROR('в Абс. вел.'!AT61*100/'в Абс. вел.'!AH61-100,"")</f>
        <v>-0.70481715416519819</v>
      </c>
      <c r="AI60" s="27">
        <f>IFERROR('в Абс. вел.'!AU61*100/'в Абс. вел.'!AI61-100,"")</f>
        <v>-2.0544073919347312</v>
      </c>
      <c r="AJ60" s="27">
        <f>IFERROR('в Абс. вел.'!AV61*100/'в Абс. вел.'!AJ61-100,"")</f>
        <v>-7.497881954250218</v>
      </c>
      <c r="AK60" s="27">
        <f>IFERROR('в Абс. вел.'!AW61*100/'в Абс. вел.'!AK61-100,"")</f>
        <v>-8.8849647993680207</v>
      </c>
      <c r="AL60" s="27">
        <f>IFERROR('в Абс. вел.'!AX61*100/'в Абс. вел.'!AL61-100,"")</f>
        <v>-1.8157006060045404</v>
      </c>
      <c r="AM60" s="27">
        <f>IFERROR('в Абс. вел.'!AY61*100/'в Абс. вел.'!AM61-100,"")</f>
        <v>8.9092948268610712</v>
      </c>
      <c r="AN60" s="27">
        <f>IFERROR('в Абс. вел.'!AZ61*100/'в Абс. вел.'!AN61-100,"")</f>
        <v>17.887008945935435</v>
      </c>
      <c r="AO60" s="27">
        <f>IFERROR('в Абс. вел.'!BA61*100/'в Абс. вел.'!AO61-100,"")</f>
        <v>35.89211123045709</v>
      </c>
      <c r="AP60" s="27">
        <f>IFERROR('в Абс. вел.'!BB61*100/'в Абс. вел.'!AP61-100,"")</f>
        <v>61.159670698241683</v>
      </c>
      <c r="AQ60" s="27">
        <f>IFERROR('в Абс. вел.'!BC61*100/'в Абс. вел.'!AQ61-100,"")</f>
        <v>68.190141542116208</v>
      </c>
      <c r="AR60" s="27">
        <f>IFERROR('в Абс. вел.'!BD61*100/'в Абс. вел.'!AR61-100,"")</f>
        <v>63.508226202337852</v>
      </c>
      <c r="AS60" s="27">
        <f>IFERROR('в Абс. вел.'!BE61*100/'в Абс. вел.'!AS61-100,"")</f>
        <v>79.987554785996423</v>
      </c>
      <c r="AT60" s="27">
        <f>IFERROR('в Абс. вел.'!BF61*100/'в Абс. вел.'!AT61-100,"")</f>
        <v>66.2671653607797</v>
      </c>
      <c r="AU60" s="27">
        <f>IFERROR('в Абс. вел.'!BG61*100/'в Абс. вел.'!AU61-100,"")</f>
        <v>52.816318338058551</v>
      </c>
      <c r="AV60" s="27">
        <f>IFERROR('в Абс. вел.'!BH61*100/'в Абс. вел.'!AV61-100,"")</f>
        <v>62.57823233094183</v>
      </c>
      <c r="AW60" s="27">
        <f>IFERROR('в Абс. вел.'!BI61*100/'в Абс. вел.'!AW61-100,"")</f>
        <v>66.739767945939064</v>
      </c>
      <c r="AX60" s="27">
        <f>IFERROR('в Абс. вел.'!BJ61*100/'в Абс. вел.'!AX61-100,"")</f>
        <v>70.289052745647723</v>
      </c>
      <c r="AY60" s="27">
        <f>IFERROR('в Абс. вел.'!BK61*100/'в Абс. вел.'!AY61-100,"")</f>
        <v>60.985604256505979</v>
      </c>
      <c r="AZ60" s="27">
        <f>IFERROR('в Абс. вел.'!BL61*100/'в Абс. вел.'!AZ61-100,"")</f>
        <v>58.535076504309814</v>
      </c>
      <c r="BA60" s="27">
        <f>IFERROR('в Абс. вел.'!BM61*100/'в Абс. вел.'!BA61-100,"")</f>
        <v>37.602754162860947</v>
      </c>
      <c r="BB60" s="27">
        <f>IFERROR('в Абс. вел.'!BN61*100/'в Абс. вел.'!BB61-100,"")</f>
        <v>23.173461987197683</v>
      </c>
      <c r="BC60" s="27">
        <f>IFERROR('в Абс. вел.'!BO61*100/'в Абс. вел.'!BC61-100,"")</f>
        <v>8.9025879445041056</v>
      </c>
      <c r="BD60" s="27">
        <f>IFERROR('в Абс. вел.'!BP61*100/'в Абс. вел.'!BD61-100,"")</f>
        <v>4.629767248298208</v>
      </c>
      <c r="BE60" s="27">
        <f>IFERROR('в Абс. вел.'!BQ61*100/'в Абс. вел.'!BE61-100,"")</f>
        <v>4.1276474213477172</v>
      </c>
      <c r="BF60" s="27">
        <f>IFERROR('в Абс. вел.'!BR61*100/'в Абс. вел.'!BF61-100,"")</f>
        <v>17.48382647532101</v>
      </c>
      <c r="BG60" s="27">
        <f>IFERROR('в Абс. вел.'!BS61*100/'в Абс. вел.'!BG61-100,"")</f>
        <v>22.269652590792674</v>
      </c>
      <c r="BH60" s="27">
        <f>IFERROR('в Абс. вел.'!BT61*100/'в Абс. вел.'!BH61-100,"")</f>
        <v>20.293256967591503</v>
      </c>
      <c r="BI60" s="27">
        <f>IFERROR('в Абс. вел.'!BU61*100/'в Абс. вел.'!BI61-100,"")</f>
        <v>21.940141006622113</v>
      </c>
      <c r="BJ60" s="27">
        <f>IFERROR('в Абс. вел.'!BV61*100/'в Абс. вел.'!BJ61-100,"")</f>
        <v>12.195999225299502</v>
      </c>
      <c r="BK60" s="27">
        <f>IFERROR('в Абс. вел.'!BW61*100/'в Абс. вел.'!BK61-100,"")</f>
        <v>7.2057784826152442</v>
      </c>
      <c r="BL60" s="27">
        <f>IFERROR('в Абс. вел.'!BX61*100/'в Абс. вел.'!BL61-100,"")</f>
        <v>10.265348595213325</v>
      </c>
      <c r="BM60" s="27">
        <f>IFERROR('в Абс. вел.'!BY61*100/'в Абс. вел.'!BM61-100,"")</f>
        <v>7.703599693643099</v>
      </c>
      <c r="BN60" s="27">
        <f>IFERROR('в Абс. вел.'!BZ61*100/'в Абс. вел.'!BN61-100,"")</f>
        <v>8.9921150990732741</v>
      </c>
      <c r="BO60" s="27">
        <f>IFERROR('в Абс. вел.'!CA61*100/'в Абс. вел.'!BO61-100,"")</f>
        <v>18.923263982707383</v>
      </c>
      <c r="BP60" s="27">
        <f>IFERROR('в Абс. вел.'!CB61*100/'в Абс. вел.'!BP61-100,"")</f>
        <v>17.22232481497791</v>
      </c>
    </row>
    <row r="61" spans="1:68" x14ac:dyDescent="0.25">
      <c r="A61" s="25" t="s">
        <v>59</v>
      </c>
      <c r="B61" s="27" t="str">
        <f>IFERROR('в Абс. вел.'!N62*100/'в Абс. вел.'!B62-100,"")</f>
        <v/>
      </c>
      <c r="C61" s="27">
        <f>IFERROR('в Абс. вел.'!O62*100/'в Абс. вел.'!C62-100,"")</f>
        <v>9345.454545454546</v>
      </c>
      <c r="D61" s="27">
        <f>IFERROR('в Абс. вел.'!P62*100/'в Абс. вел.'!D62-100,"")</f>
        <v>1613.6363636363637</v>
      </c>
      <c r="E61" s="27">
        <f>IFERROR('в Абс. вел.'!Q62*100/'в Абс. вел.'!E62-100,"")</f>
        <v>1020.9964412811387</v>
      </c>
      <c r="F61" s="27">
        <f>IFERROR('в Абс. вел.'!R62*100/'в Абс. вел.'!F62-100,"")</f>
        <v>920.60185185185185</v>
      </c>
      <c r="G61" s="27">
        <f>IFERROR('в Абс. вел.'!S62*100/'в Абс. вел.'!G62-100,"")</f>
        <v>892.28070175438597</v>
      </c>
      <c r="H61" s="27">
        <f>IFERROR('в Абс. вел.'!T62*100/'в Абс. вел.'!H62-100,"")</f>
        <v>908.30449826989616</v>
      </c>
      <c r="I61" s="27">
        <f>IFERROR('в Абс. вел.'!U62*100/'в Абс. вел.'!I62-100,"")</f>
        <v>846.14220877458399</v>
      </c>
      <c r="J61" s="27">
        <f>IFERROR('в Абс. вел.'!V62*100/'в Абс. вел.'!J62-100,"")</f>
        <v>862.11512717536812</v>
      </c>
      <c r="K61" s="27">
        <f>IFERROR('в Абс. вел.'!W62*100/'в Абс. вел.'!K62-100,"")</f>
        <v>674.95088408644403</v>
      </c>
      <c r="L61" s="27">
        <f>IFERROR('в Абс. вел.'!X62*100/'в Абс. вел.'!L62-100,"")</f>
        <v>690.26701119724373</v>
      </c>
      <c r="M61" s="27">
        <f>IFERROR('в Абс. вел.'!Y62*100/'в Абс. вел.'!M62-100,"")</f>
        <v>608.46745976207137</v>
      </c>
      <c r="N61" s="27">
        <f>IFERROR('в Абс. вел.'!Z62*100/'в Абс. вел.'!N62-100,"")</f>
        <v>550.0858614768174</v>
      </c>
      <c r="O61" s="27">
        <f>IFERROR('в Абс. вел.'!AA62*100/'в Абс. вел.'!O62-100,"")</f>
        <v>494.08084696823869</v>
      </c>
      <c r="P61" s="27">
        <f>IFERROR('в Абс. вел.'!AB62*100/'в Абс. вел.'!P62-100,"")</f>
        <v>409.8901098901099</v>
      </c>
      <c r="Q61" s="27">
        <f>IFERROR('в Абс. вел.'!AC62*100/'в Абс. вел.'!Q62-100,"")</f>
        <v>373.65079365079367</v>
      </c>
      <c r="R61" s="27">
        <f>IFERROR('в Абс. вел.'!AD62*100/'в Абс. вел.'!R62-100,"")</f>
        <v>248.15150827852119</v>
      </c>
      <c r="S61" s="27">
        <f>IFERROR('в Абс. вел.'!AE62*100/'в Абс. вел.'!S62-100,"")</f>
        <v>183.53960396039605</v>
      </c>
      <c r="T61" s="27">
        <f>IFERROR('в Абс. вел.'!AF62*100/'в Абс. вел.'!T62-100,"")</f>
        <v>159.9691146190803</v>
      </c>
      <c r="U61" s="27">
        <f>IFERROR('в Абс. вел.'!AG62*100/'в Абс. вел.'!U62-100,"")</f>
        <v>140.32619123760793</v>
      </c>
      <c r="V61" s="27">
        <f>IFERROR('в Абс. вел.'!AH62*100/'в Абс. вел.'!V62-100,"")</f>
        <v>126.64533184917212</v>
      </c>
      <c r="W61" s="27">
        <f>IFERROR('в Абс. вел.'!AI62*100/'в Абс. вел.'!W62-100,"")</f>
        <v>123.29826340474077</v>
      </c>
      <c r="X61" s="27">
        <f>IFERROR('в Абс. вел.'!AJ62*100/'в Абс. вел.'!X62-100,"")</f>
        <v>96.479564032697539</v>
      </c>
      <c r="Y61" s="27">
        <f>IFERROR('в Абс. вел.'!AK62*100/'в Абс. вел.'!Y62-100,"")</f>
        <v>78.852232319241409</v>
      </c>
      <c r="Z61" s="27">
        <f>IFERROR('в Абс. вел.'!AL62*100/'в Абс. вел.'!Z62-100,"")</f>
        <v>59.23219159989435</v>
      </c>
      <c r="AA61" s="27">
        <f>IFERROR('в Абс. вел.'!AM62*100/'в Абс. вел.'!AA62-100,"")</f>
        <v>49.291211016605899</v>
      </c>
      <c r="AB61" s="27">
        <f>IFERROR('в Абс. вел.'!AN62*100/'в Абс. вел.'!AB62-100,"")</f>
        <v>41.245541022592164</v>
      </c>
      <c r="AC61" s="27">
        <f>IFERROR('в Абс. вел.'!AO62*100/'в Абс. вел.'!AC62-100,"")</f>
        <v>27.922252010723867</v>
      </c>
      <c r="AD61" s="27">
        <f>IFERROR('в Абс. вел.'!AP62*100/'в Абс. вел.'!AD62-100,"")</f>
        <v>23.218241042345284</v>
      </c>
      <c r="AE61" s="27">
        <f>IFERROR('в Абс. вел.'!AQ62*100/'в Абс. вел.'!AE62-100,"")</f>
        <v>13.680863004302552</v>
      </c>
      <c r="AF61" s="27">
        <f>IFERROR('в Абс. вел.'!AR62*100/'в Абс. вел.'!AF62-100,"")</f>
        <v>6.6860273249290429</v>
      </c>
      <c r="AG61" s="27">
        <f>IFERROR('в Абс. вел.'!AS62*100/'в Абс. вел.'!AG62-100,"")</f>
        <v>1.4437791084497604</v>
      </c>
      <c r="AH61" s="27">
        <f>IFERROR('в Абс. вел.'!AT62*100/'в Абс. вел.'!AH62-100,"")</f>
        <v>-4.0702314445331211</v>
      </c>
      <c r="AI61" s="27">
        <f>IFERROR('в Абс. вел.'!AU62*100/'в Абс. вел.'!AI62-100,"")</f>
        <v>-6.380563124432328</v>
      </c>
      <c r="AJ61" s="27">
        <f>IFERROR('в Абс. вел.'!AV62*100/'в Абс. вел.'!AJ62-100,"")</f>
        <v>-4.6263937427192587</v>
      </c>
      <c r="AK61" s="27">
        <f>IFERROR('в Абс. вел.'!AW62*100/'в Абс. вел.'!AK62-100,"")</f>
        <v>0.86154525873971011</v>
      </c>
      <c r="AL61" s="27">
        <f>IFERROR('в Абс. вел.'!AX62*100/'в Абс. вел.'!AL62-100,"")</f>
        <v>5.1647865516478646</v>
      </c>
      <c r="AM61" s="27">
        <f>IFERROR('в Абс. вел.'!AY62*100/'в Абс. вел.'!AM62-100,"")</f>
        <v>9.2512208355941397</v>
      </c>
      <c r="AN61" s="27">
        <f>IFERROR('в Абс. вел.'!AZ62*100/'в Абс. вел.'!AN62-100,"")</f>
        <v>9.7916447437651328</v>
      </c>
      <c r="AO61" s="27">
        <f>IFERROR('в Абс. вел.'!BA62*100/'в Абс. вел.'!AO62-100,"")</f>
        <v>18.018442837682073</v>
      </c>
      <c r="AP61" s="27">
        <f>IFERROR('в Абс. вел.'!BB62*100/'в Абс. вел.'!AP62-100,"")</f>
        <v>19.778999682774668</v>
      </c>
      <c r="AQ61" s="27">
        <f>IFERROR('в Абс. вел.'!BC62*100/'в Абс. вел.'!AQ62-100,"")</f>
        <v>30.190335143437011</v>
      </c>
      <c r="AR61" s="27">
        <f>IFERROR('в Абс. вел.'!BD62*100/'в Абс. вел.'!AR62-100,"")</f>
        <v>34.669636228656287</v>
      </c>
      <c r="AS61" s="27">
        <f>IFERROR('в Абс. вел.'!BE62*100/'в Абс. вел.'!AS62-100,"")</f>
        <v>41.660654554994437</v>
      </c>
      <c r="AT61" s="27">
        <f>IFERROR('в Абс. вел.'!BF62*100/'в Абс. вел.'!AT62-100,"")</f>
        <v>38.999104057340332</v>
      </c>
      <c r="AU61" s="27">
        <f>IFERROR('в Абс. вел.'!BG62*100/'в Абс. вел.'!AU62-100,"")</f>
        <v>37.982051903953419</v>
      </c>
      <c r="AV61" s="27">
        <f>IFERROR('в Абс. вел.'!BH62*100/'в Абс. вел.'!AV62-100,"")</f>
        <v>39.649857500145401</v>
      </c>
      <c r="AW61" s="27">
        <f>IFERROR('в Абс. вел.'!BI62*100/'в Абс. вел.'!AW62-100,"")</f>
        <v>38.356239391118663</v>
      </c>
      <c r="AX61" s="27">
        <f>IFERROR('в Абс. вел.'!BJ62*100/'в Абс. вел.'!AX62-100,"")</f>
        <v>43.49563571353454</v>
      </c>
      <c r="AY61" s="27">
        <f>IFERROR('в Абс. вел.'!BK62*100/'в Абс. вел.'!AY62-100,"")</f>
        <v>40.888999255028551</v>
      </c>
      <c r="AZ61" s="27">
        <f>IFERROR('в Абс. вел.'!BL62*100/'в Абс. вел.'!AZ62-100,"")</f>
        <v>39.02813054104567</v>
      </c>
      <c r="BA61" s="27">
        <f>IFERROR('в Абс. вел.'!BM62*100/'в Абс. вел.'!BA62-100,"")</f>
        <v>32.861265260821312</v>
      </c>
      <c r="BB61" s="27">
        <f>IFERROR('в Абс. вел.'!BN62*100/'в Абс. вел.'!BB62-100,"")</f>
        <v>33.762966232619732</v>
      </c>
      <c r="BC61" s="27">
        <f>IFERROR('в Абс. вел.'!BO62*100/'в Абс. вел.'!BC62-100,"")</f>
        <v>31.986517800716229</v>
      </c>
      <c r="BD61" s="27">
        <f>IFERROR('в Абс. вел.'!BP62*100/'в Абс. вел.'!BD62-100,"")</f>
        <v>12.307056229327458</v>
      </c>
      <c r="BE61" s="27">
        <f>IFERROR('в Абс. вел.'!BQ62*100/'в Абс. вел.'!BE62-100,"")</f>
        <v>13.671929255984068</v>
      </c>
      <c r="BF61" s="27">
        <f>IFERROR('в Абс. вел.'!BR62*100/'в Абс. вел.'!BF62-100,"")</f>
        <v>17.177716390423569</v>
      </c>
      <c r="BG61" s="27">
        <f>IFERROR('в Абс. вел.'!BS62*100/'в Абс. вел.'!BG62-100,"")</f>
        <v>14.532431007206895</v>
      </c>
      <c r="BH61" s="27">
        <f>IFERROR('в Абс. вел.'!BT62*100/'в Абс. вел.'!BH62-100,"")</f>
        <v>8.5714285714285694</v>
      </c>
      <c r="BI61" s="27">
        <f>IFERROR('в Абс. вел.'!BU62*100/'в Абс. вел.'!BI62-100,"")</f>
        <v>9.0034826658223892</v>
      </c>
      <c r="BJ61" s="27">
        <f>IFERROR('в Абс. вел.'!BV62*100/'в Абс. вел.'!BJ62-100,"")</f>
        <v>2.1986075485529E-2</v>
      </c>
      <c r="BK61" s="27">
        <f>IFERROR('в Абс. вел.'!BW62*100/'в Абс. вел.'!BK62-100,"")</f>
        <v>7.0501974055332539E-3</v>
      </c>
      <c r="BL61" s="27">
        <f>IFERROR('в Абс. вел.'!BX62*100/'в Абс. вел.'!BL62-100,"")</f>
        <v>1.861362931301926</v>
      </c>
      <c r="BM61" s="27">
        <f>IFERROR('в Абс. вел.'!BY62*100/'в Абс. вел.'!BM62-100,"")</f>
        <v>6.8099040999766061</v>
      </c>
      <c r="BN61" s="27">
        <f>IFERROR('в Абс. вел.'!BZ62*100/'в Абс. вел.'!BN62-100,"")</f>
        <v>10.067977824709615</v>
      </c>
      <c r="BO61" s="27">
        <f>IFERROR('в Абс. вел.'!CA62*100/'в Абс. вел.'!BO62-100,"")</f>
        <v>11.41188112490822</v>
      </c>
      <c r="BP61" s="27">
        <f>IFERROR('в Абс. вел.'!CB62*100/'в Абс. вел.'!BP62-100,"")</f>
        <v>32.306622489467003</v>
      </c>
    </row>
    <row r="62" spans="1:68" x14ac:dyDescent="0.25">
      <c r="A62" s="25" t="s">
        <v>60</v>
      </c>
      <c r="B62" s="27">
        <f>IFERROR('в Абс. вел.'!N63*100/'в Абс. вел.'!B63-100,"")</f>
        <v>4932.4324324324325</v>
      </c>
      <c r="C62" s="27">
        <f>IFERROR('в Абс. вел.'!O63*100/'в Абс. вел.'!C63-100,"")</f>
        <v>3444.1176470588234</v>
      </c>
      <c r="D62" s="27">
        <f>IFERROR('в Абс. вел.'!P63*100/'в Абс. вел.'!D63-100,"")</f>
        <v>2594.5945945945946</v>
      </c>
      <c r="E62" s="27">
        <f>IFERROR('в Абс. вел.'!Q63*100/'в Абс. вел.'!E63-100,"")</f>
        <v>1574.5945945945946</v>
      </c>
      <c r="F62" s="27">
        <f>IFERROR('в Абс. вел.'!R63*100/'в Абс. вел.'!F63-100,"")</f>
        <v>1118.3520599250937</v>
      </c>
      <c r="G62" s="27">
        <f>IFERROR('в Абс. вел.'!S63*100/'в Абс. вел.'!G63-100,"")</f>
        <v>853.75302663438254</v>
      </c>
      <c r="H62" s="27">
        <f>IFERROR('в Абс. вел.'!T63*100/'в Абс. вел.'!H63-100,"")</f>
        <v>625.77487765089722</v>
      </c>
      <c r="I62" s="27">
        <f>IFERROR('в Абс. вел.'!U63*100/'в Абс. вел.'!I63-100,"")</f>
        <v>532.34100135317999</v>
      </c>
      <c r="J62" s="27">
        <f>IFERROR('в Абс. вел.'!V63*100/'в Абс. вел.'!J63-100,"")</f>
        <v>425.10548523206751</v>
      </c>
      <c r="K62" s="27">
        <f>IFERROR('в Абс. вел.'!W63*100/'в Абс. вел.'!K63-100,"")</f>
        <v>415.54116558741907</v>
      </c>
      <c r="L62" s="27">
        <f>IFERROR('в Абс. вел.'!X63*100/'в Абс. вел.'!L63-100,"")</f>
        <v>345.67526555386951</v>
      </c>
      <c r="M62" s="27">
        <f>IFERROR('в Абс. вел.'!Y63*100/'в Абс. вел.'!M63-100,"")</f>
        <v>333.97478433974783</v>
      </c>
      <c r="N62" s="27">
        <f>IFERROR('в Абс. вел.'!Z63*100/'в Абс. вел.'!N63-100,"")</f>
        <v>272.55639097744358</v>
      </c>
      <c r="O62" s="27">
        <f>IFERROR('в Абс. вел.'!AA63*100/'в Абс. вел.'!O63-100,"")</f>
        <v>215.47717842323652</v>
      </c>
      <c r="P62" s="27">
        <f>IFERROR('в Абс. вел.'!AB63*100/'в Абс. вел.'!P63-100,"")</f>
        <v>185.48980274155798</v>
      </c>
      <c r="Q62" s="27">
        <f>IFERROR('в Абс. вел.'!AC63*100/'в Абс. вел.'!Q63-100,"")</f>
        <v>202.03357004519046</v>
      </c>
      <c r="R62" s="27">
        <f>IFERROR('в Абс. вел.'!AD63*100/'в Абс. вел.'!R63-100,"")</f>
        <v>209.3144789425146</v>
      </c>
      <c r="S62" s="27">
        <f>IFERROR('в Абс. вел.'!AE63*100/'в Абс. вел.'!S63-100,"")</f>
        <v>174.02894135567402</v>
      </c>
      <c r="T62" s="27">
        <f>IFERROR('в Абс. вел.'!AF63*100/'в Абс. вел.'!T63-100,"")</f>
        <v>143.38053495167452</v>
      </c>
      <c r="U62" s="27">
        <f>IFERROR('в Абс. вел.'!AG63*100/'в Абс. вел.'!U63-100,"")</f>
        <v>123.58228118981381</v>
      </c>
      <c r="V62" s="27">
        <f>IFERROR('в Абс. вел.'!AH63*100/'в Абс. вел.'!V63-100,"")</f>
        <v>131.9003615910004</v>
      </c>
      <c r="W62" s="27">
        <f>IFERROR('в Абс. вел.'!AI63*100/'в Абс. вел.'!W63-100,"")</f>
        <v>125.21083796877804</v>
      </c>
      <c r="X62" s="27">
        <f>IFERROR('в Абс. вел.'!AJ63*100/'в Абс. вел.'!X63-100,"")</f>
        <v>102.51957780047667</v>
      </c>
      <c r="Y62" s="27">
        <f>IFERROR('в Абс. вел.'!AK63*100/'в Абс. вел.'!Y63-100,"")</f>
        <v>87.293577981651367</v>
      </c>
      <c r="Z62" s="27">
        <f>IFERROR('в Абс. вел.'!AL63*100/'в Абс. вел.'!Z63-100,"")</f>
        <v>73.115179472394402</v>
      </c>
      <c r="AA62" s="27">
        <f>IFERROR('в Абс. вел.'!AM63*100/'в Абс. вел.'!AA63-100,"")</f>
        <v>65.15849006970933</v>
      </c>
      <c r="AB62" s="27">
        <f>IFERROR('в Абс. вел.'!AN63*100/'в Абс. вел.'!AB63-100,"")</f>
        <v>56.1189834875278</v>
      </c>
      <c r="AC62" s="27">
        <f>IFERROR('в Абс. вел.'!AO63*100/'в Абс. вел.'!AC63-100,"")</f>
        <v>38.078443945709097</v>
      </c>
      <c r="AD62" s="27">
        <f>IFERROR('в Абс. вел.'!AP63*100/'в Абс. вел.'!AD63-100,"")</f>
        <v>25.60127211290002</v>
      </c>
      <c r="AE62" s="27">
        <f>IFERROR('в Абс. вел.'!AQ63*100/'в Абс. вел.'!AE63-100,"")</f>
        <v>16.694459885121361</v>
      </c>
      <c r="AF62" s="27">
        <f>IFERROR('в Абс. вел.'!AR63*100/'в Абс. вел.'!AF63-100,"")</f>
        <v>5.1810121906169257</v>
      </c>
      <c r="AG62" s="27">
        <f>IFERROR('в Абс. вел.'!AS63*100/'в Абс. вел.'!AG63-100,"")</f>
        <v>-6.0202909647779421</v>
      </c>
      <c r="AH62" s="27">
        <f>IFERROR('в Абс. вел.'!AT63*100/'в Абс. вел.'!AH63-100,"")</f>
        <v>-17.07380457380458</v>
      </c>
      <c r="AI62" s="27">
        <f>IFERROR('в Абс. вел.'!AU63*100/'в Абс. вел.'!AI63-100,"")</f>
        <v>-22.946378774599637</v>
      </c>
      <c r="AJ62" s="27">
        <f>IFERROR('в Абс. вел.'!AV63*100/'в Абс. вел.'!AJ63-100,"")</f>
        <v>-17.157027572293202</v>
      </c>
      <c r="AK62" s="27">
        <f>IFERROR('в Абс. вел.'!AW63*100/'в Абс. вел.'!AK63-100,"")</f>
        <v>-18.736223365172663</v>
      </c>
      <c r="AL62" s="27">
        <f>IFERROR('в Абс. вел.'!AX63*100/'в Абс. вел.'!AL63-100,"")</f>
        <v>-11.041718710966776</v>
      </c>
      <c r="AM62" s="27">
        <f>IFERROR('в Абс. вел.'!AY63*100/'в Абс. вел.'!AM63-100,"")</f>
        <v>-14.509835151708216</v>
      </c>
      <c r="AN62" s="27">
        <f>IFERROR('в Абс. вел.'!AZ63*100/'в Абс. вел.'!AN63-100,"")</f>
        <v>-15.962793488860555</v>
      </c>
      <c r="AO62" s="27">
        <f>IFERROR('в Абс. вел.'!BA63*100/'в Абс. вел.'!AO63-100,"")</f>
        <v>1.8111455108359138</v>
      </c>
      <c r="AP62" s="27">
        <f>IFERROR('в Абс. вел.'!BB63*100/'в Абс. вел.'!AP63-100,"")</f>
        <v>11.995568919132779</v>
      </c>
      <c r="AQ62" s="27">
        <f>IFERROR('в Абс. вел.'!BC63*100/'в Абс. вел.'!AQ63-100,"")</f>
        <v>13.774214036201968</v>
      </c>
      <c r="AR62" s="27">
        <f>IFERROR('в Абс. вел.'!BD63*100/'в Абс. вел.'!AR63-100,"")</f>
        <v>21.915883747475633</v>
      </c>
      <c r="AS62" s="27">
        <f>IFERROR('в Абс. вел.'!BE63*100/'в Абс. вел.'!AS63-100,"")</f>
        <v>33.557388736123841</v>
      </c>
      <c r="AT62" s="27">
        <f>IFERROR('в Абс. вел.'!BF63*100/'в Абс. вел.'!AT63-100,"")</f>
        <v>36.195549984330938</v>
      </c>
      <c r="AU62" s="27">
        <f>IFERROR('в Абс. вел.'!BG63*100/'в Абс. вел.'!AU63-100,"")</f>
        <v>44.659290662806342</v>
      </c>
      <c r="AV62" s="27">
        <f>IFERROR('в Абс. вел.'!BH63*100/'в Абс. вел.'!AV63-100,"")</f>
        <v>52.135971588026393</v>
      </c>
      <c r="AW62" s="27">
        <f>IFERROR('в Абс. вел.'!BI63*100/'в Абс. вел.'!AW63-100,"")</f>
        <v>65.380751456700835</v>
      </c>
      <c r="AX62" s="27">
        <f>IFERROR('в Абс. вел.'!BJ63*100/'в Абс. вел.'!AX63-100,"")</f>
        <v>73.284657867640163</v>
      </c>
      <c r="AY62" s="27">
        <f>IFERROR('в Абс. вел.'!BK63*100/'в Абс. вел.'!AY63-100,"")</f>
        <v>73.274336283185846</v>
      </c>
      <c r="AZ62" s="27">
        <f>IFERROR('в Абс. вел.'!BL63*100/'в Абс. вел.'!AZ63-100,"")</f>
        <v>72.203873962331528</v>
      </c>
      <c r="BA62" s="27">
        <f>IFERROR('в Абс. вел.'!BM63*100/'в Абс. вел.'!BA63-100,"")</f>
        <v>42.739850995894784</v>
      </c>
      <c r="BB62" s="27">
        <f>IFERROR('в Абс. вел.'!BN63*100/'в Абс. вел.'!BB63-100,"")</f>
        <v>33.446375582874111</v>
      </c>
      <c r="BC62" s="27">
        <f>IFERROR('в Абс. вел.'!BO63*100/'в Абс. вел.'!BC63-100,"")</f>
        <v>30.35377852208498</v>
      </c>
      <c r="BD62" s="27">
        <f>IFERROR('в Абс. вел.'!BP63*100/'в Абс. вел.'!BD63-100,"")</f>
        <v>21.06589845156644</v>
      </c>
      <c r="BE62" s="27">
        <f>IFERROR('в Абс. вел.'!BQ63*100/'в Абс. вел.'!BE63-100,"")</f>
        <v>15.64739972548422</v>
      </c>
      <c r="BF62" s="27">
        <f>IFERROR('в Абс. вел.'!BR63*100/'в Абс. вел.'!BF63-100,"")</f>
        <v>19.872679858874065</v>
      </c>
      <c r="BG62" s="27">
        <f>IFERROR('в Абс. вел.'!BS63*100/'в Абс. вел.'!BG63-100,"")</f>
        <v>9.0993566833452491</v>
      </c>
      <c r="BH62" s="27">
        <f>IFERROR('в Абс. вел.'!BT63*100/'в Абс. вел.'!BH63-100,"")</f>
        <v>-3.7083972520509576</v>
      </c>
      <c r="BI62" s="27">
        <f>IFERROR('в Абс. вел.'!BU63*100/'в Абс. вел.'!BI63-100,"")</f>
        <v>-6.5119669541975469</v>
      </c>
      <c r="BJ62" s="27">
        <f>IFERROR('в Абс. вел.'!BV63*100/'в Абс. вел.'!BJ63-100,"")</f>
        <v>-15.611495246326712</v>
      </c>
      <c r="BK62" s="27">
        <f>IFERROR('в Абс. вел.'!BW63*100/'в Абс. вел.'!BK63-100,"")</f>
        <v>-11.289715606687807</v>
      </c>
      <c r="BL62" s="27">
        <f>IFERROR('в Абс. вел.'!BX63*100/'в Абс. вел.'!BL63-100,"")</f>
        <v>-10.133734190337961</v>
      </c>
      <c r="BM62" s="27">
        <f>IFERROR('в Абс. вел.'!BY63*100/'в Абс. вел.'!BM63-100,"")</f>
        <v>-6.5402641670217321</v>
      </c>
      <c r="BN62" s="27">
        <f>IFERROR('в Абс. вел.'!BZ63*100/'в Абс. вел.'!BN63-100,"")</f>
        <v>-10.255188479457857</v>
      </c>
      <c r="BO62" s="27">
        <f>IFERROR('в Абс. вел.'!CA63*100/'в Абс. вел.'!BO63-100,"")</f>
        <v>-3.1368770408436433</v>
      </c>
      <c r="BP62" s="27">
        <f>IFERROR('в Абс. вел.'!CB63*100/'в Абс. вел.'!BP63-100,"")</f>
        <v>11.273051754907797</v>
      </c>
    </row>
    <row r="63" spans="1:68" x14ac:dyDescent="0.25">
      <c r="A63" s="25" t="s">
        <v>61</v>
      </c>
      <c r="B63" s="27">
        <f>IFERROR('в Абс. вел.'!N64*100/'в Абс. вел.'!B64-100,"")</f>
        <v>1564</v>
      </c>
      <c r="C63" s="27">
        <f>IFERROR('в Абс. вел.'!O64*100/'в Абс. вел.'!C64-100,"")</f>
        <v>1446.5753424657535</v>
      </c>
      <c r="D63" s="27">
        <f>IFERROR('в Абс. вел.'!P64*100/'в Абс. вел.'!D64-100,"")</f>
        <v>560.9375</v>
      </c>
      <c r="E63" s="27">
        <f>IFERROR('в Абс. вел.'!Q64*100/'в Абс. вел.'!E64-100,"")</f>
        <v>488.35978835978835</v>
      </c>
      <c r="F63" s="27">
        <f>IFERROR('в Абс. вел.'!R64*100/'в Абс. вел.'!F64-100,"")</f>
        <v>559.03614457831327</v>
      </c>
      <c r="G63" s="27">
        <f>IFERROR('в Абс. вел.'!S64*100/'в Абс. вел.'!G64-100,"")</f>
        <v>414.98127340823964</v>
      </c>
      <c r="H63" s="27">
        <f>IFERROR('в Абс. вел.'!T64*100/'в Абс. вел.'!H64-100,"")</f>
        <v>401.31578947368422</v>
      </c>
      <c r="I63" s="27">
        <f>IFERROR('в Абс. вел.'!U64*100/'в Абс. вел.'!I64-100,"")</f>
        <v>541.26984126984132</v>
      </c>
      <c r="J63" s="27">
        <f>IFERROR('в Абс. вел.'!V64*100/'в Абс. вел.'!J64-100,"")</f>
        <v>505.72390572390577</v>
      </c>
      <c r="K63" s="27">
        <f>IFERROR('в Абс. вел.'!W64*100/'в Абс. вел.'!K64-100,"")</f>
        <v>557.66233766233768</v>
      </c>
      <c r="L63" s="27">
        <f>IFERROR('в Абс. вел.'!X64*100/'в Абс. вел.'!L64-100,"")</f>
        <v>568.81496881496878</v>
      </c>
      <c r="M63" s="27">
        <f>IFERROR('в Абс. вел.'!Y64*100/'в Абс. вел.'!M64-100,"")</f>
        <v>492.99363057324842</v>
      </c>
      <c r="N63" s="27">
        <f>IFERROR('в Абс. вел.'!Z64*100/'в Абс. вел.'!N64-100,"")</f>
        <v>425.84134615384619</v>
      </c>
      <c r="O63" s="27">
        <f>IFERROR('в Абс. вел.'!AA64*100/'в Абс. вел.'!O64-100,"")</f>
        <v>333.48095659875997</v>
      </c>
      <c r="P63" s="27">
        <f>IFERROR('в Абс. вел.'!AB64*100/'в Абс. вел.'!P64-100,"")</f>
        <v>522.22222222222217</v>
      </c>
      <c r="Q63" s="27">
        <f>IFERROR('в Абс. вел.'!AC64*100/'в Абс. вел.'!Q64-100,"")</f>
        <v>424.64028776978421</v>
      </c>
      <c r="R63" s="27">
        <f>IFERROR('в Абс. вел.'!AD64*100/'в Абс. вел.'!R64-100,"")</f>
        <v>428.7020109689214</v>
      </c>
      <c r="S63" s="27">
        <f>IFERROR('в Абс. вел.'!AE64*100/'в Абс. вел.'!S64-100,"")</f>
        <v>352.43636363636364</v>
      </c>
      <c r="T63" s="27">
        <f>IFERROR('в Абс. вел.'!AF64*100/'в Абс. вел.'!T64-100,"")</f>
        <v>308.72703412073491</v>
      </c>
      <c r="U63" s="27">
        <f>IFERROR('в Абс. вел.'!AG64*100/'в Абс. вел.'!U64-100,"")</f>
        <v>247.71039603960395</v>
      </c>
      <c r="V63" s="27">
        <f>IFERROR('в Абс. вел.'!AH64*100/'в Абс. вел.'!V64-100,"")</f>
        <v>249.91662034463593</v>
      </c>
      <c r="W63" s="27">
        <f>IFERROR('в Абс. вел.'!AI64*100/'в Абс. вел.'!W64-100,"")</f>
        <v>193.79936808846759</v>
      </c>
      <c r="X63" s="27">
        <f>IFERROR('в Абс. вел.'!AJ64*100/'в Абс. вел.'!X64-100,"")</f>
        <v>124.83680447622007</v>
      </c>
      <c r="Y63" s="27">
        <f>IFERROR('в Абс. вел.'!AK64*100/'в Абс. вел.'!Y64-100,"")</f>
        <v>98.764769065520937</v>
      </c>
      <c r="Z63" s="27">
        <f>IFERROR('в Абс. вел.'!AL64*100/'в Абс. вел.'!Z64-100,"")</f>
        <v>72.868571428571443</v>
      </c>
      <c r="AA63" s="27">
        <f>IFERROR('в Абс. вел.'!AM64*100/'в Абс. вел.'!AA64-100,"")</f>
        <v>56.293420514916221</v>
      </c>
      <c r="AB63" s="27">
        <f>IFERROR('в Абс. вел.'!AN64*100/'в Абс. вел.'!AB64-100,"")</f>
        <v>44.110942249240111</v>
      </c>
      <c r="AC63" s="27">
        <f>IFERROR('в Абс. вел.'!AO64*100/'в Абс. вел.'!AC64-100,"")</f>
        <v>40.82961947206033</v>
      </c>
      <c r="AD63" s="27">
        <f>IFERROR('в Абс. вел.'!AP64*100/'в Абс. вел.'!AD64-100,"")</f>
        <v>13.900414937759336</v>
      </c>
      <c r="AE63" s="27">
        <f>IFERROR('в Абс. вел.'!AQ64*100/'в Абс. вел.'!AE64-100,"")</f>
        <v>2.0896961903230959</v>
      </c>
      <c r="AF63" s="27">
        <f>IFERROR('в Абс. вел.'!AR64*100/'в Абс. вел.'!AF64-100,"")</f>
        <v>7.6737839139508708</v>
      </c>
      <c r="AG63" s="27">
        <f>IFERROR('в Абс. вел.'!AS64*100/'в Абс. вел.'!AG64-100,"")</f>
        <v>14.71792133831643</v>
      </c>
      <c r="AH63" s="27">
        <f>IFERROR('в Абс. вел.'!AT64*100/'в Абс. вел.'!AH64-100,"")</f>
        <v>-9.9285146942017519</v>
      </c>
      <c r="AI63" s="27">
        <f>IFERROR('в Абс. вел.'!AU64*100/'в Абс. вел.'!AI64-100,"")</f>
        <v>-13.267912353810999</v>
      </c>
      <c r="AJ63" s="27">
        <f>IFERROR('в Абс. вел.'!AV64*100/'в Абс. вел.'!AJ64-100,"")</f>
        <v>-5.4472556339001841</v>
      </c>
      <c r="AK63" s="27">
        <f>IFERROR('в Абс. вел.'!AW64*100/'в Абс. вел.'!AK64-100,"")</f>
        <v>2.4452850580924093</v>
      </c>
      <c r="AL63" s="27">
        <f>IFERROR('в Абс. вел.'!AX64*100/'в Абс. вел.'!AL64-100,"")</f>
        <v>9.6258098638106588</v>
      </c>
      <c r="AM63" s="27">
        <f>IFERROR('в Абс. вел.'!AY64*100/'в Абс. вел.'!AM64-100,"")</f>
        <v>6.5760230095437322</v>
      </c>
      <c r="AN63" s="27">
        <f>IFERROR('в Абс. вел.'!AZ64*100/'в Абс. вел.'!AN64-100,"")</f>
        <v>25.573424729765364</v>
      </c>
      <c r="AO63" s="27">
        <f>IFERROR('в Абс. вел.'!BA64*100/'в Абс. вел.'!AO64-100,"")</f>
        <v>39.982960077896792</v>
      </c>
      <c r="AP63" s="27">
        <f>IFERROR('в Абс. вел.'!BB64*100/'в Абс. вел.'!AP64-100,"")</f>
        <v>88.52459016393442</v>
      </c>
      <c r="AQ63" s="27">
        <f>IFERROR('в Абс. вел.'!BC64*100/'в Абс. вел.'!AQ64-100,"")</f>
        <v>109.19540229885058</v>
      </c>
      <c r="AR63" s="27">
        <f>IFERROR('в Абс. вел.'!BD64*100/'в Абс. вел.'!AR64-100,"")</f>
        <v>97.137319218726702</v>
      </c>
      <c r="AS63" s="27">
        <f>IFERROR('в Абс. вел.'!BE64*100/'в Абс. вел.'!AS64-100,"")</f>
        <v>107.80328886130934</v>
      </c>
      <c r="AT63" s="27">
        <f>IFERROR('в Абс. вел.'!BF64*100/'в Абс. вел.'!AT64-100,"")</f>
        <v>141.26984126984127</v>
      </c>
      <c r="AU63" s="27">
        <f>IFERROR('в Абс. вел.'!BG64*100/'в Абс. вел.'!AU64-100,"")</f>
        <v>111.48481091134531</v>
      </c>
      <c r="AV63" s="27">
        <f>IFERROR('в Абс. вел.'!BH64*100/'в Абс. вел.'!AV64-100,"")</f>
        <v>98.435443778330153</v>
      </c>
      <c r="AW63" s="27">
        <f>IFERROR('в Абс. вел.'!BI64*100/'в Абс. вел.'!AW64-100,"")</f>
        <v>94.527231966240265</v>
      </c>
      <c r="AX63" s="27">
        <f>IFERROR('в Абс. вел.'!BJ64*100/'в Абс. вел.'!AX64-100,"")</f>
        <v>97.093233626824258</v>
      </c>
      <c r="AY63" s="27">
        <f>IFERROR('в Абс. вел.'!BK64*100/'в Абс. вел.'!AY64-100,"")</f>
        <v>99.521589793915609</v>
      </c>
      <c r="AZ63" s="27">
        <f>IFERROR('в Абс. вел.'!BL64*100/'в Абс. вел.'!AZ64-100,"")</f>
        <v>66.019315557421805</v>
      </c>
      <c r="BA63" s="27">
        <f>IFERROR('в Абс. вел.'!BM64*100/'в Абс. вел.'!BA64-100,"")</f>
        <v>39.657421093817931</v>
      </c>
      <c r="BB63" s="27">
        <f>IFERROR('в Абс. вел.'!BN64*100/'в Абс. вел.'!BB64-100,"")</f>
        <v>32.447665056360705</v>
      </c>
      <c r="BC63" s="27">
        <f>IFERROR('в Абс. вел.'!BO64*100/'в Абс. вел.'!BC64-100,"")</f>
        <v>23.904862261026651</v>
      </c>
      <c r="BD63" s="27">
        <f>IFERROR('в Абс. вел.'!BP64*100/'в Абс. вел.'!BD64-100,"")</f>
        <v>7.1396157918620418</v>
      </c>
      <c r="BE63" s="27">
        <f>IFERROR('в Абс. вел.'!BQ64*100/'в Абс. вел.'!BE64-100,"")</f>
        <v>8.6599477416946655</v>
      </c>
      <c r="BF63" s="27">
        <f>IFERROR('в Абс. вел.'!BR64*100/'в Абс. вел.'!BF64-100,"")</f>
        <v>5.5628654970760181</v>
      </c>
      <c r="BG63" s="27">
        <f>IFERROR('в Абс. вел.'!BS64*100/'в Абс. вел.'!BG64-100,"")</f>
        <v>8.0982044705020115</v>
      </c>
      <c r="BH63" s="27">
        <f>IFERROR('в Абс. вел.'!BT64*100/'в Абс. вел.'!BH64-100,"")</f>
        <v>-6.0644020337484363</v>
      </c>
      <c r="BI63" s="27">
        <f>IFERROR('в Абс. вел.'!BU64*100/'в Абс. вел.'!BI64-100,"")</f>
        <v>-10.948410277269332</v>
      </c>
      <c r="BJ63" s="27">
        <f>IFERROR('в Абс. вел.'!BV64*100/'в Абс. вел.'!BJ64-100,"")</f>
        <v>-16.2352365216327</v>
      </c>
      <c r="BK63" s="27">
        <f>IFERROR('в Абс. вел.'!BW64*100/'в Абс. вел.'!BK64-100,"")</f>
        <v>-16.507838917921916</v>
      </c>
      <c r="BL63" s="27">
        <f>IFERROR('в Абс. вел.'!BX64*100/'в Абс. вел.'!BL64-100,"")</f>
        <v>-10.098008220044264</v>
      </c>
      <c r="BM63" s="27">
        <f>IFERROR('в Абс. вел.'!BY64*100/'в Абс. вел.'!BM64-100,"")</f>
        <v>-13.61598804632051</v>
      </c>
      <c r="BN63" s="27">
        <f>IFERROR('в Абс. вел.'!BZ64*100/'в Абс. вел.'!BN64-100,"")</f>
        <v>-24.541033434650458</v>
      </c>
      <c r="BO63" s="27">
        <f>IFERROR('в Абс. вел.'!CA64*100/'в Абс. вел.'!BO64-100,"")</f>
        <v>-20.234479407119423</v>
      </c>
      <c r="BP63" s="27">
        <f>IFERROR('в Абс. вел.'!CB64*100/'в Абс. вел.'!BP64-100,"")</f>
        <v>-11.654666101934211</v>
      </c>
    </row>
    <row r="64" spans="1:68" x14ac:dyDescent="0.25">
      <c r="A64" s="25" t="s">
        <v>62</v>
      </c>
      <c r="B64" s="27">
        <f>IFERROR('в Абс. вел.'!N65*100/'в Абс. вел.'!B65-100,"")</f>
        <v>6157.608695652174</v>
      </c>
      <c r="C64" s="27">
        <f>IFERROR('в Абс. вел.'!O65*100/'в Абс. вел.'!C65-100,"")</f>
        <v>3645.8115183246073</v>
      </c>
      <c r="D64" s="27">
        <f>IFERROR('в Абс. вел.'!P65*100/'в Абс. вел.'!D65-100,"")</f>
        <v>1926.2216924910608</v>
      </c>
      <c r="E64" s="27">
        <f>IFERROR('в Абс. вел.'!Q65*100/'в Абс. вел.'!E65-100,"")</f>
        <v>1188.1889763779527</v>
      </c>
      <c r="F64" s="27">
        <f>IFERROR('в Абс. вел.'!R65*100/'в Абс. вел.'!F65-100,"")</f>
        <v>988.01313628899834</v>
      </c>
      <c r="G64" s="27">
        <f>IFERROR('в Абс. вел.'!S65*100/'в Абс. вел.'!G65-100,"")</f>
        <v>842.09712341478507</v>
      </c>
      <c r="H64" s="27">
        <f>IFERROR('в Абс. вел.'!T65*100/'в Абс. вел.'!H65-100,"")</f>
        <v>733.65650969529088</v>
      </c>
      <c r="I64" s="27">
        <f>IFERROR('в Абс. вел.'!U65*100/'в Абс. вел.'!I65-100,"")</f>
        <v>595.58144205663791</v>
      </c>
      <c r="J64" s="27">
        <f>IFERROR('в Абс. вел.'!V65*100/'в Абс. вел.'!J65-100,"")</f>
        <v>592.93613985016054</v>
      </c>
      <c r="K64" s="27">
        <f>IFERROR('в Абс. вел.'!W65*100/'в Абс. вел.'!K65-100,"")</f>
        <v>524.68637346791638</v>
      </c>
      <c r="L64" s="27">
        <f>IFERROR('в Абс. вел.'!X65*100/'в Абс. вел.'!L65-100,"")</f>
        <v>518.54636591478697</v>
      </c>
      <c r="M64" s="27">
        <f>IFERROR('в Абс. вел.'!Y65*100/'в Абс. вел.'!M65-100,"")</f>
        <v>491.2316652286454</v>
      </c>
      <c r="N64" s="27">
        <f>IFERROR('в Абс. вел.'!Z65*100/'в Абс. вел.'!N65-100,"")</f>
        <v>437.8235191940247</v>
      </c>
      <c r="O64" s="27">
        <f>IFERROR('в Абс. вел.'!AA65*100/'в Абс. вел.'!O65-100,"")</f>
        <v>356.99210287231813</v>
      </c>
      <c r="P64" s="27">
        <f>IFERROR('в Абс. вел.'!AB65*100/'в Абс. вел.'!P65-100,"")</f>
        <v>312.19411764705882</v>
      </c>
      <c r="Q64" s="27">
        <f>IFERROR('в Абс. вел.'!AC65*100/'в Абс. вел.'!Q65-100,"")</f>
        <v>262.18732367876623</v>
      </c>
      <c r="R64" s="27">
        <f>IFERROR('в Абс. вел.'!AD65*100/'в Абс. вел.'!R65-100,"")</f>
        <v>203.75792333232721</v>
      </c>
      <c r="S64" s="27">
        <f>IFERROR('в Абс. вел.'!AE65*100/'в Абс. вел.'!S65-100,"")</f>
        <v>165.46720073543895</v>
      </c>
      <c r="T64" s="27">
        <f>IFERROR('в Абс. вел.'!AF65*100/'в Абс. вел.'!T65-100,"")</f>
        <v>117.64135792213546</v>
      </c>
      <c r="U64" s="27">
        <f>IFERROR('в Абс. вел.'!AG65*100/'в Абс. вел.'!U65-100,"")</f>
        <v>137.25348655906217</v>
      </c>
      <c r="V64" s="27">
        <f>IFERROR('в Абс. вел.'!AH65*100/'в Абс. вел.'!V65-100,"")</f>
        <v>128.6824898316429</v>
      </c>
      <c r="W64" s="27">
        <f>IFERROR('в Абс. вел.'!AI65*100/'в Абс. вел.'!W65-100,"")</f>
        <v>127.21019343520612</v>
      </c>
      <c r="X64" s="27">
        <f>IFERROR('в Абс. вел.'!AJ65*100/'в Абс. вел.'!X65-100,"")</f>
        <v>112.90316045380874</v>
      </c>
      <c r="Y64" s="27">
        <f>IFERROR('в Абс. вел.'!AK65*100/'в Абс. вел.'!Y65-100,"")</f>
        <v>86.269359163793581</v>
      </c>
      <c r="Z64" s="27">
        <f>IFERROR('в Абс. вел.'!AL65*100/'в Абс. вел.'!Z65-100,"")</f>
        <v>75.402503027856284</v>
      </c>
      <c r="AA64" s="27">
        <f>IFERROR('в Абс. вел.'!AM65*100/'в Абс. вел.'!AA65-100,"")</f>
        <v>63.907877230811579</v>
      </c>
      <c r="AB64" s="27">
        <f>IFERROR('в Абс. вел.'!AN65*100/'в Абс. вел.'!AB65-100,"")</f>
        <v>55.980192085396652</v>
      </c>
      <c r="AC64" s="27">
        <f>IFERROR('в Абс. вел.'!AO65*100/'в Абс. вел.'!AC65-100,"")</f>
        <v>47.067376346877836</v>
      </c>
      <c r="AD64" s="27">
        <f>IFERROR('в Абс. вел.'!AP65*100/'в Абс. вел.'!AD65-100,"")</f>
        <v>35.360461072191583</v>
      </c>
      <c r="AE64" s="27">
        <f>IFERROR('в Абс. вел.'!AQ65*100/'в Абс. вел.'!AE65-100,"")</f>
        <v>33.442168793905211</v>
      </c>
      <c r="AF64" s="27">
        <f>IFERROR('в Абс. вел.'!AR65*100/'в Абс. вел.'!AF65-100,"")</f>
        <v>33.444445858089807</v>
      </c>
      <c r="AG64" s="27">
        <f>IFERROR('в Абс. вел.'!AS65*100/'в Абс. вел.'!AG65-100,"")</f>
        <v>24.930629928926109</v>
      </c>
      <c r="AH64" s="27">
        <f>IFERROR('в Абс. вел.'!AT65*100/'в Абс. вел.'!AH65-100,"")</f>
        <v>14.918837382083439</v>
      </c>
      <c r="AI64" s="27">
        <f>IFERROR('в Абс. вел.'!AU65*100/'в Абс. вел.'!AI65-100,"")</f>
        <v>14.02491059817946</v>
      </c>
      <c r="AJ64" s="27">
        <f>IFERROR('в Абс. вел.'!AV65*100/'в Абс. вел.'!AJ65-100,"")</f>
        <v>10.001046731817794</v>
      </c>
      <c r="AK64" s="27">
        <f>IFERROR('в Абс. вел.'!AW65*100/'в Абс. вел.'!AK65-100,"")</f>
        <v>20.378803458980912</v>
      </c>
      <c r="AL64" s="27">
        <f>IFERROR('в Абс. вел.'!AX65*100/'в Абс. вел.'!AL65-100,"")</f>
        <v>12.961940009943106</v>
      </c>
      <c r="AM64" s="27">
        <f>IFERROR('в Абс. вел.'!AY65*100/'в Абс. вел.'!AM65-100,"")</f>
        <v>21.62323546150904</v>
      </c>
      <c r="AN64" s="27">
        <f>IFERROR('в Абс. вел.'!AZ65*100/'в Абс. вел.'!AN65-100,"")</f>
        <v>28.397987191216828</v>
      </c>
      <c r="AO64" s="27">
        <f>IFERROR('в Абс. вел.'!BA65*100/'в Абс. вел.'!AO65-100,"")</f>
        <v>36.40167364016736</v>
      </c>
      <c r="AP64" s="27">
        <f>IFERROR('в Абс. вел.'!BB65*100/'в Абс. вел.'!AP65-100,"")</f>
        <v>45.503597122302153</v>
      </c>
      <c r="AQ64" s="27">
        <f>IFERROR('в Абс. вел.'!BC65*100/'в Абс. вел.'!AQ65-100,"")</f>
        <v>55.267109067991413</v>
      </c>
      <c r="AR64" s="27">
        <f>IFERROR('в Абс. вел.'!BD65*100/'в Абс. вел.'!AR65-100,"")</f>
        <v>69.367694449211513</v>
      </c>
      <c r="AS64" s="27">
        <f>IFERROR('в Абс. вел.'!BE65*100/'в Абс. вел.'!AS65-100,"")</f>
        <v>69.71447497881212</v>
      </c>
      <c r="AT64" s="27">
        <f>IFERROR('в Абс. вел.'!BF65*100/'в Абс. вел.'!AT65-100,"")</f>
        <v>71.345029239766092</v>
      </c>
      <c r="AU64" s="27">
        <f>IFERROR('в Абс. вел.'!BG65*100/'в Абс. вел.'!AU65-100,"")</f>
        <v>61.137592772436903</v>
      </c>
      <c r="AV64" s="27">
        <f>IFERROR('в Абс. вел.'!BH65*100/'в Абс. вел.'!AV65-100,"")</f>
        <v>54.788536233012394</v>
      </c>
      <c r="AW64" s="27">
        <f>IFERROR('в Абс. вел.'!BI65*100/'в Абс. вел.'!AW65-100,"")</f>
        <v>55.748454279205987</v>
      </c>
      <c r="AX64" s="27">
        <f>IFERROR('в Абс. вел.'!BJ65*100/'в Абс. вел.'!AX65-100,"")</f>
        <v>72.675778543892676</v>
      </c>
      <c r="AY64" s="27">
        <f>IFERROR('в Абс. вел.'!BK65*100/'в Абс. вел.'!AY65-100,"")</f>
        <v>67.99481424089231</v>
      </c>
      <c r="AZ64" s="27">
        <f>IFERROR('в Абс. вел.'!BL65*100/'в Абс. вел.'!AZ65-100,"")</f>
        <v>55.641696178539121</v>
      </c>
      <c r="BA64" s="27">
        <f>IFERROR('в Абс. вел.'!BM65*100/'в Абс. вел.'!BA65-100,"")</f>
        <v>44.51541508115244</v>
      </c>
      <c r="BB64" s="27">
        <f>IFERROR('в Абс. вел.'!BN65*100/'в Абс. вел.'!BB65-100,"")</f>
        <v>40.448020988370615</v>
      </c>
      <c r="BC64" s="27">
        <f>IFERROR('в Абс. вел.'!BO65*100/'в Абс. вел.'!BC65-100,"")</f>
        <v>29.192906218102166</v>
      </c>
      <c r="BD64" s="27">
        <f>IFERROR('в Абс. вел.'!BP65*100/'в Абс. вел.'!BD65-100,"")</f>
        <v>8.3915493433459289</v>
      </c>
      <c r="BE64" s="27">
        <f>IFERROR('в Абс. вел.'!BQ65*100/'в Абс. вел.'!BE65-100,"")</f>
        <v>9.5271988382304897</v>
      </c>
      <c r="BF64" s="27">
        <f>IFERROR('в Абс. вел.'!BR65*100/'в Абс. вел.'!BF65-100,"")</f>
        <v>11.502907026600582</v>
      </c>
      <c r="BG64" s="27">
        <f>IFERROR('в Абс. вел.'!BS65*100/'в Абс. вел.'!BG65-100,"")</f>
        <v>6.307227849781043</v>
      </c>
      <c r="BH64" s="27">
        <f>IFERROR('в Абс. вел.'!BT65*100/'в Абс. вел.'!BH65-100,"")</f>
        <v>8.7428884393128214</v>
      </c>
      <c r="BI64" s="27">
        <f>IFERROR('в Абс. вел.'!BU65*100/'в Абс. вел.'!BI65-100,"")</f>
        <v>2.0162343428434184</v>
      </c>
      <c r="BJ64" s="27">
        <f>IFERROR('в Абс. вел.'!BV65*100/'в Абс. вел.'!BJ65-100,"")</f>
        <v>-4.6963203504068503</v>
      </c>
      <c r="BK64" s="27">
        <f>IFERROR('в Абс. вел.'!BW65*100/'в Абс. вел.'!BK65-100,"")</f>
        <v>-7.560058997319544</v>
      </c>
      <c r="BL64" s="27">
        <f>IFERROR('в Абс. вел.'!BX65*100/'в Абс. вел.'!BL65-100,"")</f>
        <v>-5.9480098523069529</v>
      </c>
      <c r="BM64" s="27">
        <f>IFERROR('в Абс. вел.'!BY65*100/'в Абс. вел.'!BM65-100,"")</f>
        <v>-6.4676616915422898</v>
      </c>
      <c r="BN64" s="27">
        <f>IFERROR('в Абс. вел.'!BZ65*100/'в Абс. вел.'!BN65-100,"")</f>
        <v>-8.2173327346205696</v>
      </c>
      <c r="BO64" s="27">
        <f>IFERROR('в Абс. вел.'!CA65*100/'в Абс. вел.'!BO65-100,"")</f>
        <v>-0.93377627256471385</v>
      </c>
      <c r="BP64" s="27">
        <f>IFERROR('в Абс. вел.'!CB65*100/'в Абс. вел.'!BP65-100,"")</f>
        <v>11.183069332640869</v>
      </c>
    </row>
    <row r="65" spans="1:68" x14ac:dyDescent="0.25">
      <c r="A65" s="25" t="s">
        <v>63</v>
      </c>
      <c r="B65" s="27">
        <f>IFERROR('в Абс. вел.'!N66*100/'в Абс. вел.'!B66-100,"")</f>
        <v>2652.0949720670392</v>
      </c>
      <c r="C65" s="27">
        <f>IFERROR('в Абс. вел.'!O66*100/'в Абс. вел.'!C66-100,"")</f>
        <v>2167.1889400921659</v>
      </c>
      <c r="D65" s="27">
        <f>IFERROR('в Абс. вел.'!P66*100/'в Абс. вел.'!D66-100,"")</f>
        <v>1527.8138528138529</v>
      </c>
      <c r="E65" s="27">
        <f>IFERROR('в Абс. вел.'!Q66*100/'в Абс. вел.'!E66-100,"")</f>
        <v>1173.6344537815125</v>
      </c>
      <c r="F65" s="27">
        <f>IFERROR('в Абс. вел.'!R66*100/'в Абс. вел.'!F66-100,"")</f>
        <v>991.29435792698496</v>
      </c>
      <c r="G65" s="27">
        <f>IFERROR('в Абс. вел.'!S66*100/'в Абс. вел.'!G66-100,"")</f>
        <v>802.9492080830147</v>
      </c>
      <c r="H65" s="27">
        <f>IFERROR('в Абс. вел.'!T66*100/'в Абс. вел.'!H66-100,"")</f>
        <v>696.01373544341595</v>
      </c>
      <c r="I65" s="27">
        <f>IFERROR('в Абс. вел.'!U66*100/'в Абс. вел.'!I66-100,"")</f>
        <v>519.45891019941575</v>
      </c>
      <c r="J65" s="27">
        <f>IFERROR('в Абс. вел.'!V66*100/'в Абс. вел.'!J66-100,"")</f>
        <v>485.7328285559762</v>
      </c>
      <c r="K65" s="27">
        <f>IFERROR('в Абс. вел.'!W66*100/'в Абс. вел.'!K66-100,"")</f>
        <v>439.54497167138811</v>
      </c>
      <c r="L65" s="27">
        <f>IFERROR('в Абс. вел.'!X66*100/'в Абс. вел.'!L66-100,"")</f>
        <v>402.09565534866738</v>
      </c>
      <c r="M65" s="27">
        <f>IFERROR('в Абс. вел.'!Y66*100/'в Абс. вел.'!M66-100,"")</f>
        <v>368.74842925358132</v>
      </c>
      <c r="N65" s="27">
        <f>IFERROR('в Абс. вел.'!Z66*100/'в Абс. вел.'!N66-100,"")</f>
        <v>321.75082466379092</v>
      </c>
      <c r="O65" s="27">
        <f>IFERROR('в Абс. вел.'!AA66*100/'в Абс. вел.'!O66-100,"")</f>
        <v>254.79084515630717</v>
      </c>
      <c r="P65" s="27">
        <f>IFERROR('в Абс. вел.'!AB66*100/'в Абс. вел.'!P66-100,"")</f>
        <v>213.29033973804934</v>
      </c>
      <c r="Q65" s="27">
        <f>IFERROR('в Абс. вел.'!AC66*100/'в Абс. вел.'!Q66-100,"")</f>
        <v>170.83436426116839</v>
      </c>
      <c r="R65" s="27">
        <f>IFERROR('в Абс. вел.'!AD66*100/'в Абс. вел.'!R66-100,"")</f>
        <v>128.87053759416085</v>
      </c>
      <c r="S65" s="27">
        <f>IFERROR('в Абс. вел.'!AE66*100/'в Абс. вел.'!S66-100,"")</f>
        <v>103.06054557551565</v>
      </c>
      <c r="T65" s="27">
        <f>IFERROR('в Абс. вел.'!AF66*100/'в Абс. вел.'!T66-100,"")</f>
        <v>91.927527805390412</v>
      </c>
      <c r="U65" s="27">
        <f>IFERROR('в Абс. вел.'!AG66*100/'в Абс. вел.'!U66-100,"")</f>
        <v>97.420545417264719</v>
      </c>
      <c r="V65" s="27">
        <f>IFERROR('в Абс. вел.'!AH66*100/'в Абс. вел.'!V66-100,"")</f>
        <v>90.62621188897711</v>
      </c>
      <c r="W65" s="27">
        <f>IFERROR('в Абс. вел.'!AI66*100/'в Абс. вел.'!W66-100,"")</f>
        <v>79.770948529049832</v>
      </c>
      <c r="X65" s="27">
        <f>IFERROR('в Абс. вел.'!AJ66*100/'в Абс. вел.'!X66-100,"")</f>
        <v>67.78889502923127</v>
      </c>
      <c r="Y65" s="27">
        <f>IFERROR('в Абс. вел.'!AK66*100/'в Абс. вел.'!Y66-100,"")</f>
        <v>46.216122027718939</v>
      </c>
      <c r="Z65" s="27">
        <f>IFERROR('в Абс. вел.'!AL66*100/'в Абс. вел.'!Z66-100,"")</f>
        <v>41.661251895170011</v>
      </c>
      <c r="AA65" s="27">
        <f>IFERROR('в Абс. вел.'!AM66*100/'в Абс. вел.'!AA66-100,"")</f>
        <v>37.434545975365211</v>
      </c>
      <c r="AB65" s="27">
        <f>IFERROR('в Абс. вел.'!AN66*100/'в Абс. вел.'!AB66-100,"")</f>
        <v>30.83060990620092</v>
      </c>
      <c r="AC65" s="27">
        <f>IFERROR('в Абс. вел.'!AO66*100/'в Абс. вел.'!AC66-100,"")</f>
        <v>24.147346623898656</v>
      </c>
      <c r="AD65" s="27">
        <f>IFERROR('в Абс. вел.'!AP66*100/'в Абс. вел.'!AD66-100,"")</f>
        <v>22.875716782680684</v>
      </c>
      <c r="AE65" s="27">
        <f>IFERROR('в Абс. вел.'!AQ66*100/'в Абс. вел.'!AE66-100,"")</f>
        <v>19.056555065729384</v>
      </c>
      <c r="AF65" s="27">
        <f>IFERROR('в Абс. вел.'!AR66*100/'в Абс. вел.'!AF66-100,"")</f>
        <v>11.212743086094008</v>
      </c>
      <c r="AG65" s="27">
        <f>IFERROR('в Абс. вел.'!AS66*100/'в Абс. вел.'!AG66-100,"")</f>
        <v>10.426663343096322</v>
      </c>
      <c r="AH65" s="27">
        <f>IFERROR('в Абс. вел.'!AT66*100/'в Абс. вел.'!AH66-100,"")</f>
        <v>2.727026136825998</v>
      </c>
      <c r="AI65" s="27">
        <f>IFERROR('в Абс. вел.'!AU66*100/'в Абс. вел.'!AI66-100,"")</f>
        <v>2.8950851092958487</v>
      </c>
      <c r="AJ65" s="27">
        <f>IFERROR('в Абс. вел.'!AV66*100/'в Абс. вел.'!AJ66-100,"")</f>
        <v>2.6166847237269764</v>
      </c>
      <c r="AK65" s="27">
        <f>IFERROR('в Абс. вел.'!AW66*100/'в Абс. вел.'!AK66-100,"")</f>
        <v>16.069889811708194</v>
      </c>
      <c r="AL65" s="27">
        <f>IFERROR('в Абс. вел.'!AX66*100/'в Абс. вел.'!AL66-100,"")</f>
        <v>12.507538499435142</v>
      </c>
      <c r="AM65" s="27">
        <f>IFERROR('в Абс. вел.'!AY66*100/'в Абс. вел.'!AM66-100,"")</f>
        <v>15.553665816283996</v>
      </c>
      <c r="AN65" s="27">
        <f>IFERROR('в Абс. вел.'!AZ66*100/'в Абс. вел.'!AN66-100,"")</f>
        <v>23.386861313868607</v>
      </c>
      <c r="AO65" s="27">
        <f>IFERROR('в Абс. вел.'!BA66*100/'в Абс. вел.'!AO66-100,"")</f>
        <v>39.065451126282653</v>
      </c>
      <c r="AP65" s="27">
        <f>IFERROR('в Абс. вел.'!BB66*100/'в Абс. вел.'!AP66-100,"")</f>
        <v>53.61067438629766</v>
      </c>
      <c r="AQ65" s="27">
        <f>IFERROR('в Абс. вел.'!BC66*100/'в Абс. вел.'!AQ66-100,"")</f>
        <v>60.371615141482295</v>
      </c>
      <c r="AR65" s="27">
        <f>IFERROR('в Абс. вел.'!BD66*100/'в Абс. вел.'!AR66-100,"")</f>
        <v>65.228814452919067</v>
      </c>
      <c r="AS65" s="27">
        <f>IFERROR('в Абс. вел.'!BE66*100/'в Абс. вел.'!AS66-100,"")</f>
        <v>70.394371760987951</v>
      </c>
      <c r="AT65" s="27">
        <f>IFERROR('в Абс. вел.'!BF66*100/'в Абс. вел.'!AT66-100,"")</f>
        <v>62.416423836063416</v>
      </c>
      <c r="AU65" s="27">
        <f>IFERROR('в Абс. вел.'!BG66*100/'в Абс. вел.'!AU66-100,"")</f>
        <v>48.546617348341726</v>
      </c>
      <c r="AV65" s="27">
        <f>IFERROR('в Абс. вел.'!BH66*100/'в Абс. вел.'!AV66-100,"")</f>
        <v>43.645792861124733</v>
      </c>
      <c r="AW65" s="27">
        <f>IFERROR('в Абс. вел.'!BI66*100/'в Абс. вел.'!AW66-100,"")</f>
        <v>40.911891072218367</v>
      </c>
      <c r="AX65" s="27">
        <f>IFERROR('в Абс. вел.'!BJ66*100/'в Абс. вел.'!AX66-100,"")</f>
        <v>45.359143551723605</v>
      </c>
      <c r="AY65" s="27">
        <f>IFERROR('в Абс. вел.'!BK66*100/'в Абс. вел.'!AY66-100,"")</f>
        <v>42.976291828400747</v>
      </c>
      <c r="AZ65" s="27">
        <f>IFERROR('в Абс. вел.'!BL66*100/'в Абс. вел.'!AZ66-100,"")</f>
        <v>30.633775043382229</v>
      </c>
      <c r="BA65" s="27">
        <f>IFERROR('в Абс. вел.'!BM66*100/'в Абс. вел.'!BA66-100,"")</f>
        <v>17.264998471343574</v>
      </c>
      <c r="BB65" s="27">
        <f>IFERROR('в Абс. вел.'!BN66*100/'в Абс. вел.'!BB66-100,"")</f>
        <v>9.7768872522473771</v>
      </c>
      <c r="BC65" s="27">
        <f>IFERROR('в Абс. вел.'!BO66*100/'в Абс. вел.'!BC66-100,"")</f>
        <v>3.9318772750909972</v>
      </c>
      <c r="BD65" s="27">
        <f>IFERROR('в Абс. вел.'!BP66*100/'в Абс. вел.'!BD66-100,"")</f>
        <v>-4.5916495157867843</v>
      </c>
      <c r="BE65" s="27">
        <f>IFERROR('в Абс. вел.'!BQ66*100/'в Абс. вел.'!BE66-100,"")</f>
        <v>-2.4436287362349276</v>
      </c>
      <c r="BF65" s="27">
        <f>IFERROR('в Абс. вел.'!BR66*100/'в Абс. вел.'!BF66-100,"")</f>
        <v>5.9194788303876322</v>
      </c>
      <c r="BG65" s="27">
        <f>IFERROR('в Абс. вел.'!BS66*100/'в Абс. вел.'!BG66-100,"")</f>
        <v>11.756943158950719</v>
      </c>
      <c r="BH65" s="27">
        <f>IFERROR('в Абс. вел.'!BT66*100/'в Абс. вел.'!BH66-100,"")</f>
        <v>13.437566150010582</v>
      </c>
      <c r="BI65" s="27">
        <f>IFERROR('в Абс. вел.'!BU66*100/'в Абс. вел.'!BI66-100,"")</f>
        <v>9.5136674195844506</v>
      </c>
      <c r="BJ65" s="27">
        <f>IFERROR('в Абс. вел.'!BV66*100/'в Абс. вел.'!BJ66-100,"")</f>
        <v>1.365473111242693</v>
      </c>
      <c r="BK65" s="27">
        <f>IFERROR('в Абс. вел.'!BW66*100/'в Абс. вел.'!BK66-100,"")</f>
        <v>-4.137903193250736E-2</v>
      </c>
      <c r="BL65" s="27">
        <f>IFERROR('в Абс. вел.'!BX66*100/'в Абс. вел.'!BL66-100,"")</f>
        <v>0.99677469671583196</v>
      </c>
      <c r="BM65" s="27">
        <f>IFERROR('в Абс. вел.'!BY66*100/'в Абс. вел.'!BM66-100,"")</f>
        <v>1.1301134625894349</v>
      </c>
      <c r="BN65" s="27">
        <f>IFERROR('в Абс. вел.'!BZ66*100/'в Абс. вел.'!BN66-100,"")</f>
        <v>-6.8229130696449118</v>
      </c>
      <c r="BO65" s="27">
        <f>IFERROR('в Абс. вел.'!CA66*100/'в Абс. вел.'!BO66-100,"")</f>
        <v>-1.2393613561425241</v>
      </c>
      <c r="BP65" s="27">
        <f>IFERROR('в Абс. вел.'!CB66*100/'в Абс. вел.'!BP66-100,"")</f>
        <v>-3.5428616020913779</v>
      </c>
    </row>
    <row r="66" spans="1:68" ht="63" x14ac:dyDescent="0.25">
      <c r="A66" s="26" t="s">
        <v>64</v>
      </c>
      <c r="B66" s="27">
        <f>IFERROR('в Абс. вел.'!N67*100/'в Абс. вел.'!B67-100,"")</f>
        <v>1925.8461538461538</v>
      </c>
      <c r="C66" s="27">
        <f>IFERROR('в Абс. вел.'!O67*100/'в Абс. вел.'!C67-100,"")</f>
        <v>1603.4261241970021</v>
      </c>
      <c r="D66" s="27">
        <f>IFERROR('в Абс. вел.'!P67*100/'в Абс. вел.'!D67-100,"")</f>
        <v>1047.1584038694075</v>
      </c>
      <c r="E66" s="27">
        <f>IFERROR('в Абс. вел.'!Q67*100/'в Абс. вел.'!E67-100,"")</f>
        <v>862.68533772652393</v>
      </c>
      <c r="F66" s="27">
        <f>IFERROR('в Абс. вел.'!R67*100/'в Абс. вел.'!F67-100,"")</f>
        <v>786.17300131061597</v>
      </c>
      <c r="G66" s="27">
        <f>IFERROR('в Абс. вел.'!S67*100/'в Абс. вел.'!G67-100,"")</f>
        <v>667.8210678210678</v>
      </c>
      <c r="H66" s="27">
        <f>IFERROR('в Абс. вел.'!T67*100/'в Абс. вел.'!H67-100,"")</f>
        <v>573.40122199592668</v>
      </c>
      <c r="I66" s="27">
        <f>IFERROR('в Абс. вел.'!U67*100/'в Абс. вел.'!I67-100,"")</f>
        <v>458.37404047452901</v>
      </c>
      <c r="J66" s="27">
        <f>IFERROR('в Абс. вел.'!V67*100/'в Абс. вел.'!J67-100,"")</f>
        <v>459.22451532207629</v>
      </c>
      <c r="K66" s="27">
        <f>IFERROR('в Абс. вел.'!W67*100/'в Абс. вел.'!K67-100,"")</f>
        <v>431.75728920409767</v>
      </c>
      <c r="L66" s="27">
        <f>IFERROR('в Абс. вел.'!X67*100/'в Абс. вел.'!L67-100,"")</f>
        <v>399.492385786802</v>
      </c>
      <c r="M66" s="27">
        <f>IFERROR('в Абс. вел.'!Y67*100/'в Абс. вел.'!M67-100,"")</f>
        <v>365.04065040650408</v>
      </c>
      <c r="N66" s="27">
        <f>IFERROR('в Абс. вел.'!Z67*100/'в Абс. вел.'!N67-100,"")</f>
        <v>307.97387606318347</v>
      </c>
      <c r="O66" s="27">
        <f>IFERROR('в Абс. вел.'!AA67*100/'в Абс. вел.'!O67-100,"")</f>
        <v>222.14959145191705</v>
      </c>
      <c r="P66" s="27">
        <f>IFERROR('в Абс. вел.'!AB67*100/'в Абс. вел.'!P67-100,"")</f>
        <v>188.34194160430064</v>
      </c>
      <c r="Q66" s="27">
        <f>IFERROR('в Абс. вел.'!AC67*100/'в Абс. вел.'!Q67-100,"")</f>
        <v>134.12338495764524</v>
      </c>
      <c r="R66" s="27">
        <f>IFERROR('в Абс. вел.'!AD67*100/'в Абс. вел.'!R67-100,"")</f>
        <v>106.92154107816313</v>
      </c>
      <c r="S66" s="27">
        <f>IFERROR('в Абс. вел.'!AE67*100/'в Абс. вел.'!S67-100,"")</f>
        <v>76.288918123159817</v>
      </c>
      <c r="T66" s="27">
        <f>IFERROR('в Абс. вел.'!AF67*100/'в Абс. вел.'!T67-100,"")</f>
        <v>73.826518267602239</v>
      </c>
      <c r="U66" s="27">
        <f>IFERROR('в Абс. вел.'!AG67*100/'в Абс. вел.'!U67-100,"")</f>
        <v>77.066799975004699</v>
      </c>
      <c r="V66" s="27">
        <f>IFERROR('в Абс. вел.'!AH67*100/'в Абс. вел.'!V67-100,"")</f>
        <v>67.596734511295011</v>
      </c>
      <c r="W66" s="27">
        <f>IFERROR('в Абс. вел.'!AI67*100/'в Абс. вел.'!W67-100,"")</f>
        <v>55.478166370282565</v>
      </c>
      <c r="X66" s="27">
        <f>IFERROR('в Абс. вел.'!AJ67*100/'в Абс. вел.'!X67-100,"")</f>
        <v>45.705196182396605</v>
      </c>
      <c r="Y66" s="27">
        <f>IFERROR('в Абс. вел.'!AK67*100/'в Абс. вел.'!Y67-100,"")</f>
        <v>37.1076597820784</v>
      </c>
      <c r="Z66" s="27">
        <f>IFERROR('в Абс. вел.'!AL67*100/'в Абс. вел.'!Z67-100,"")</f>
        <v>22.527083876251808</v>
      </c>
      <c r="AA66" s="27">
        <f>IFERROR('в Абс. вел.'!AM67*100/'в Абс. вел.'!AA67-100,"")</f>
        <v>30.780036680064001</v>
      </c>
      <c r="AB66" s="27">
        <f>IFERROR('в Абс. вел.'!AN67*100/'в Абс. вел.'!AB67-100,"")</f>
        <v>23.476512520562963</v>
      </c>
      <c r="AC66" s="27">
        <f>IFERROR('в Абс. вел.'!AO67*100/'в Абс. вел.'!AC67-100,"")</f>
        <v>19.914479935677221</v>
      </c>
      <c r="AD66" s="27">
        <f>IFERROR('в Абс. вел.'!AP67*100/'в Абс. вел.'!AD67-100,"")</f>
        <v>18.69773425773711</v>
      </c>
      <c r="AE66" s="27">
        <f>IFERROR('в Абс. вел.'!AQ67*100/'в Абс. вел.'!AE67-100,"")</f>
        <v>18.396645463913856</v>
      </c>
      <c r="AF66" s="27">
        <f>IFERROR('в Абс. вел.'!AR67*100/'в Абс. вел.'!AF67-100,"")</f>
        <v>4.5481435083690087</v>
      </c>
      <c r="AG66" s="27">
        <f>IFERROR('в Абс. вел.'!AS67*100/'в Абс. вел.'!AG67-100,"")</f>
        <v>-1.3198757763975095</v>
      </c>
      <c r="AH66" s="27">
        <f>IFERROR('в Абс. вел.'!AT67*100/'в Абс. вел.'!AH67-100,"")</f>
        <v>-8.5476929236312742</v>
      </c>
      <c r="AI66" s="27">
        <f>IFERROR('в Абс. вел.'!AU67*100/'в Абс. вел.'!AI67-100,"")</f>
        <v>-5.569499602859409</v>
      </c>
      <c r="AJ66" s="27">
        <f>IFERROR('в Абс. вел.'!AV67*100/'в Абс. вел.'!AJ67-100,"")</f>
        <v>-7.8269044153323648</v>
      </c>
      <c r="AK66" s="27">
        <f>IFERROR('в Абс. вел.'!AW67*100/'в Абс. вел.'!AK67-100,"")</f>
        <v>-4.1010586246775205</v>
      </c>
      <c r="AL66" s="27">
        <f>IFERROR('в Абс. вел.'!AX67*100/'в Абс. вел.'!AL67-100,"")</f>
        <v>-4.6214146815751036</v>
      </c>
      <c r="AM66" s="27">
        <f>IFERROR('в Абс. вел.'!AY67*100/'в Абс. вел.'!AM67-100,"")</f>
        <v>-3.0822019991048819</v>
      </c>
      <c r="AN66" s="27">
        <f>IFERROR('в Абс. вел.'!AZ67*100/'в Абс. вел.'!AN67-100,"")</f>
        <v>12.117713236817949</v>
      </c>
      <c r="AO66" s="27">
        <f>IFERROR('в Абс. вел.'!BA67*100/'в Абс. вел.'!AO67-100,"")</f>
        <v>37.136935783731076</v>
      </c>
      <c r="AP66" s="27">
        <f>IFERROR('в Абс. вел.'!BB67*100/'в Абс. вел.'!AP67-100,"")</f>
        <v>54.651652917444437</v>
      </c>
      <c r="AQ66" s="27">
        <f>IFERROR('в Абс. вел.'!BC67*100/'в Абс. вел.'!AQ67-100,"")</f>
        <v>68.596554415030909</v>
      </c>
      <c r="AR66" s="27">
        <f>IFERROR('в Абс. вел.'!BD67*100/'в Абс. вел.'!AR67-100,"")</f>
        <v>92.6707495673013</v>
      </c>
      <c r="AS66" s="27">
        <f>IFERROR('в Абс. вел.'!BE67*100/'в Абс. вел.'!AS67-100,"")</f>
        <v>96.577498033044833</v>
      </c>
      <c r="AT66" s="27">
        <f>IFERROR('в Абс. вел.'!BF67*100/'в Абс. вел.'!AT67-100,"")</f>
        <v>124.16912918171536</v>
      </c>
      <c r="AU66" s="27">
        <f>IFERROR('в Абс. вел.'!BG67*100/'в Абс. вел.'!AU67-100,"")</f>
        <v>102.85646995491555</v>
      </c>
      <c r="AV66" s="27">
        <f>IFERROR('в Абс. вел.'!BH67*100/'в Абс. вел.'!AV67-100,"")</f>
        <v>103.86905741075836</v>
      </c>
      <c r="AW66" s="27">
        <f>IFERROR('в Абс. вел.'!BI67*100/'в Абс. вел.'!AW67-100,"")</f>
        <v>105.5256648113791</v>
      </c>
      <c r="AX66" s="27">
        <f>IFERROR('в Абс. вел.'!BJ67*100/'в Абс. вел.'!AX67-100,"")</f>
        <v>131.94864770157051</v>
      </c>
      <c r="AY66" s="27">
        <f>IFERROR('в Абс. вел.'!BK67*100/'в Абс. вел.'!AY67-100,"")</f>
        <v>129.10227202758452</v>
      </c>
      <c r="AZ66" s="27">
        <f>IFERROR('в Абс. вел.'!BL67*100/'в Абс. вел.'!AZ67-100,"")</f>
        <v>95.447583839450743</v>
      </c>
      <c r="BA66" s="27">
        <f>IFERROR('в Абс. вел.'!BM67*100/'в Абс. вел.'!BA67-100,"")</f>
        <v>65.392479331496133</v>
      </c>
      <c r="BB66" s="27">
        <f>IFERROR('в Абс. вел.'!BN67*100/'в Абс. вел.'!BB67-100,"")</f>
        <v>48.224506482887506</v>
      </c>
      <c r="BC66" s="27">
        <f>IFERROR('в Абс. вел.'!BO67*100/'в Абс. вел.'!BC67-100,"")</f>
        <v>36.330621472949645</v>
      </c>
      <c r="BD66" s="27">
        <f>IFERROR('в Абс. вел.'!BP67*100/'в Абс. вел.'!BD67-100,"")</f>
        <v>22.957191721659811</v>
      </c>
      <c r="BE66" s="27">
        <f>IFERROR('в Абс. вел.'!BQ67*100/'в Абс. вел.'!BE67-100,"")</f>
        <v>26.210271617515957</v>
      </c>
      <c r="BF66" s="27">
        <f>IFERROR('в Абс. вел.'!BR67*100/'в Абс. вел.'!BF67-100,"")</f>
        <v>15.637866779501039</v>
      </c>
      <c r="BG66" s="27">
        <f>IFERROR('в Абс. вел.'!BS67*100/'в Абс. вел.'!BG67-100,"")</f>
        <v>21.291028809314511</v>
      </c>
      <c r="BH66" s="27">
        <f>IFERROR('в Абс. вел.'!BT67*100/'в Абс. вел.'!BH67-100,"")</f>
        <v>21.151922021753862</v>
      </c>
      <c r="BI66" s="27">
        <f>IFERROR('в Абс. вел.'!BU67*100/'в Абс. вел.'!BI67-100,"")</f>
        <v>13.107256232416091</v>
      </c>
      <c r="BJ66" s="27">
        <f>IFERROR('в Абс. вел.'!BV67*100/'в Абс. вел.'!BJ67-100,"")</f>
        <v>3.6670283336309097</v>
      </c>
      <c r="BK66" s="27">
        <f>IFERROR('в Абс. вел.'!BW67*100/'в Абс. вел.'!BK67-100,"")</f>
        <v>3.1941626241315788</v>
      </c>
      <c r="BL66" s="27">
        <f>IFERROR('в Абс. вел.'!BX67*100/'в Абс. вел.'!BL67-100,"")</f>
        <v>2.3846195417207099</v>
      </c>
      <c r="BM66" s="27">
        <f>IFERROR('в Абс. вел.'!BY67*100/'в Абс. вел.'!BM67-100,"")</f>
        <v>0.24993281375974163</v>
      </c>
      <c r="BN66" s="27">
        <f>IFERROR('в Абс. вел.'!BZ67*100/'в Абс. вел.'!BN67-100,"")</f>
        <v>-2.4771136241249394</v>
      </c>
      <c r="BO66" s="27">
        <f>IFERROR('в Абс. вел.'!CA67*100/'в Абс. вел.'!BO67-100,"")</f>
        <v>1.3828495318682172</v>
      </c>
      <c r="BP66" s="27">
        <f>IFERROR('в Абс. вел.'!CB67*100/'в Абс. вел.'!BP67-100,"")</f>
        <v>-1.2799438004917505</v>
      </c>
    </row>
    <row r="67" spans="1:68" ht="31.5" x14ac:dyDescent="0.25">
      <c r="A67" s="26" t="s">
        <v>65</v>
      </c>
      <c r="B67" s="27">
        <f>IFERROR('в Абс. вел.'!N68*100/'в Абс. вел.'!B68-100,"")</f>
        <v>8603.125</v>
      </c>
      <c r="C67" s="27">
        <f>IFERROR('в Абс. вел.'!O68*100/'в Абс. вел.'!C68-100,"")</f>
        <v>7284.782608695652</v>
      </c>
      <c r="D67" s="27">
        <f>IFERROR('в Абс. вел.'!P68*100/'в Абс. вел.'!D68-100,"")</f>
        <v>5200</v>
      </c>
      <c r="E67" s="27">
        <f>IFERROR('в Абс. вел.'!Q68*100/'в Абс. вел.'!E68-100,"")</f>
        <v>3192.8571428571427</v>
      </c>
      <c r="F67" s="27">
        <f>IFERROR('в Абс. вел.'!R68*100/'в Абс. вел.'!F68-100,"")</f>
        <v>2126.3157894736842</v>
      </c>
      <c r="G67" s="27">
        <f>IFERROR('в Абс. вел.'!S68*100/'в Абс. вел.'!G68-100,"")</f>
        <v>1676.8888888888889</v>
      </c>
      <c r="H67" s="27">
        <f>IFERROR('в Абс. вел.'!T68*100/'в Абс. вел.'!H68-100,"")</f>
        <v>1240.9030544488712</v>
      </c>
      <c r="I67" s="27">
        <f>IFERROR('в Абс. вел.'!U68*100/'в Абс. вел.'!I68-100,"")</f>
        <v>1067.6307007786429</v>
      </c>
      <c r="J67" s="27">
        <f>IFERROR('в Абс. вел.'!V68*100/'в Абс. вел.'!J68-100,"")</f>
        <v>1008.6397058823529</v>
      </c>
      <c r="K67" s="27">
        <f>IFERROR('в Абс. вел.'!W68*100/'в Абс. вел.'!K68-100,"")</f>
        <v>885.65371024734986</v>
      </c>
      <c r="L67" s="27">
        <f>IFERROR('в Абс. вел.'!X68*100/'в Абс. вел.'!L68-100,"")</f>
        <v>811.04910714285711</v>
      </c>
      <c r="M67" s="27">
        <f>IFERROR('в Абс. вел.'!Y68*100/'в Абс. вел.'!M68-100,"")</f>
        <v>743.30088085303657</v>
      </c>
      <c r="N67" s="27">
        <f>IFERROR('в Абс. вел.'!Z68*100/'в Абс. вел.'!N68-100,"")</f>
        <v>650.98743267504483</v>
      </c>
      <c r="O67" s="27">
        <f>IFERROR('в Абс. вел.'!AA68*100/'в Абс. вел.'!O68-100,"")</f>
        <v>580.68884309685018</v>
      </c>
      <c r="P67" s="27">
        <f>IFERROR('в Абс. вел.'!AB68*100/'в Абс. вел.'!P68-100,"")</f>
        <v>512.19158200290281</v>
      </c>
      <c r="Q67" s="27">
        <f>IFERROR('в Абс. вел.'!AC68*100/'в Абс. вел.'!Q68-100,"")</f>
        <v>430.25044369946761</v>
      </c>
      <c r="R67" s="27">
        <f>IFERROR('в Абс. вел.'!AD68*100/'в Абс. вел.'!R68-100,"")</f>
        <v>330.02364066193854</v>
      </c>
      <c r="S67" s="27">
        <f>IFERROR('в Абс. вел.'!AE68*100/'в Абс. вел.'!S68-100,"")</f>
        <v>254.2646323161581</v>
      </c>
      <c r="T67" s="27">
        <f>IFERROR('в Абс. вел.'!AF68*100/'в Абс. вел.'!T68-100,"")</f>
        <v>185.86708923442609</v>
      </c>
      <c r="U67" s="27">
        <f>IFERROR('в Абс. вел.'!AG68*100/'в Абс. вел.'!U68-100,"")</f>
        <v>167.40020958369058</v>
      </c>
      <c r="V67" s="27">
        <f>IFERROR('в Абс. вел.'!AH68*100/'в Абс. вел.'!V68-100,"")</f>
        <v>147.21439230641684</v>
      </c>
      <c r="W67" s="27">
        <f>IFERROR('в Абс. вел.'!AI68*100/'в Абс. вел.'!W68-100,"")</f>
        <v>128.79472287947229</v>
      </c>
      <c r="X67" s="27">
        <f>IFERROR('в Абс. вел.'!AJ68*100/'в Абс. вел.'!X68-100,"")</f>
        <v>106.34570623545264</v>
      </c>
      <c r="Y67" s="27">
        <f>IFERROR('в Абс. вел.'!AK68*100/'в Абс. вел.'!Y68-100,"")</f>
        <v>89.444749862561849</v>
      </c>
      <c r="Z67" s="27">
        <f>IFERROR('в Абс. вел.'!AL68*100/'в Абс. вел.'!Z68-100,"")</f>
        <v>66.5933540521157</v>
      </c>
      <c r="AA67" s="27">
        <f>IFERROR('в Абс. вел.'!AM68*100/'в Абс. вел.'!AA68-100,"")</f>
        <v>53.69977944038402</v>
      </c>
      <c r="AB67" s="27">
        <f>IFERROR('в Абс. вел.'!AN68*100/'в Абс. вел.'!AB68-100,"")</f>
        <v>45.392761182234864</v>
      </c>
      <c r="AC67" s="27">
        <f>IFERROR('в Абс. вел.'!AO68*100/'в Абс. вел.'!AC68-100,"")</f>
        <v>41.091152515898699</v>
      </c>
      <c r="AD67" s="27">
        <f>IFERROR('в Абс. вел.'!AP68*100/'в Абс. вел.'!AD68-100,"")</f>
        <v>34.960601062855062</v>
      </c>
      <c r="AE67" s="27">
        <f>IFERROR('в Абс. вел.'!AQ68*100/'в Абс. вел.'!AE68-100,"")</f>
        <v>26.82246619832668</v>
      </c>
      <c r="AF67" s="27">
        <f>IFERROR('в Абс. вел.'!AR68*100/'в Абс. вел.'!AF68-100,"")</f>
        <v>20.804462305986689</v>
      </c>
      <c r="AG67" s="27">
        <f>IFERROR('в Абс. вел.'!AS68*100/'в Абс. вел.'!AG68-100,"")</f>
        <v>18.16594819908083</v>
      </c>
      <c r="AH67" s="27">
        <f>IFERROR('в Абс. вел.'!AT68*100/'в Абс. вел.'!AH68-100,"")</f>
        <v>10.781716355343903</v>
      </c>
      <c r="AI67" s="27">
        <f>IFERROR('в Абс. вел.'!AU68*100/'в Абс. вел.'!AI68-100,"")</f>
        <v>9.655280476339712</v>
      </c>
      <c r="AJ67" s="27">
        <f>IFERROR('в Абс. вел.'!AV68*100/'в Абс. вел.'!AJ68-100,"")</f>
        <v>11.250296841605319</v>
      </c>
      <c r="AK67" s="27">
        <f>IFERROR('в Абс. вел.'!AW68*100/'в Абс. вел.'!AK68-100,"")</f>
        <v>14.364480557167724</v>
      </c>
      <c r="AL67" s="27">
        <f>IFERROR('в Абс. вел.'!AX68*100/'в Абс. вел.'!AL68-100,"")</f>
        <v>19.094222655913669</v>
      </c>
      <c r="AM67" s="27">
        <f>IFERROR('в Абс. вел.'!AY68*100/'в Абс. вел.'!AM68-100,"")</f>
        <v>22.436691052335391</v>
      </c>
      <c r="AN67" s="27">
        <f>IFERROR('в Абс. вел.'!AZ68*100/'в Абс. вел.'!AN68-100,"")</f>
        <v>20.453310142406778</v>
      </c>
      <c r="AO67" s="27">
        <f>IFERROR('в Абс. вел.'!BA68*100/'в Абс. вел.'!AO68-100,"")</f>
        <v>18.261373820443879</v>
      </c>
      <c r="AP67" s="27">
        <f>IFERROR('в Абс. вел.'!BB68*100/'в Абс. вел.'!AP68-100,"")</f>
        <v>27.028568325005438</v>
      </c>
      <c r="AQ67" s="27">
        <f>IFERROR('в Абс. вел.'!BC68*100/'в Абс. вел.'!AQ68-100,"")</f>
        <v>28.553931802366037</v>
      </c>
      <c r="AR67" s="27">
        <f>IFERROR('в Абс. вел.'!BD68*100/'в Абс. вел.'!AR68-100,"")</f>
        <v>20.714674926152171</v>
      </c>
      <c r="AS67" s="27">
        <f>IFERROR('в Абс. вел.'!BE68*100/'в Абс. вел.'!AS68-100,"")</f>
        <v>22.316690786300043</v>
      </c>
      <c r="AT67" s="27">
        <f>IFERROR('в Абс. вел.'!BF68*100/'в Абс. вел.'!AT68-100,"")</f>
        <v>-15.169219591935587</v>
      </c>
      <c r="AU67" s="27">
        <f>IFERROR('в Абс. вел.'!BG68*100/'в Абс. вел.'!AU68-100,"")</f>
        <v>-19.656483095653172</v>
      </c>
      <c r="AV67" s="27">
        <f>IFERROR('в Абс. вел.'!BH68*100/'в Абс. вел.'!AV68-100,"")</f>
        <v>-23.845989647259728</v>
      </c>
      <c r="AW67" s="27">
        <f>IFERROR('в Абс. вел.'!BI68*100/'в Абс. вел.'!AW68-100,"")</f>
        <v>-24.085257548845476</v>
      </c>
      <c r="AX67" s="27">
        <f>IFERROR('в Абс. вел.'!BJ68*100/'в Абс. вел.'!AX68-100,"")</f>
        <v>-20.888760362444572</v>
      </c>
      <c r="AY67" s="27">
        <f>IFERROR('в Абс. вел.'!BK68*100/'в Абс. вел.'!AY68-100,"")</f>
        <v>-21.620627843912303</v>
      </c>
      <c r="AZ67" s="27">
        <f>IFERROR('в Абс. вел.'!BL68*100/'в Абс. вел.'!AZ68-100,"")</f>
        <v>-22.469653896484814</v>
      </c>
      <c r="BA67" s="27">
        <f>IFERROR('в Абс. вел.'!BM68*100/'в Абс. вел.'!BA68-100,"")</f>
        <v>-23.001827664601251</v>
      </c>
      <c r="BB67" s="27">
        <f>IFERROR('в Абс. вел.'!BN68*100/'в Абс. вел.'!BB68-100,"")</f>
        <v>-25.373581033413856</v>
      </c>
      <c r="BC67" s="27">
        <f>IFERROR('в Абс. вел.'!BO68*100/'в Абс. вел.'!BC68-100,"")</f>
        <v>-23.510815668102978</v>
      </c>
      <c r="BD67" s="27">
        <f>IFERROR('в Абс. вел.'!BP68*100/'в Абс. вел.'!BD68-100,"")</f>
        <v>-23.427254585194333</v>
      </c>
      <c r="BE67" s="27">
        <f>IFERROR('в Абс. вел.'!BQ68*100/'в Абс. вел.'!BE68-100,"")</f>
        <v>-20.919398570372195</v>
      </c>
      <c r="BF67" s="27">
        <f>IFERROR('в Абс. вел.'!BR68*100/'в Абс. вел.'!BF68-100,"")</f>
        <v>18.281411697534168</v>
      </c>
      <c r="BG67" s="27">
        <f>IFERROR('в Абс. вел.'!BS68*100/'в Абс. вел.'!BG68-100,"")</f>
        <v>18.948529150215208</v>
      </c>
      <c r="BH67" s="27">
        <f>IFERROR('в Абс. вел.'!BT68*100/'в Абс. вел.'!BH68-100,"")</f>
        <v>19.750534319049791</v>
      </c>
      <c r="BI67" s="27">
        <f>IFERROR('в Абс. вел.'!BU68*100/'в Абс. вел.'!BI68-100,"")</f>
        <v>14.098535998395619</v>
      </c>
      <c r="BJ67" s="27">
        <f>IFERROR('в Абс. вел.'!BV68*100/'в Абс. вел.'!BJ68-100,"")</f>
        <v>6.5797489947605641</v>
      </c>
      <c r="BK67" s="27">
        <f>IFERROR('в Абс. вел.'!BW68*100/'в Абс. вел.'!BK68-100,"")</f>
        <v>6.1484782736175418</v>
      </c>
      <c r="BL67" s="27">
        <f>IFERROR('в Абс. вел.'!BX68*100/'в Абс. вел.'!BL68-100,"")</f>
        <v>7.531356400779913</v>
      </c>
      <c r="BM67" s="27">
        <f>IFERROR('в Абс. вел.'!BY68*100/'в Абс. вел.'!BM68-100,"")</f>
        <v>8.2961847970821481</v>
      </c>
      <c r="BN67" s="27">
        <f>IFERROR('в Абс. вел.'!BZ68*100/'в Абс. вел.'!BN68-100,"")</f>
        <v>-5.2509453420419447</v>
      </c>
      <c r="BO67" s="27">
        <f>IFERROR('в Абс. вел.'!CA68*100/'в Абс. вел.'!BO68-100,"")</f>
        <v>-1.9646142958244894</v>
      </c>
      <c r="BP67" s="27">
        <f>IFERROR('в Абс. вел.'!CB68*100/'в Абс. вел.'!BP68-100,"")</f>
        <v>1.4830442741460104</v>
      </c>
    </row>
    <row r="68" spans="1:68" ht="47.25" x14ac:dyDescent="0.25">
      <c r="A68" s="26" t="s">
        <v>88</v>
      </c>
      <c r="B68" s="27">
        <f>IFERROR('в Абс. вел.'!N69*100/'в Абс. вел.'!B69-100,"")</f>
        <v>2778.8300835654595</v>
      </c>
      <c r="C68" s="27">
        <f>IFERROR('в Абс. вел.'!O69*100/'в Абс. вел.'!C69-100,"")</f>
        <v>2211.8673647469459</v>
      </c>
      <c r="D68" s="27">
        <f>IFERROR('в Абс. вел.'!P69*100/'в Абс. вел.'!D69-100,"")</f>
        <v>1645.4931071049841</v>
      </c>
      <c r="E68" s="27">
        <f>IFERROR('в Абс. вел.'!Q69*100/'в Абс. вел.'!E69-100,"")</f>
        <v>1218.2795698924731</v>
      </c>
      <c r="F68" s="27">
        <f>IFERROR('в Абс. вел.'!R69*100/'в Абс. вел.'!F69-100,"")</f>
        <v>985.76174655908881</v>
      </c>
      <c r="G68" s="27">
        <f>IFERROR('в Абс. вел.'!S69*100/'в Абс. вел.'!G69-100,"")</f>
        <v>765.04723346828609</v>
      </c>
      <c r="H68" s="27">
        <f>IFERROR('в Абс. вел.'!T69*100/'в Абс. вел.'!H69-100,"")</f>
        <v>664.72779369627506</v>
      </c>
      <c r="I68" s="27">
        <f>IFERROR('в Абс. вел.'!U69*100/'в Абс. вел.'!I69-100,"")</f>
        <v>442.13729308666018</v>
      </c>
      <c r="J68" s="27">
        <f>IFERROR('в Абс. вел.'!V69*100/'в Абс. вел.'!J69-100,"")</f>
        <v>388.02419354838707</v>
      </c>
      <c r="K68" s="27">
        <f>IFERROR('в Абс. вел.'!W69*100/'в Абс. вел.'!K69-100,"")</f>
        <v>340.42798353909467</v>
      </c>
      <c r="L68" s="27">
        <f>IFERROR('в Абс. вел.'!X69*100/'в Абс. вел.'!L69-100,"")</f>
        <v>304.34133767467102</v>
      </c>
      <c r="M68" s="27">
        <f>IFERROR('в Абс. вел.'!Y69*100/'в Абс. вел.'!M69-100,"")</f>
        <v>275.62271278479517</v>
      </c>
      <c r="N68" s="27">
        <f>IFERROR('в Абс. вел.'!Z69*100/'в Абс. вел.'!N69-100,"")</f>
        <v>241.84808901790035</v>
      </c>
      <c r="O68" s="27">
        <f>IFERROR('в Абс. вел.'!AA69*100/'в Абс. вел.'!O69-100,"")</f>
        <v>190.81301426738128</v>
      </c>
      <c r="P68" s="27">
        <f>IFERROR('в Абс. вел.'!AB69*100/'в Абс. вел.'!P69-100,"")</f>
        <v>152.61846901579588</v>
      </c>
      <c r="Q68" s="27">
        <f>IFERROR('в Абс. вел.'!AC69*100/'в Абс. вел.'!Q69-100,"")</f>
        <v>125.65252854812397</v>
      </c>
      <c r="R68" s="27">
        <f>IFERROR('в Абс. вел.'!AD69*100/'в Абс. вел.'!R69-100,"")</f>
        <v>86.06460637321328</v>
      </c>
      <c r="S68" s="27">
        <f>IFERROR('в Абс. вел.'!AE69*100/'в Абс. вел.'!S69-100,"")</f>
        <v>72.570202808112327</v>
      </c>
      <c r="T68" s="27">
        <f>IFERROR('в Абс. вел.'!AF69*100/'в Абс. вел.'!T69-100,"")</f>
        <v>67.593390535426579</v>
      </c>
      <c r="U68" s="27">
        <f>IFERROR('в Абс. вел.'!AG69*100/'в Абс. вел.'!U69-100,"")</f>
        <v>79.053477616631483</v>
      </c>
      <c r="V68" s="27">
        <f>IFERROR('в Абс. вел.'!AH69*100/'в Абс. вел.'!V69-100,"")</f>
        <v>79.430719656283571</v>
      </c>
      <c r="W68" s="27">
        <f>IFERROR('в Абс. вел.'!AI69*100/'в Абс. вел.'!W69-100,"")</f>
        <v>72.600538197039924</v>
      </c>
      <c r="X68" s="27">
        <f>IFERROR('в Абс. вел.'!AJ69*100/'в Абс. вел.'!X69-100,"")</f>
        <v>63.434438330425451</v>
      </c>
      <c r="Y68" s="27">
        <f>IFERROR('в Абс. вел.'!AK69*100/'в Абс. вел.'!Y69-100,"")</f>
        <v>28.548980169081375</v>
      </c>
      <c r="Z68" s="27">
        <f>IFERROR('в Абс. вел.'!AL69*100/'в Абс. вел.'!Z69-100,"")</f>
        <v>41.44919332012455</v>
      </c>
      <c r="AA68" s="27">
        <f>IFERROR('в Абс. вел.'!AM69*100/'в Абс. вел.'!AA69-100,"")</f>
        <v>32.104662028865135</v>
      </c>
      <c r="AB68" s="27">
        <f>IFERROR('в Абс. вел.'!AN69*100/'в Абс. вел.'!AB69-100,"")</f>
        <v>26.805512132945339</v>
      </c>
      <c r="AC68" s="27">
        <f>IFERROR('в Абс. вел.'!AO69*100/'в Абс. вел.'!AC69-100,"")</f>
        <v>16.473883968913796</v>
      </c>
      <c r="AD68" s="27">
        <f>IFERROR('в Абс. вел.'!AP69*100/'в Абс. вел.'!AD69-100,"")</f>
        <v>17.873420100549737</v>
      </c>
      <c r="AE68" s="27">
        <f>IFERROR('в Абс. вел.'!AQ69*100/'в Абс. вел.'!AE69-100,"")</f>
        <v>14.507198228128459</v>
      </c>
      <c r="AF68" s="27">
        <f>IFERROR('в Абс. вел.'!AR69*100/'в Абс. вел.'!AF69-100,"")</f>
        <v>9.304925216302621</v>
      </c>
      <c r="AG68" s="27">
        <f>IFERROR('в Абс. вел.'!AS69*100/'в Абс. вел.'!AG69-100,"")</f>
        <v>13.325977380444868</v>
      </c>
      <c r="AH68" s="27">
        <f>IFERROR('в Абс. вел.'!AT69*100/'в Абс. вел.'!AH69-100,"")</f>
        <v>4.9823866645177617</v>
      </c>
      <c r="AI68" s="27">
        <f>IFERROR('в Абс. вел.'!AU69*100/'в Абс. вел.'!AI69-100,"")</f>
        <v>3.9929841276715479</v>
      </c>
      <c r="AJ68" s="27">
        <f>IFERROR('в Абс. вел.'!AV69*100/'в Абс. вел.'!AJ69-100,"")</f>
        <v>3.7179223978649105</v>
      </c>
      <c r="AK68" s="27">
        <f>IFERROR('в Абс. вел.'!AW69*100/'в Абс. вел.'!AK69-100,"")</f>
        <v>34.139305185438729</v>
      </c>
      <c r="AL68" s="27">
        <f>IFERROR('в Абс. вел.'!AX69*100/'в Абс. вел.'!AL69-100,"")</f>
        <v>19.195981910593503</v>
      </c>
      <c r="AM68" s="27">
        <f>IFERROR('в Абс. вел.'!AY69*100/'в Абс. вел.'!AM69-100,"")</f>
        <v>23.017370117110744</v>
      </c>
      <c r="AN68" s="27">
        <f>IFERROR('в Абс. вел.'!AZ69*100/'в Абс. вел.'!AN69-100,"")</f>
        <v>32.653099929827221</v>
      </c>
      <c r="AO68" s="27">
        <f>IFERROR('в Абс. вел.'!BA69*100/'в Абс. вел.'!AO69-100,"")</f>
        <v>55.601675847622005</v>
      </c>
      <c r="AP68" s="27">
        <f>IFERROR('в Абс. вел.'!BB69*100/'в Абс. вел.'!AP69-100,"")</f>
        <v>72.433929923864952</v>
      </c>
      <c r="AQ68" s="27">
        <f>IFERROR('в Абс. вел.'!BC69*100/'в Абс. вел.'!AQ69-100,"")</f>
        <v>77.5214147554573</v>
      </c>
      <c r="AR68" s="27">
        <f>IFERROR('в Абс. вел.'!BD69*100/'в Абс. вел.'!AR69-100,"")</f>
        <v>80.112904215499782</v>
      </c>
      <c r="AS68" s="27">
        <f>IFERROR('в Абс. вел.'!BE69*100/'в Абс. вел.'!AS69-100,"")</f>
        <v>89.482419065743187</v>
      </c>
      <c r="AT68" s="27">
        <f>IFERROR('в Абс. вел.'!BF69*100/'в Абс. вел.'!AT69-100,"")</f>
        <v>81.498782814658853</v>
      </c>
      <c r="AU68" s="27">
        <f>IFERROR('в Абс. вел.'!BG69*100/'в Абс. вел.'!AU69-100,"")</f>
        <v>64.626756897449241</v>
      </c>
      <c r="AV68" s="27">
        <f>IFERROR('в Абс. вел.'!BH69*100/'в Абс. вел.'!AV69-100,"")</f>
        <v>57.481047485204186</v>
      </c>
      <c r="AW68" s="27">
        <f>IFERROR('в Абс. вел.'!BI69*100/'в Абс. вел.'!AW69-100,"")</f>
        <v>49.510634807807975</v>
      </c>
      <c r="AX68" s="27">
        <f>IFERROR('в Абс. вел.'!BJ69*100/'в Абс. вел.'!AX69-100,"")</f>
        <v>45.877751103799085</v>
      </c>
      <c r="AY68" s="27">
        <f>IFERROR('в Абс. вел.'!BK69*100/'в Абс. вел.'!AY69-100,"")</f>
        <v>43.189151199565543</v>
      </c>
      <c r="AZ68" s="27">
        <f>IFERROR('в Абс. вел.'!BL69*100/'в Абс. вел.'!AZ69-100,"")</f>
        <v>29.193354683747003</v>
      </c>
      <c r="BA68" s="27">
        <f>IFERROR('в Абс. вел.'!BM69*100/'в Абс. вел.'!BA69-100,"")</f>
        <v>12.789509112213608</v>
      </c>
      <c r="BB68" s="27">
        <f>IFERROR('в Абс. вел.'!BN69*100/'в Абс. вел.'!BB69-100,"")</f>
        <v>5.953743194979026</v>
      </c>
      <c r="BC68" s="27">
        <f>IFERROR('в Абс. вел.'!BO69*100/'в Абс. вел.'!BC69-100,"")</f>
        <v>-2.2102887384232304</v>
      </c>
      <c r="BD68" s="27">
        <f>IFERROR('в Абс. вел.'!BP69*100/'в Абс. вел.'!BD69-100,"")</f>
        <v>-13.696498938211874</v>
      </c>
      <c r="BE68" s="27">
        <f>IFERROR('в Абс. вел.'!BQ69*100/'в Абс. вел.'!BE69-100,"")</f>
        <v>-12.084690934146138</v>
      </c>
      <c r="BF68" s="27">
        <f>IFERROR('в Абс. вел.'!BR69*100/'в Абс. вел.'!BF69-100,"")</f>
        <v>-5.483457792600106</v>
      </c>
      <c r="BG68" s="27">
        <f>IFERROR('в Абс. вел.'!BS69*100/'в Абс. вел.'!BG69-100,"")</f>
        <v>1.9276011231691541</v>
      </c>
      <c r="BH68" s="27">
        <f>IFERROR('в Абс. вел.'!BT69*100/'в Абс. вел.'!BH69-100,"")</f>
        <v>5.1645906914191642</v>
      </c>
      <c r="BI68" s="27">
        <f>IFERROR('в Абс. вел.'!BU69*100/'в Абс. вел.'!BI69-100,"")</f>
        <v>4.9297834991222942</v>
      </c>
      <c r="BJ68" s="27">
        <f>IFERROR('в Абс. вел.'!BV69*100/'в Абс. вел.'!BJ69-100,"")</f>
        <v>-2.5329420565049787</v>
      </c>
      <c r="BK68" s="27">
        <f>IFERROR('в Абс. вел.'!BW69*100/'в Абс. вел.'!BK69-100,"")</f>
        <v>-5.08115343856322</v>
      </c>
      <c r="BL68" s="27">
        <f>IFERROR('в Абс. вел.'!BX69*100/'в Абс. вел.'!BL69-100,"")</f>
        <v>-2.626074831512895</v>
      </c>
      <c r="BM68" s="27">
        <f>IFERROR('в Абс. вел.'!BY69*100/'в Абс. вел.'!BM69-100,"")</f>
        <v>-0.88194336995204026</v>
      </c>
      <c r="BN68" s="27">
        <f>IFERROR('в Абс. вел.'!BZ69*100/'в Абс. вел.'!BN69-100,"")</f>
        <v>-11.030021381507183</v>
      </c>
      <c r="BO68" s="27">
        <f>IFERROR('в Абс. вел.'!CA69*100/'в Абс. вел.'!BO69-100,"")</f>
        <v>-3.2323347166164496</v>
      </c>
      <c r="BP68" s="27">
        <f>IFERROR('в Абс. вел.'!CB69*100/'в Абс. вел.'!BP69-100,"")</f>
        <v>-7.7949419721571616</v>
      </c>
    </row>
    <row r="69" spans="1:68" x14ac:dyDescent="0.25">
      <c r="A69" s="25" t="s">
        <v>66</v>
      </c>
      <c r="B69" s="27">
        <f>IFERROR('в Абс. вел.'!N70*100/'в Абс. вел.'!B70-100,"")</f>
        <v>1067.9738562091504</v>
      </c>
      <c r="C69" s="27">
        <f>IFERROR('в Абс. вел.'!O70*100/'в Абс. вел.'!C70-100,"")</f>
        <v>906.28019323671492</v>
      </c>
      <c r="D69" s="27">
        <f>IFERROR('в Абс. вел.'!P70*100/'в Абс. вел.'!D70-100,"")</f>
        <v>899.61685823754794</v>
      </c>
      <c r="E69" s="27">
        <f>IFERROR('в Абс. вел.'!Q70*100/'в Абс. вел.'!E70-100,"")</f>
        <v>863.63636363636363</v>
      </c>
      <c r="F69" s="27">
        <f>IFERROR('в Абс. вел.'!R70*100/'в Абс. вел.'!F70-100,"")</f>
        <v>944.42148760330588</v>
      </c>
      <c r="G69" s="27">
        <f>IFERROR('в Абс. вел.'!S70*100/'в Абс. вел.'!G70-100,"")</f>
        <v>813.71681415929208</v>
      </c>
      <c r="H69" s="27">
        <f>IFERROR('в Абс. вел.'!T70*100/'в Абс. вел.'!H70-100,"")</f>
        <v>893.3417085427136</v>
      </c>
      <c r="I69" s="27">
        <f>IFERROR('в Абс. вел.'!U70*100/'в Абс. вел.'!I70-100,"")</f>
        <v>846.65959703075293</v>
      </c>
      <c r="J69" s="27">
        <f>IFERROR('в Абс. вел.'!V70*100/'в Абс. вел.'!J70-100,"")</f>
        <v>923.72567191844303</v>
      </c>
      <c r="K69" s="27">
        <f>IFERROR('в Абс. вел.'!W70*100/'в Абс. вел.'!K70-100,"")</f>
        <v>964.77181745396319</v>
      </c>
      <c r="L69" s="27">
        <f>IFERROR('в Абс. вел.'!X70*100/'в Абс. вел.'!L70-100,"")</f>
        <v>1149.7588424437299</v>
      </c>
      <c r="M69" s="27">
        <f>IFERROR('в Абс. вел.'!Y70*100/'в Абс. вел.'!M70-100,"")</f>
        <v>1122.4773834377174</v>
      </c>
      <c r="N69" s="27">
        <f>IFERROR('в Абс. вел.'!Z70*100/'в Абс. вел.'!N70-100,"")</f>
        <v>1053.5534415221041</v>
      </c>
      <c r="O69" s="27">
        <f>IFERROR('в Абс. вел.'!AA70*100/'в Абс. вел.'!O70-100,"")</f>
        <v>942.24675948151707</v>
      </c>
      <c r="P69" s="27">
        <f>IFERROR('в Абс. вел.'!AB70*100/'в Абс. вел.'!P70-100,"")</f>
        <v>756.34342660022992</v>
      </c>
      <c r="Q69" s="27">
        <f>IFERROR('в Абс. вел.'!AC70*100/'в Абс. вел.'!Q70-100,"")</f>
        <v>517.35849056603774</v>
      </c>
      <c r="R69" s="27">
        <f>IFERROR('в Абс. вел.'!AD70*100/'в Абс. вел.'!R70-100,"")</f>
        <v>381.48367952522256</v>
      </c>
      <c r="S69" s="27">
        <f>IFERROR('в Абс. вел.'!AE70*100/'в Абс. вел.'!S70-100,"")</f>
        <v>297.04600484261499</v>
      </c>
      <c r="T69" s="27">
        <f>IFERROR('в Абс. вел.'!AF70*100/'в Абс. вел.'!T70-100,"")</f>
        <v>210.85114455545721</v>
      </c>
      <c r="U69" s="27">
        <f>IFERROR('в Абс. вел.'!AG70*100/'в Абс. вел.'!U70-100,"")</f>
        <v>187.86826481460736</v>
      </c>
      <c r="V69" s="27">
        <f>IFERROR('в Абс. вел.'!AH70*100/'в Абс. вел.'!V70-100,"")</f>
        <v>159.43327901502806</v>
      </c>
      <c r="W69" s="27">
        <f>IFERROR('в Абс. вел.'!AI70*100/'в Абс. вел.'!W70-100,"")</f>
        <v>158.25250018798408</v>
      </c>
      <c r="X69" s="27">
        <f>IFERROR('в Абс. вел.'!AJ70*100/'в Абс. вел.'!X70-100,"")</f>
        <v>134.1416350421303</v>
      </c>
      <c r="Y69" s="27">
        <f>IFERROR('в Абс. вел.'!AK70*100/'в Абс. вел.'!Y70-100,"")</f>
        <v>61.598451642283834</v>
      </c>
      <c r="Z69" s="27">
        <f>IFERROR('в Абс. вел.'!AL70*100/'в Абс. вел.'!Z70-100,"")</f>
        <v>70.199864169981566</v>
      </c>
      <c r="AA69" s="27">
        <f>IFERROR('в Абс. вел.'!AM70*100/'в Абс. вел.'!AA70-100,"")</f>
        <v>64.652233993551363</v>
      </c>
      <c r="AB69" s="27">
        <f>IFERROR('в Абс. вел.'!AN70*100/'в Абс. вел.'!AB70-100,"")</f>
        <v>67.245546504341604</v>
      </c>
      <c r="AC69" s="27">
        <f>IFERROR('в Абс. вел.'!AO70*100/'в Абс. вел.'!AC70-100,"")</f>
        <v>59.867272092210953</v>
      </c>
      <c r="AD69" s="27">
        <f>IFERROR('в Абс. вел.'!AP70*100/'в Абс. вел.'!AD70-100,"")</f>
        <v>54.266814577427169</v>
      </c>
      <c r="AE69" s="27">
        <f>IFERROR('в Абс. вел.'!AQ70*100/'в Абс. вел.'!AE70-100,"")</f>
        <v>54.181404236288984</v>
      </c>
      <c r="AF69" s="27">
        <f>IFERROR('в Абс. вел.'!AR70*100/'в Абс. вел.'!AF70-100,"")</f>
        <v>35.371658733064805</v>
      </c>
      <c r="AG69" s="27">
        <f>IFERROR('в Абс. вел.'!AS70*100/'в Абс. вел.'!AG70-100,"")</f>
        <v>14.444703868005291</v>
      </c>
      <c r="AH69" s="27">
        <f>IFERROR('в Абс. вел.'!AT70*100/'в Абс. вел.'!AH70-100,"")</f>
        <v>5.2587500436193579</v>
      </c>
      <c r="AI69" s="27">
        <f>IFERROR('в Абс. вел.'!AU70*100/'в Абс. вел.'!AI70-100,"")</f>
        <v>-14.23788033192605</v>
      </c>
      <c r="AJ69" s="27">
        <f>IFERROR('в Абс. вел.'!AV70*100/'в Абс. вел.'!AJ70-100,"")</f>
        <v>-19.073127850118127</v>
      </c>
      <c r="AK69" s="27">
        <f>IFERROR('в Абс. вел.'!AW70*100/'в Абс. вел.'!AK70-100,"")</f>
        <v>9.3736790193039354</v>
      </c>
      <c r="AL69" s="27">
        <f>IFERROR('в Абс. вел.'!AX70*100/'в Абс. вел.'!AL70-100,"")</f>
        <v>-2.2915775972637817</v>
      </c>
      <c r="AM69" s="27">
        <f>IFERROR('в Абс. вел.'!AY70*100/'в Абс. вел.'!AM70-100,"")</f>
        <v>0.74693672019246549</v>
      </c>
      <c r="AN69" s="27">
        <f>IFERROR('в Абс. вел.'!AZ70*100/'в Абс. вел.'!AN70-100,"")</f>
        <v>11.663009152705669</v>
      </c>
      <c r="AO69" s="27">
        <f>IFERROR('в Абс. вел.'!BA70*100/'в Абс. вел.'!AO70-100,"")</f>
        <v>32.750710072099622</v>
      </c>
      <c r="AP69" s="27">
        <f>IFERROR('в Абс. вел.'!BB70*100/'в Абс. вел.'!AP70-100,"")</f>
        <v>43.814419261192626</v>
      </c>
      <c r="AQ69" s="27">
        <f>IFERROR('в Абс. вел.'!BC70*100/'в Абс. вел.'!AQ70-100,"")</f>
        <v>54.683050311148605</v>
      </c>
      <c r="AR69" s="27">
        <f>IFERROR('в Абс. вел.'!BD70*100/'в Абс. вел.'!AR70-100,"")</f>
        <v>68.403810897724895</v>
      </c>
      <c r="AS69" s="27">
        <f>IFERROR('в Абс. вел.'!BE70*100/'в Абс. вел.'!AS70-100,"")</f>
        <v>85.596735804148238</v>
      </c>
      <c r="AT69" s="27">
        <f>IFERROR('в Абс. вел.'!BF70*100/'в Абс. вел.'!AT70-100,"")</f>
        <v>86.281660257260313</v>
      </c>
      <c r="AU69" s="27">
        <f>IFERROR('в Абс. вел.'!BG70*100/'в Абс. вел.'!AU70-100,"")</f>
        <v>87.886606688168399</v>
      </c>
      <c r="AV69" s="27">
        <f>IFERROR('в Абс. вел.'!BH70*100/'в Абс. вел.'!AV70-100,"")</f>
        <v>93.59448725347093</v>
      </c>
      <c r="AW69" s="27">
        <f>IFERROR('в Абс. вел.'!BI70*100/'в Абс. вел.'!AW70-100,"")</f>
        <v>94.930593577893006</v>
      </c>
      <c r="AX69" s="27">
        <f>IFERROR('в Абс. вел.'!BJ70*100/'в Абс. вел.'!AX70-100,"")</f>
        <v>91.963478311601165</v>
      </c>
      <c r="AY69" s="27">
        <f>IFERROR('в Абс. вел.'!BK70*100/'в Абс. вел.'!AY70-100,"")</f>
        <v>87.679449087829397</v>
      </c>
      <c r="AZ69" s="27">
        <f>IFERROR('в Абс. вел.'!BL70*100/'в Абс. вел.'!AZ70-100,"")</f>
        <v>63.232192503115726</v>
      </c>
      <c r="BA69" s="27">
        <f>IFERROR('в Абс. вел.'!BM70*100/'в Абс. вел.'!BA70-100,"")</f>
        <v>35.370720868992748</v>
      </c>
      <c r="BB69" s="27">
        <f>IFERROR('в Абс. вел.'!BN70*100/'в Абс. вел.'!BB70-100,"")</f>
        <v>16.274676839882957</v>
      </c>
      <c r="BC69" s="27">
        <f>IFERROR('в Абс. вел.'!BO70*100/'в Абс. вел.'!BC70-100,"")</f>
        <v>7.251713204459449</v>
      </c>
      <c r="BD69" s="27">
        <f>IFERROR('в Абс. вел.'!BP70*100/'в Абс. вел.'!BD70-100,"")</f>
        <v>-1.7703853086573957</v>
      </c>
      <c r="BE69" s="27">
        <f>IFERROR('в Абс. вел.'!BQ70*100/'в Абс. вел.'!BE70-100,"")</f>
        <v>-2.7480580389857892</v>
      </c>
      <c r="BF69" s="27">
        <f>IFERROR('в Абс. вел.'!BR70*100/'в Абс. вел.'!BF70-100,"")</f>
        <v>-1.6960313222993477</v>
      </c>
      <c r="BG69" s="27">
        <f>IFERROR('в Абс. вел.'!BS70*100/'в Абс. вел.'!BG70-100,"")</f>
        <v>4.0529796537891656</v>
      </c>
      <c r="BH69" s="27">
        <f>IFERROR('в Абс. вел.'!BT70*100/'в Абс. вел.'!BH70-100,"")</f>
        <v>-4.9096105626764341</v>
      </c>
      <c r="BI69" s="27">
        <f>IFERROR('в Абс. вел.'!BU70*100/'в Абс. вел.'!BI70-100,"")</f>
        <v>-6.4949441543850384</v>
      </c>
      <c r="BJ69" s="27">
        <f>IFERROR('в Абс. вел.'!BV70*100/'в Абс. вел.'!BJ70-100,"")</f>
        <v>-11.143191453796703</v>
      </c>
      <c r="BK69" s="27">
        <f>IFERROR('в Абс. вел.'!BW70*100/'в Абс. вел.'!BK70-100,"")</f>
        <v>-10.676293479708235</v>
      </c>
      <c r="BL69" s="27">
        <f>IFERROR('в Абс. вел.'!BX70*100/'в Абс. вел.'!BL70-100,"")</f>
        <v>-5.9245011525981113</v>
      </c>
      <c r="BM69" s="27">
        <f>IFERROR('в Абс. вел.'!BY70*100/'в Абс. вел.'!BM70-100,"")</f>
        <v>3.3099800914879722</v>
      </c>
      <c r="BN69" s="27">
        <f>IFERROR('в Абс. вел.'!BZ70*100/'в Абс. вел.'!BN70-100,"")</f>
        <v>3.3016914598795921</v>
      </c>
      <c r="BO69" s="27">
        <f>IFERROR('в Абс. вел.'!CA70*100/'в Абс. вел.'!BO70-100,"")</f>
        <v>7.7261745819823204</v>
      </c>
      <c r="BP69" s="27">
        <f>IFERROR('в Абс. вел.'!CB70*100/'в Абс. вел.'!BP70-100,"")</f>
        <v>25.987899929143722</v>
      </c>
    </row>
    <row r="70" spans="1:68" x14ac:dyDescent="0.25">
      <c r="A70" s="25" t="s">
        <v>67</v>
      </c>
      <c r="B70" s="27" t="str">
        <f>IFERROR('в Абс. вел.'!N71*100/'в Абс. вел.'!B71-100,"")</f>
        <v/>
      </c>
      <c r="C70" s="27" t="str">
        <f>IFERROR('в Абс. вел.'!O71*100/'в Абс. вел.'!C71-100,"")</f>
        <v/>
      </c>
      <c r="D70" s="27" t="str">
        <f>IFERROR('в Абс. вел.'!P71*100/'в Абс. вел.'!D71-100,"")</f>
        <v/>
      </c>
      <c r="E70" s="27" t="str">
        <f>IFERROR('в Абс. вел.'!Q71*100/'в Абс. вел.'!E71-100,"")</f>
        <v/>
      </c>
      <c r="F70" s="27" t="str">
        <f>IFERROR('в Абс. вел.'!R71*100/'в Абс. вел.'!F71-100,"")</f>
        <v/>
      </c>
      <c r="G70" s="27" t="str">
        <f>IFERROR('в Абс. вел.'!S71*100/'в Абс. вел.'!G71-100,"")</f>
        <v/>
      </c>
      <c r="H70" s="27">
        <f>IFERROR('в Абс. вел.'!T71*100/'в Абс. вел.'!H71-100,"")</f>
        <v>1300</v>
      </c>
      <c r="I70" s="27">
        <f>IFERROR('в Абс. вел.'!U71*100/'в Абс. вел.'!I71-100,"")</f>
        <v>383.33333333333331</v>
      </c>
      <c r="J70" s="27">
        <f>IFERROR('в Абс. вел.'!V71*100/'в Абс. вел.'!J71-100,"")</f>
        <v>305.71428571428572</v>
      </c>
      <c r="K70" s="27">
        <f>IFERROR('в Абс. вел.'!W71*100/'в Абс. вел.'!K71-100,"")</f>
        <v>379.4871794871795</v>
      </c>
      <c r="L70" s="27">
        <f>IFERROR('в Абс. вел.'!X71*100/'в Абс. вел.'!L71-100,"")</f>
        <v>364</v>
      </c>
      <c r="M70" s="27">
        <f>IFERROR('в Абс. вел.'!Y71*100/'в Абс. вел.'!M71-100,"")</f>
        <v>386.53846153846155</v>
      </c>
      <c r="N70" s="27">
        <f>IFERROR('в Абс. вел.'!Z71*100/'в Абс. вел.'!N71-100,"")</f>
        <v>279.45205479452056</v>
      </c>
      <c r="O70" s="27">
        <f>IFERROR('в Абс. вел.'!AA71*100/'в Абс. вел.'!O71-100,"")</f>
        <v>307.59493670886076</v>
      </c>
      <c r="P70" s="27">
        <f>IFERROR('в Абс. вел.'!AB71*100/'в Абс. вел.'!P71-100,"")</f>
        <v>311.36363636363637</v>
      </c>
      <c r="Q70" s="27">
        <f>IFERROR('в Абс. вел.'!AC71*100/'в Абс. вел.'!Q71-100,"")</f>
        <v>283</v>
      </c>
      <c r="R70" s="27">
        <f>IFERROR('в Абс. вел.'!AD71*100/'в Абс. вел.'!R71-100,"")</f>
        <v>231.66666666666669</v>
      </c>
      <c r="S70" s="27">
        <f>IFERROR('в Абс. вел.'!AE71*100/'в Абс. вел.'!S71-100,"")</f>
        <v>211.85185185185185</v>
      </c>
      <c r="T70" s="27">
        <f>IFERROR('в Абс. вел.'!AF71*100/'в Абс. вел.'!T71-100,"")</f>
        <v>202.38095238095241</v>
      </c>
      <c r="U70" s="27">
        <f>IFERROR('в Абс. вел.'!AG71*100/'в Абс. вел.'!U71-100,"")</f>
        <v>355.17241379310343</v>
      </c>
      <c r="V70" s="27">
        <f>IFERROR('в Абс. вел.'!AH71*100/'в Абс. вел.'!V71-100,"")</f>
        <v>305.63380281690144</v>
      </c>
      <c r="W70" s="27">
        <f>IFERROR('в Абс. вел.'!AI71*100/'в Абс. вел.'!W71-100,"")</f>
        <v>269.51871657754009</v>
      </c>
      <c r="X70" s="27">
        <f>IFERROR('в Абс. вел.'!AJ71*100/'в Абс. вел.'!X71-100,"")</f>
        <v>220.68965517241378</v>
      </c>
      <c r="Y70" s="27">
        <f>IFERROR('в Абс. вел.'!AK71*100/'в Абс. вел.'!Y71-100,"")</f>
        <v>200.79051383399212</v>
      </c>
      <c r="Z70" s="27">
        <f>IFERROR('в Абс. вел.'!AL71*100/'в Абс. вел.'!Z71-100,"")</f>
        <v>177.61732851985562</v>
      </c>
      <c r="AA70" s="27">
        <f>IFERROR('в Абс. вел.'!AM71*100/'в Абс. вел.'!AA71-100,"")</f>
        <v>150</v>
      </c>
      <c r="AB70" s="27">
        <f>IFERROR('в Абс. вел.'!AN71*100/'в Абс. вел.'!AB71-100,"")</f>
        <v>83.701657458563545</v>
      </c>
      <c r="AC70" s="27">
        <f>IFERROR('в Абс. вел.'!AO71*100/'в Абс. вел.'!AC71-100,"")</f>
        <v>84.595300261096611</v>
      </c>
      <c r="AD70" s="27">
        <f>IFERROR('в Абс. вел.'!AP71*100/'в Абс. вел.'!AD71-100,"")</f>
        <v>94.723618090452248</v>
      </c>
      <c r="AE70" s="27">
        <f>IFERROR('в Абс. вел.'!AQ71*100/'в Абс. вел.'!AE71-100,"")</f>
        <v>102.85035629453682</v>
      </c>
      <c r="AF70" s="27">
        <f>IFERROR('в Абс. вел.'!AR71*100/'в Абс. вел.'!AF71-100,"")</f>
        <v>82.086614173228355</v>
      </c>
      <c r="AG70" s="27">
        <f>IFERROR('в Абс. вел.'!AS71*100/'в Абс. вел.'!AG71-100,"")</f>
        <v>91.856060606060595</v>
      </c>
      <c r="AH70" s="27">
        <f>IFERROR('в Абс. вел.'!AT71*100/'в Абс. вел.'!AH71-100,"")</f>
        <v>98.784722222222229</v>
      </c>
      <c r="AI70" s="27">
        <f>IFERROR('в Абс. вел.'!AU71*100/'в Абс. вел.'!AI71-100,"")</f>
        <v>76.555716353111421</v>
      </c>
      <c r="AJ70" s="27">
        <f>IFERROR('в Абс. вел.'!AV71*100/'в Абс. вел.'!AJ71-100,"")</f>
        <v>75.403225806451616</v>
      </c>
      <c r="AK70" s="27">
        <f>IFERROR('в Абс. вел.'!AW71*100/'в Абс. вел.'!AK71-100,"")</f>
        <v>79.369250985545335</v>
      </c>
      <c r="AL70" s="27">
        <f>IFERROR('в Абс. вел.'!AX71*100/'в Абс. вел.'!AL71-100,"")</f>
        <v>84.395318595578686</v>
      </c>
      <c r="AM70" s="27">
        <f>IFERROR('в Абс. вел.'!AY71*100/'в Абс. вел.'!AM71-100,"")</f>
        <v>89.565217391304344</v>
      </c>
      <c r="AN70" s="27">
        <f>IFERROR('в Абс. вел.'!AZ71*100/'в Абс. вел.'!AN71-100,"")</f>
        <v>160.30075187969925</v>
      </c>
      <c r="AO70" s="27">
        <f>IFERROR('в Абс. вел.'!BA71*100/'в Абс. вел.'!AO71-100,"")</f>
        <v>171.71145685997169</v>
      </c>
      <c r="AP70" s="27">
        <f>IFERROR('в Абс. вел.'!BB71*100/'в Абс. вел.'!AP71-100,"")</f>
        <v>180.51612903225805</v>
      </c>
      <c r="AQ70" s="27">
        <f>IFERROR('в Абс. вел.'!BC71*100/'в Абс. вел.'!AQ71-100,"")</f>
        <v>177.28337236533957</v>
      </c>
      <c r="AR70" s="27">
        <f>IFERROR('в Абс. вел.'!BD71*100/'в Абс. вел.'!AR71-100,"")</f>
        <v>135.35135135135135</v>
      </c>
      <c r="AS70" s="27">
        <f>IFERROR('в Абс. вел.'!BE71*100/'в Абс. вел.'!AS71-100,"")</f>
        <v>106.31786771964462</v>
      </c>
      <c r="AT70" s="27">
        <f>IFERROR('в Абс. вел.'!BF71*100/'в Абс. вел.'!AT71-100,"")</f>
        <v>45.327510917030565</v>
      </c>
      <c r="AU70" s="27">
        <f>IFERROR('в Абс. вел.'!BG71*100/'в Абс. вел.'!AU71-100,"")</f>
        <v>40.409836065573757</v>
      </c>
      <c r="AV70" s="27">
        <f>IFERROR('в Абс. вел.'!BH71*100/'в Абс. вел.'!AV71-100,"")</f>
        <v>30.34482758620689</v>
      </c>
      <c r="AW70" s="27">
        <f>IFERROR('в Абс. вел.'!BI71*100/'в Абс. вел.'!AW71-100,"")</f>
        <v>29.523809523809518</v>
      </c>
      <c r="AX70" s="27">
        <f>IFERROR('в Абс. вел.'!BJ71*100/'в Абс. вел.'!AX71-100,"")</f>
        <v>43.511988716502117</v>
      </c>
      <c r="AY70" s="27">
        <f>IFERROR('в Абс. вел.'!BK71*100/'в Абс. вел.'!AY71-100,"")</f>
        <v>38.859764089121882</v>
      </c>
      <c r="AZ70" s="27">
        <f>IFERROR('в Абс. вел.'!BL71*100/'в Абс. вел.'!AZ71-100,"")</f>
        <v>6.2391681109185413</v>
      </c>
      <c r="BA70" s="27">
        <f>IFERROR('в Абс. вел.'!BM71*100/'в Абс. вел.'!BA71-100,"")</f>
        <v>3.2795419052576733</v>
      </c>
      <c r="BB70" s="27">
        <f>IFERROR('в Абс. вел.'!BN71*100/'в Абс. вел.'!BB71-100,"")</f>
        <v>-3.7258509659613566</v>
      </c>
      <c r="BC70" s="27">
        <f>IFERROR('в Абс. вел.'!BO71*100/'в Абс. вел.'!BC71-100,"")</f>
        <v>-11.570945945945951</v>
      </c>
      <c r="BD70" s="27">
        <f>IFERROR('в Абс. вел.'!BP71*100/'в Абс. вел.'!BD71-100,"")</f>
        <v>-15.342214056040419</v>
      </c>
      <c r="BE70" s="27">
        <f>IFERROR('в Абс. вел.'!BQ71*100/'в Абс. вел.'!BE71-100,"")</f>
        <v>-11.004784688995215</v>
      </c>
      <c r="BF70" s="27">
        <f>IFERROR('в Абс. вел.'!BR71*100/'в Абс. вел.'!BF71-100,"")</f>
        <v>15.68509615384616</v>
      </c>
      <c r="BG70" s="27">
        <f>IFERROR('в Абс. вел.'!BS71*100/'в Абс. вел.'!BG71-100,"")</f>
        <v>15.76182136602452</v>
      </c>
      <c r="BH70" s="27">
        <f>IFERROR('в Абс. вел.'!BT71*100/'в Абс. вел.'!BH71-100,"")</f>
        <v>22.222222222222229</v>
      </c>
      <c r="BI70" s="27">
        <f>IFERROR('в Абс. вел.'!BU71*100/'в Абс. вел.'!BI71-100,"")</f>
        <v>22.567873303167417</v>
      </c>
      <c r="BJ70" s="27">
        <f>IFERROR('в Абс. вел.'!BV71*100/'в Абс. вел.'!BJ71-100,"")</f>
        <v>15.08599508599508</v>
      </c>
      <c r="BK70" s="27">
        <f>IFERROR('в Абс. вел.'!BW71*100/'в Абс. вел.'!BK71-100,"")</f>
        <v>17.461066540821136</v>
      </c>
      <c r="BL70" s="27">
        <f>IFERROR('в Абс. вел.'!BX71*100/'в Абс. вел.'!BL71-100,"")</f>
        <v>45.459488852637293</v>
      </c>
      <c r="BM70" s="27">
        <f>IFERROR('в Абс. вел.'!BY71*100/'в Абс. вел.'!BM71-100,"")</f>
        <v>46.572580645161281</v>
      </c>
      <c r="BN70" s="27">
        <f>IFERROR('в Абс. вел.'!BZ71*100/'в Абс. вел.'!BN71-100,"")</f>
        <v>44.433827042522694</v>
      </c>
      <c r="BO70" s="27">
        <f>IFERROR('в Абс. вел.'!CA71*100/'в Абс. вел.'!BO71-100,"")</f>
        <v>55.873925501432666</v>
      </c>
      <c r="BP70" s="27">
        <f>IFERROR('в Абс. вел.'!CB71*100/'в Абс. вел.'!BP71-100,"")</f>
        <v>69.126424308193151</v>
      </c>
    </row>
    <row r="71" spans="1:68" x14ac:dyDescent="0.25">
      <c r="A71" s="25" t="s">
        <v>68</v>
      </c>
      <c r="B71" s="27" t="str">
        <f>IFERROR('в Абс. вел.'!N72*100/'в Абс. вел.'!B72-100,"")</f>
        <v/>
      </c>
      <c r="C71" s="27" t="str">
        <f>IFERROR('в Абс. вел.'!O72*100/'в Абс. вел.'!C72-100,"")</f>
        <v/>
      </c>
      <c r="D71" s="27" t="str">
        <f>IFERROR('в Абс. вел.'!P72*100/'в Абс. вел.'!D72-100,"")</f>
        <v/>
      </c>
      <c r="E71" s="27" t="str">
        <f>IFERROR('в Абс. вел.'!Q72*100/'в Абс. вел.'!E72-100,"")</f>
        <v/>
      </c>
      <c r="F71" s="27" t="str">
        <f>IFERROR('в Абс. вел.'!R72*100/'в Абс. вел.'!F72-100,"")</f>
        <v/>
      </c>
      <c r="G71" s="27" t="str">
        <f>IFERROR('в Абс. вел.'!S72*100/'в Абс. вел.'!G72-100,"")</f>
        <v/>
      </c>
      <c r="H71" s="27">
        <f>IFERROR('в Абс. вел.'!T72*100/'в Абс. вел.'!H72-100,"")</f>
        <v>6950</v>
      </c>
      <c r="I71" s="27">
        <f>IFERROR('в Абс. вел.'!U72*100/'в Абс. вел.'!I72-100,"")</f>
        <v>6950</v>
      </c>
      <c r="J71" s="27">
        <f>IFERROR('в Абс. вел.'!V72*100/'в Абс. вел.'!J72-100,"")</f>
        <v>9700</v>
      </c>
      <c r="K71" s="27">
        <f>IFERROR('в Абс. вел.'!W72*100/'в Абс. вел.'!K72-100,"")</f>
        <v>1954.5454545454545</v>
      </c>
      <c r="L71" s="27">
        <f>IFERROR('в Абс. вел.'!X72*100/'в Абс. вел.'!L72-100,"")</f>
        <v>2518.181818181818</v>
      </c>
      <c r="M71" s="27">
        <f>IFERROR('в Абс. вел.'!Y72*100/'в Абс. вел.'!M72-100,"")</f>
        <v>3027.2727272727275</v>
      </c>
      <c r="N71" s="27">
        <f>IFERROR('в Абс. вел.'!Z72*100/'в Абс. вел.'!N72-100,"")</f>
        <v>1940</v>
      </c>
      <c r="O71" s="27">
        <f>IFERROR('в Абс. вел.'!AA72*100/'в Абс. вел.'!O72-100,"")</f>
        <v>1666.6666666666667</v>
      </c>
      <c r="P71" s="27">
        <f>IFERROR('в Абс. вел.'!AB72*100/'в Абс. вел.'!P72-100,"")</f>
        <v>1918.1818181818182</v>
      </c>
      <c r="Q71" s="27">
        <f>IFERROR('в Абс. вел.'!AC72*100/'в Абс. вел.'!Q72-100,"")</f>
        <v>1205.8823529411766</v>
      </c>
      <c r="R71" s="27">
        <f>IFERROR('в Абс. вел.'!AD72*100/'в Абс. вел.'!R72-100,"")</f>
        <v>661.90476190476193</v>
      </c>
      <c r="S71" s="27">
        <f>IFERROR('в Абс. вел.'!AE72*100/'в Абс. вел.'!S72-100,"")</f>
        <v>326.01626016260161</v>
      </c>
      <c r="T71" s="27">
        <f>IFERROR('в Абс. вел.'!AF72*100/'в Абс. вел.'!T72-100,"")</f>
        <v>348.22695035460993</v>
      </c>
      <c r="U71" s="27">
        <f>IFERROR('в Абс. вел.'!AG72*100/'в Абс. вел.'!U72-100,"")</f>
        <v>344.68085106382978</v>
      </c>
      <c r="V71" s="27">
        <f>IFERROR('в Абс. вел.'!AH72*100/'в Абс. вел.'!V72-100,"")</f>
        <v>233.67346938775512</v>
      </c>
      <c r="W71" s="27">
        <f>IFERROR('в Абс. вел.'!AI72*100/'в Абс. вел.'!W72-100,"")</f>
        <v>251.3274336283186</v>
      </c>
      <c r="X71" s="27">
        <f>IFERROR('в Абс. вел.'!AJ72*100/'в Абс. вел.'!X72-100,"")</f>
        <v>268.40277777777777</v>
      </c>
      <c r="Y71" s="27">
        <f>IFERROR('в Абс. вел.'!AK72*100/'в Абс. вел.'!Y72-100,"")</f>
        <v>227.90697674418607</v>
      </c>
      <c r="Z71" s="27">
        <f>IFERROR('в Абс. вел.'!AL72*100/'в Абс. вел.'!Z72-100,"")</f>
        <v>192.89215686274508</v>
      </c>
      <c r="AA71" s="27">
        <f>IFERROR('в Абс. вел.'!AM72*100/'в Абс. вел.'!AA72-100,"")</f>
        <v>205.89622641509436</v>
      </c>
      <c r="AB71" s="27">
        <f>IFERROR('в Абс. вел.'!AN72*100/'в Абс. вел.'!AB72-100,"")</f>
        <v>171.62162162162161</v>
      </c>
      <c r="AC71" s="27">
        <f>IFERROR('в Абс. вел.'!AO72*100/'в Абс. вел.'!AC72-100,"")</f>
        <v>227.02702702702703</v>
      </c>
      <c r="AD71" s="27">
        <f>IFERROR('в Абс. вел.'!AP72*100/'в Абс. вел.'!AD72-100,"")</f>
        <v>209.16666666666669</v>
      </c>
      <c r="AE71" s="27">
        <f>IFERROR('в Абс. вел.'!AQ72*100/'в Абс. вел.'!AE72-100,"")</f>
        <v>143.70229007633588</v>
      </c>
      <c r="AF71" s="27">
        <f>IFERROR('в Абс. вел.'!AR72*100/'в Абс. вел.'!AF72-100,"")</f>
        <v>145.56962025316454</v>
      </c>
      <c r="AG71" s="27">
        <f>IFERROR('в Абс. вел.'!AS72*100/'в Абс. вел.'!AG72-100,"")</f>
        <v>182.7751196172249</v>
      </c>
      <c r="AH71" s="27">
        <f>IFERROR('в Абс. вел.'!AT72*100/'в Абс. вел.'!AH72-100,"")</f>
        <v>206.72782874617735</v>
      </c>
      <c r="AI71" s="27">
        <f>IFERROR('в Абс. вел.'!AU72*100/'в Абс. вел.'!AI72-100,"")</f>
        <v>203.14861460957178</v>
      </c>
      <c r="AJ71" s="27">
        <f>IFERROR('в Абс. вел.'!AV72*100/'в Абс. вел.'!AJ72-100,"")</f>
        <v>161.82846371347784</v>
      </c>
      <c r="AK71" s="27">
        <f>IFERROR('в Абс. вел.'!AW72*100/'в Абс. вел.'!AK72-100,"")</f>
        <v>206.91489361702128</v>
      </c>
      <c r="AL71" s="27">
        <f>IFERROR('в Абс. вел.'!AX72*100/'в Абс. вел.'!AL72-100,"")</f>
        <v>245.43933054393307</v>
      </c>
      <c r="AM71" s="27">
        <f>IFERROR('в Абс. вел.'!AY72*100/'в Абс. вел.'!AM72-100,"")</f>
        <v>229.45258288357746</v>
      </c>
      <c r="AN71" s="27">
        <f>IFERROR('в Абс. вел.'!AZ72*100/'в Абс. вел.'!AN72-100,"")</f>
        <v>297.34660033167495</v>
      </c>
      <c r="AO71" s="27">
        <f>IFERROR('в Абс. вел.'!BA72*100/'в Абс. вел.'!AO72-100,"")</f>
        <v>279.06336088154268</v>
      </c>
      <c r="AP71" s="27">
        <f>IFERROR('в Абс. вел.'!BB72*100/'в Абс. вел.'!AP72-100,"")</f>
        <v>372.64150943396226</v>
      </c>
      <c r="AQ71" s="27">
        <f>IFERROR('в Абс. вел.'!BC72*100/'в Абс. вел.'!AQ72-100,"")</f>
        <v>542.67815191855914</v>
      </c>
      <c r="AR71" s="27">
        <f>IFERROR('в Абс. вел.'!BD72*100/'в Абс. вел.'!AR72-100,"")</f>
        <v>495.74742268041234</v>
      </c>
      <c r="AS71" s="27">
        <f>IFERROR('в Абс. вел.'!BE72*100/'в Абс. вел.'!AS72-100,"")</f>
        <v>490.468133107727</v>
      </c>
      <c r="AT71" s="27">
        <f>IFERROR('в Абс. вел.'!BF72*100/'в Абс. вел.'!AT72-100,"")</f>
        <v>474.02791625124621</v>
      </c>
      <c r="AU71" s="27">
        <f>IFERROR('в Абс. вел.'!BG72*100/'в Абс. вел.'!AU72-100,"")</f>
        <v>426.75529705027009</v>
      </c>
      <c r="AV71" s="27">
        <f>IFERROR('в Абс. вел.'!BH72*100/'в Абс. вел.'!AV72-100,"")</f>
        <v>354.75161987041037</v>
      </c>
      <c r="AW71" s="27">
        <f>IFERROR('в Абс. вел.'!BI72*100/'в Абс. вел.'!AW72-100,"")</f>
        <v>297.97804737146157</v>
      </c>
      <c r="AX71" s="27">
        <f>IFERROR('в Абс. вел.'!BJ72*100/'в Абс. вел.'!AX72-100,"")</f>
        <v>278.92441860465118</v>
      </c>
      <c r="AY71" s="27">
        <f>IFERROR('в Абс. вел.'!BK72*100/'в Абс. вел.'!AY72-100,"")</f>
        <v>284.85841329276855</v>
      </c>
      <c r="AZ71" s="27">
        <f>IFERROR('в Абс. вел.'!BL72*100/'в Абс. вел.'!AZ72-100,"")</f>
        <v>249.43656093489147</v>
      </c>
      <c r="BA71" s="27">
        <f>IFERROR('в Абс. вел.'!BM72*100/'в Абс. вел.'!BA72-100,"")</f>
        <v>191.17005813953489</v>
      </c>
      <c r="BB71" s="27">
        <f>IFERROR('в Абс. вел.'!BN72*100/'в Абс. вел.'!BB72-100,"")</f>
        <v>126.33304818933561</v>
      </c>
      <c r="BC71" s="27">
        <f>IFERROR('в Абс. вел.'!BO72*100/'в Абс. вел.'!BC72-100,"")</f>
        <v>96.429876934324369</v>
      </c>
      <c r="BD71" s="27">
        <f>IFERROR('в Абс. вел.'!BP72*100/'в Абс. вел.'!BD72-100,"")</f>
        <v>69.186675319056889</v>
      </c>
      <c r="BE71" s="27">
        <f>IFERROR('в Абс. вел.'!BQ72*100/'в Абс. вел.'!BE72-100,"")</f>
        <v>50.109848123029906</v>
      </c>
      <c r="BF71" s="27">
        <f>IFERROR('в Абс. вел.'!BR72*100/'в Абс. вел.'!BF72-100,"")</f>
        <v>38.575770733825436</v>
      </c>
      <c r="BG71" s="27">
        <f>IFERROR('в Абс. вел.'!BS72*100/'в Абс. вел.'!BG72-100,"")</f>
        <v>28.27510055998107</v>
      </c>
      <c r="BH71" s="27">
        <f>IFERROR('в Абс. вел.'!BT72*100/'в Абс. вел.'!BH72-100,"")</f>
        <v>40.03007994933904</v>
      </c>
      <c r="BI71" s="27">
        <f>IFERROR('в Абс. вел.'!BU72*100/'в Абс. вел.'!BI72-100,"")</f>
        <v>30.693859776455213</v>
      </c>
      <c r="BJ71" s="27">
        <f>IFERROR('в Абс. вел.'!BV72*100/'в Абс. вел.'!BJ72-100,"")</f>
        <v>12.23628691983123</v>
      </c>
      <c r="BK71" s="27">
        <f>IFERROR('в Абс. вел.'!BW72*100/'в Абс. вел.'!BK72-100,"")</f>
        <v>-1.9702037093341431</v>
      </c>
      <c r="BL71" s="27">
        <f>IFERROR('в Абс. вел.'!BX72*100/'в Абс. вел.'!BL72-100,"")</f>
        <v>2.036428784711859</v>
      </c>
      <c r="BM71" s="27">
        <f>IFERROR('в Абс. вел.'!BY72*100/'в Абс. вел.'!BM72-100,"")</f>
        <v>11.000873580431801</v>
      </c>
      <c r="BN71" s="27">
        <f>IFERROR('в Абс. вел.'!BZ72*100/'в Абс. вел.'!BN72-100,"")</f>
        <v>12.844094488188972</v>
      </c>
      <c r="BO71" s="27">
        <f>IFERROR('в Абс. вел.'!CA72*100/'в Абс. вел.'!BO72-100,"")</f>
        <v>-1.8547236523788797</v>
      </c>
      <c r="BP71" s="27">
        <f>IFERROR('в Абс. вел.'!CB72*100/'в Абс. вел.'!BP72-100,"")</f>
        <v>-0.14703062072491946</v>
      </c>
    </row>
    <row r="72" spans="1:68" x14ac:dyDescent="0.25">
      <c r="A72" s="25" t="s">
        <v>69</v>
      </c>
      <c r="B72" s="27" t="str">
        <f>IFERROR('в Абс. вел.'!N73*100/'в Абс. вел.'!B73-100,"")</f>
        <v/>
      </c>
      <c r="C72" s="27">
        <f>IFERROR('в Абс. вел.'!O73*100/'в Абс. вел.'!C73-100,"")</f>
        <v>73300</v>
      </c>
      <c r="D72" s="27">
        <f>IFERROR('в Абс. вел.'!P73*100/'в Абс. вел.'!D73-100,"")</f>
        <v>93900</v>
      </c>
      <c r="E72" s="27">
        <f>IFERROR('в Абс. вел.'!Q73*100/'в Абс. вел.'!E73-100,"")</f>
        <v>17328.571428571428</v>
      </c>
      <c r="F72" s="27">
        <f>IFERROR('в Абс. вел.'!R73*100/'в Абс. вел.'!F73-100,"")</f>
        <v>6452.3809523809523</v>
      </c>
      <c r="G72" s="27">
        <f>IFERROR('в Абс. вел.'!S73*100/'в Абс. вел.'!G73-100,"")</f>
        <v>7747.826086956522</v>
      </c>
      <c r="H72" s="27">
        <f>IFERROR('в Абс. вел.'!T73*100/'в Абс. вел.'!H73-100,"")</f>
        <v>2701.5384615384614</v>
      </c>
      <c r="I72" s="27">
        <f>IFERROR('в Абс. вел.'!U73*100/'в Абс. вел.'!I73-100,"")</f>
        <v>2058.3333333333335</v>
      </c>
      <c r="J72" s="27">
        <f>IFERROR('в Абс. вел.'!V73*100/'в Абс. вел.'!J73-100,"")</f>
        <v>2006.6666666666665</v>
      </c>
      <c r="K72" s="27">
        <f>IFERROR('в Абс. вел.'!W73*100/'в Абс. вел.'!K73-100,"")</f>
        <v>1187.6237623762377</v>
      </c>
      <c r="L72" s="27">
        <f>IFERROR('в Абс. вел.'!X73*100/'в Абс. вел.'!L73-100,"")</f>
        <v>1019.3181818181818</v>
      </c>
      <c r="M72" s="27">
        <f>IFERROR('в Абс. вел.'!Y73*100/'в Абс. вел.'!M73-100,"")</f>
        <v>876.969696969697</v>
      </c>
      <c r="N72" s="27">
        <f>IFERROR('в Абс. вел.'!Z73*100/'в Абс. вел.'!N73-100,"")</f>
        <v>617.46031746031747</v>
      </c>
      <c r="O72" s="27">
        <f>IFERROR('в Абс. вел.'!AA73*100/'в Абс. вел.'!O73-100,"")</f>
        <v>436.51226158038151</v>
      </c>
      <c r="P72" s="27">
        <f>IFERROR('в Абс. вел.'!AB73*100/'в Абс. вел.'!P73-100,"")</f>
        <v>278.72340425531917</v>
      </c>
      <c r="Q72" s="27">
        <f>IFERROR('в Абс. вел.'!AC73*100/'в Абс. вел.'!Q73-100,"")</f>
        <v>182.4590163934426</v>
      </c>
      <c r="R72" s="27">
        <f>IFERROR('в Абс. вел.'!AD73*100/'в Абс. вел.'!R73-100,"")</f>
        <v>157.34011627906978</v>
      </c>
      <c r="S72" s="27">
        <f>IFERROR('в Абс. вел.'!AE73*100/'в Абс. вел.'!S73-100,"")</f>
        <v>111.0803324099723</v>
      </c>
      <c r="T72" s="27">
        <f>IFERROR('в Абс. вел.'!AF73*100/'в Абс. вел.'!T73-100,"")</f>
        <v>131.02690829214717</v>
      </c>
      <c r="U72" s="27">
        <f>IFERROR('в Абс. вел.'!AG73*100/'в Абс. вел.'!U73-100,"")</f>
        <v>97.462768891340318</v>
      </c>
      <c r="V72" s="27">
        <f>IFERROR('в Абс. вел.'!AH73*100/'в Абс. вел.'!V73-100,"")</f>
        <v>76.537070524412286</v>
      </c>
      <c r="W72" s="27">
        <f>IFERROR('в Абс. вел.'!AI73*100/'в Абс. вел.'!W73-100,"")</f>
        <v>62.01460976547483</v>
      </c>
      <c r="X72" s="27">
        <f>IFERROR('в Абс. вел.'!AJ73*100/'в Абс. вел.'!X73-100,"")</f>
        <v>50.524534686971236</v>
      </c>
      <c r="Y72" s="27">
        <f>IFERROR('в Абс. вел.'!AK73*100/'в Абс. вел.'!Y73-100,"")</f>
        <v>40.880893300248147</v>
      </c>
      <c r="Z72" s="27">
        <f>IFERROR('в Абс. вел.'!AL73*100/'в Абс. вел.'!Z73-100,"")</f>
        <v>24.363938053097343</v>
      </c>
      <c r="AA72" s="27">
        <f>IFERROR('в Абс. вел.'!AM73*100/'в Абс. вел.'!AA73-100,"")</f>
        <v>19.603859827323518</v>
      </c>
      <c r="AB72" s="27">
        <f>IFERROR('в Абс. вел.'!AN73*100/'в Абс. вел.'!AB73-100,"")</f>
        <v>12.977528089887642</v>
      </c>
      <c r="AC72" s="27">
        <f>IFERROR('в Абс. вел.'!AO73*100/'в Абс. вел.'!AC73-100,"")</f>
        <v>29.541497388276269</v>
      </c>
      <c r="AD72" s="27">
        <f>IFERROR('в Абс. вел.'!AP73*100/'в Абс. вел.'!AD73-100,"")</f>
        <v>20.192036147980801</v>
      </c>
      <c r="AE72" s="27">
        <f>IFERROR('в Абс. вел.'!AQ73*100/'в Абс. вел.'!AE73-100,"")</f>
        <v>20.813648293963254</v>
      </c>
      <c r="AF72" s="27">
        <f>IFERROR('в Абс. вел.'!AR73*100/'в Абс. вел.'!AF73-100,"")</f>
        <v>11.148086522462563</v>
      </c>
      <c r="AG72" s="27">
        <f>IFERROR('в Абс. вел.'!AS73*100/'в Абс. вел.'!AG73-100,"")</f>
        <v>35.391061452513981</v>
      </c>
      <c r="AH72" s="27">
        <f>IFERROR('в Абс. вел.'!AT73*100/'в Абс. вел.'!AH73-100,"")</f>
        <v>31.139564660691434</v>
      </c>
      <c r="AI72" s="27">
        <f>IFERROR('в Абс. вел.'!AU73*100/'в Абс. вел.'!AI73-100,"")</f>
        <v>22.306597057427624</v>
      </c>
      <c r="AJ72" s="27">
        <f>IFERROR('в Абс. вел.'!AV73*100/'в Абс. вел.'!AJ73-100,"")</f>
        <v>10.22931654676259</v>
      </c>
      <c r="AK72" s="27">
        <f>IFERROR('в Абс. вел.'!AW73*100/'в Абс. вел.'!AK73-100,"")</f>
        <v>25.539409951563186</v>
      </c>
      <c r="AL72" s="27">
        <f>IFERROR('в Абс. вел.'!AX73*100/'в Абс. вел.'!AL73-100,"")</f>
        <v>36.33533466755614</v>
      </c>
      <c r="AM72" s="27">
        <f>IFERROR('в Абс. вел.'!AY73*100/'в Абс. вел.'!AM73-100,"")</f>
        <v>36.390658174097666</v>
      </c>
      <c r="AN72" s="27">
        <f>IFERROR('в Абс. вел.'!AZ73*100/'в Абс. вел.'!AN73-100,"")</f>
        <v>93.809050223769276</v>
      </c>
      <c r="AO72" s="27">
        <f>IFERROR('в Абс. вел.'!BA73*100/'в Абс. вел.'!AO73-100,"")</f>
        <v>114.98655913978496</v>
      </c>
      <c r="AP72" s="27">
        <f>IFERROR('в Абс. вел.'!BB73*100/'в Абс. вел.'!AP73-100,"")</f>
        <v>152.74906015037595</v>
      </c>
      <c r="AQ72" s="27">
        <f>IFERROR('в Абс. вел.'!BC73*100/'в Абс. вел.'!AQ73-100,"")</f>
        <v>134.5644145122746</v>
      </c>
      <c r="AR72" s="27">
        <f>IFERROR('в Абс. вел.'!BD73*100/'в Абс. вел.'!AR73-100,"")</f>
        <v>132.03592814371257</v>
      </c>
      <c r="AS72" s="27">
        <f>IFERROR('в Абс. вел.'!BE73*100/'в Абс. вел.'!AS73-100,"")</f>
        <v>120.63131834124201</v>
      </c>
      <c r="AT72" s="27">
        <f>IFERROR('в Абс. вел.'!BF73*100/'в Абс. вел.'!AT73-100,"")</f>
        <v>98.80882640109354</v>
      </c>
      <c r="AU72" s="27">
        <f>IFERROR('в Абс. вел.'!BG73*100/'в Абс. вел.'!AU73-100,"")</f>
        <v>103.39542103220799</v>
      </c>
      <c r="AV72" s="27">
        <f>IFERROR('в Абс. вел.'!BH73*100/'в Абс. вел.'!AV73-100,"")</f>
        <v>100.20395676116664</v>
      </c>
      <c r="AW72" s="27">
        <f>IFERROR('в Абс. вел.'!BI73*100/'в Абс. вел.'!AW73-100,"")</f>
        <v>67.099263416345138</v>
      </c>
      <c r="AX72" s="27">
        <f>IFERROR('в Абс. вел.'!BJ73*100/'в Абс. вел.'!AX73-100,"")</f>
        <v>68.504322296525856</v>
      </c>
      <c r="AY72" s="27">
        <f>IFERROR('в Абс. вел.'!BK73*100/'в Абс. вел.'!AY73-100,"")</f>
        <v>61.488169364881685</v>
      </c>
      <c r="AZ72" s="27">
        <f>IFERROR('в Абс. вел.'!BL73*100/'в Абс. вел.'!AZ73-100,"")</f>
        <v>39.307248236048736</v>
      </c>
      <c r="BA72" s="27">
        <f>IFERROR('в Абс. вел.'!BM73*100/'в Абс. вел.'!BA73-100,"")</f>
        <v>9.1070126081067002</v>
      </c>
      <c r="BB72" s="27">
        <f>IFERROR('в Абс. вел.'!BN73*100/'в Абс. вел.'!BB73-100,"")</f>
        <v>-6.8606488797992</v>
      </c>
      <c r="BC72" s="27">
        <f>IFERROR('в Абс. вел.'!BO73*100/'в Абс. вел.'!BC73-100,"")</f>
        <v>-7.2520144484578992</v>
      </c>
      <c r="BD72" s="27">
        <f>IFERROR('в Абс. вел.'!BP73*100/'в Абс. вел.'!BD73-100,"")</f>
        <v>-11.557603686635943</v>
      </c>
      <c r="BE72" s="27">
        <f>IFERROR('в Абс. вел.'!BQ73*100/'в Абс. вел.'!BE73-100,"")</f>
        <v>-11.296053861978677</v>
      </c>
      <c r="BF72" s="27">
        <f>IFERROR('в Абс. вел.'!BR73*100/'в Абс. вел.'!BF73-100,"")</f>
        <v>-5.7263530105097686</v>
      </c>
      <c r="BG72" s="27">
        <f>IFERROR('в Абс. вел.'!BS73*100/'в Абс. вел.'!BG73-100,"")</f>
        <v>-16.111800057235527</v>
      </c>
      <c r="BH72" s="27">
        <f>IFERROR('в Абс. вел.'!BT73*100/'в Абс. вел.'!BH73-100,"")</f>
        <v>-8.8936430317848476</v>
      </c>
      <c r="BI72" s="27">
        <f>IFERROR('в Абс. вел.'!BU73*100/'в Абс. вел.'!BI73-100,"")</f>
        <v>-1.1439966414777558</v>
      </c>
      <c r="BJ72" s="27">
        <f>IFERROR('в Абс. вел.'!BV73*100/'в Абс. вел.'!BJ73-100,"")</f>
        <v>-6.7273255251185731</v>
      </c>
      <c r="BK72" s="27">
        <f>IFERROR('в Абс. вел.'!BW73*100/'в Абс. вел.'!BK73-100,"")</f>
        <v>-11.085405822247921</v>
      </c>
      <c r="BL72" s="27">
        <f>IFERROR('в Абс. вел.'!BX73*100/'в Абс. вел.'!BL73-100,"")</f>
        <v>-11.888755870706333</v>
      </c>
      <c r="BM72" s="27">
        <f>IFERROR('в Абс. вел.'!BY73*100/'в Абс. вел.'!BM73-100,"")</f>
        <v>-6.3317734695826573</v>
      </c>
      <c r="BN72" s="27">
        <f>IFERROR('в Абс. вел.'!BZ73*100/'в Абс. вел.'!BN73-100,"")</f>
        <v>1.1078949995009424</v>
      </c>
      <c r="BO72" s="27">
        <f>IFERROR('в Абс. вел.'!CA73*100/'в Абс. вел.'!BO73-100,"")</f>
        <v>-7.689235070900736</v>
      </c>
      <c r="BP72" s="27">
        <f>IFERROR('в Абс. вел.'!CB73*100/'в Абс. вел.'!BP73-100,"")</f>
        <v>-18.153397248853693</v>
      </c>
    </row>
    <row r="73" spans="1:68" x14ac:dyDescent="0.25">
      <c r="A73" s="25" t="s">
        <v>70</v>
      </c>
      <c r="B73" s="27">
        <f>IFERROR('в Абс. вел.'!N74*100/'в Абс. вел.'!B74-100,"")</f>
        <v>4551.666666666667</v>
      </c>
      <c r="C73" s="27">
        <f>IFERROR('в Абс. вел.'!O74*100/'в Абс. вел.'!C74-100,"")</f>
        <v>5406.060606060606</v>
      </c>
      <c r="D73" s="27">
        <f>IFERROR('в Абс. вел.'!P74*100/'в Абс. вел.'!D74-100,"")</f>
        <v>3058.2191780821918</v>
      </c>
      <c r="E73" s="27">
        <f>IFERROR('в Абс. вел.'!Q74*100/'в Абс. вел.'!E74-100,"")</f>
        <v>2223.0414746543779</v>
      </c>
      <c r="F73" s="27">
        <f>IFERROR('в Абс. вел.'!R74*100/'в Абс. вел.'!F74-100,"")</f>
        <v>1883.6309523809523</v>
      </c>
      <c r="G73" s="27">
        <f>IFERROR('в Абс. вел.'!S74*100/'в Абс. вел.'!G74-100,"")</f>
        <v>1662.7962085308056</v>
      </c>
      <c r="H73" s="27">
        <f>IFERROR('в Абс. вел.'!T74*100/'в Абс. вел.'!H74-100,"")</f>
        <v>1609.7826086956522</v>
      </c>
      <c r="I73" s="27">
        <f>IFERROR('в Абс. вел.'!U74*100/'в Абс. вел.'!I74-100,"")</f>
        <v>1348.3433734939758</v>
      </c>
      <c r="J73" s="27">
        <f>IFERROR('в Абс. вел.'!V74*100/'в Абс. вел.'!J74-100,"")</f>
        <v>1307.862407862408</v>
      </c>
      <c r="K73" s="27">
        <f>IFERROR('в Абс. вел.'!W74*100/'в Абс. вел.'!K74-100,"")</f>
        <v>1090.0769888793841</v>
      </c>
      <c r="L73" s="27">
        <f>IFERROR('в Абс. вел.'!X74*100/'в Абс. вел.'!L74-100,"")</f>
        <v>929.22286448298019</v>
      </c>
      <c r="M73" s="27">
        <f>IFERROR('в Абс. вел.'!Y74*100/'в Абс. вел.'!M74-100,"")</f>
        <v>760.13951170901839</v>
      </c>
      <c r="N73" s="27">
        <f>IFERROR('в Абс. вел.'!Z74*100/'в Абс. вел.'!N74-100,"")</f>
        <v>578.00071658903619</v>
      </c>
      <c r="O73" s="27">
        <f>IFERROR('в Абс. вел.'!AA74*100/'в Абс. вел.'!O74-100,"")</f>
        <v>473.61034672537153</v>
      </c>
      <c r="P73" s="27">
        <f>IFERROR('в Абс. вел.'!AB74*100/'в Абс. вел.'!P74-100,"")</f>
        <v>384.01648232487531</v>
      </c>
      <c r="Q73" s="27">
        <f>IFERROR('в Абс. вел.'!AC74*100/'в Абс. вел.'!Q74-100,"")</f>
        <v>364.09442570918469</v>
      </c>
      <c r="R73" s="27">
        <f>IFERROR('в Абс. вел.'!AD74*100/'в Абс. вел.'!R74-100,"")</f>
        <v>261.7854463615904</v>
      </c>
      <c r="S73" s="27">
        <f>IFERROR('в Абс. вел.'!AE74*100/'в Абс. вел.'!S74-100,"")</f>
        <v>232.42371286463236</v>
      </c>
      <c r="T73" s="27">
        <f>IFERROR('в Абс. вел.'!AF74*100/'в Абс. вел.'!T74-100,"")</f>
        <v>139.97668997668998</v>
      </c>
      <c r="U73" s="27">
        <f>IFERROR('в Абс. вел.'!AG74*100/'в Абс. вел.'!U74-100,"")</f>
        <v>132.67131121971508</v>
      </c>
      <c r="V73" s="27">
        <f>IFERROR('в Абс. вел.'!AH74*100/'в Абс. вел.'!V74-100,"")</f>
        <v>104.3891797556719</v>
      </c>
      <c r="W73" s="27">
        <f>IFERROR('в Абс. вел.'!AI74*100/'в Абс. вел.'!W74-100,"")</f>
        <v>69.328637147786083</v>
      </c>
      <c r="X73" s="27">
        <f>IFERROR('в Абс. вел.'!AJ74*100/'в Абс. вел.'!X74-100,"")</f>
        <v>51.569422776911068</v>
      </c>
      <c r="Y73" s="27">
        <f>IFERROR('в Абс. вел.'!AK74*100/'в Абс. вел.'!Y74-100,"")</f>
        <v>34.63476800092684</v>
      </c>
      <c r="Z73" s="27">
        <f>IFERROR('в Абс. вел.'!AL74*100/'в Абс. вел.'!Z74-100,"")</f>
        <v>18.538286741003006</v>
      </c>
      <c r="AA73" s="27">
        <f>IFERROR('в Абс. вел.'!AM74*100/'в Абс. вел.'!AA74-100,"")</f>
        <v>2.8975773566802587</v>
      </c>
      <c r="AB73" s="27">
        <f>IFERROR('в Абс. вел.'!AN74*100/'в Абс. вел.'!AB74-100,"")</f>
        <v>-13.56752397168205</v>
      </c>
      <c r="AC73" s="27">
        <f>IFERROR('в Абс. вел.'!AO74*100/'в Абс. вел.'!AC74-100,"")</f>
        <v>-16.627484505236168</v>
      </c>
      <c r="AD73" s="27">
        <f>IFERROR('в Абс. вел.'!AP74*100/'в Абс. вел.'!AD74-100,"")</f>
        <v>-13.97171650147223</v>
      </c>
      <c r="AE73" s="27">
        <f>IFERROR('в Абс. вел.'!AQ74*100/'в Абс. вел.'!AE74-100,"")</f>
        <v>-12.240689069513522</v>
      </c>
      <c r="AF73" s="27">
        <f>IFERROR('в Абс. вел.'!AR74*100/'в Абс. вел.'!AF74-100,"")</f>
        <v>-4.1370479932888884</v>
      </c>
      <c r="AG73" s="27">
        <f>IFERROR('в Абс. вел.'!AS74*100/'в Абс. вел.'!AG74-100,"")</f>
        <v>-13.925634608509114</v>
      </c>
      <c r="AH73" s="27">
        <f>IFERROR('в Абс. вел.'!AT74*100/'в Абс. вел.'!AH74-100,"")</f>
        <v>-14.686419331426379</v>
      </c>
      <c r="AI73" s="27">
        <f>IFERROR('в Абс. вел.'!AU74*100/'в Абс. вел.'!AI74-100,"")</f>
        <v>-8.6853164664430977</v>
      </c>
      <c r="AJ73" s="27">
        <f>IFERROR('в Абс. вел.'!AV74*100/'в Абс. вел.'!AJ74-100,"")</f>
        <v>-7.600148215241461</v>
      </c>
      <c r="AK73" s="27">
        <f>IFERROR('в Абс. вел.'!AW74*100/'в Абс. вел.'!AK74-100,"")</f>
        <v>-8.3383529816711075</v>
      </c>
      <c r="AL73" s="27">
        <f>IFERROR('в Абс. вел.'!AX74*100/'в Абс. вел.'!AL74-100,"")</f>
        <v>2.0150684320805965</v>
      </c>
      <c r="AM73" s="27">
        <f>IFERROR('в Абс. вел.'!AY74*100/'в Абс. вел.'!AM74-100,"")</f>
        <v>15.865541517087038</v>
      </c>
      <c r="AN73" s="27">
        <f>IFERROR('в Абс. вел.'!AZ74*100/'в Абс. вел.'!AN74-100,"")</f>
        <v>48.512182477967855</v>
      </c>
      <c r="AO73" s="27">
        <f>IFERROR('в Абс. вел.'!BA74*100/'в Абс. вел.'!AO74-100,"")</f>
        <v>67.408356831581642</v>
      </c>
      <c r="AP73" s="27">
        <f>IFERROR('в Абс. вел.'!BB74*100/'в Абс. вел.'!AP74-100,"")</f>
        <v>75.549556498264565</v>
      </c>
      <c r="AQ73" s="27">
        <f>IFERROR('в Абс. вел.'!BC74*100/'в Абс. вел.'!AQ74-100,"")</f>
        <v>83.310293982121465</v>
      </c>
      <c r="AR73" s="27">
        <f>IFERROR('в Абс. вел.'!BD74*100/'в Абс. вел.'!AR74-100,"")</f>
        <v>78.228629329403105</v>
      </c>
      <c r="AS73" s="27">
        <f>IFERROR('в Абс. вел.'!BE74*100/'в Абс. вел.'!AS74-100,"")</f>
        <v>69.164070612668752</v>
      </c>
      <c r="AT73" s="27">
        <f>IFERROR('в Абс. вел.'!BF74*100/'в Абс. вел.'!AT74-100,"")</f>
        <v>62.117800130110595</v>
      </c>
      <c r="AU73" s="27">
        <f>IFERROR('в Абс. вел.'!BG74*100/'в Абс. вел.'!AU74-100,"")</f>
        <v>55.088094463297836</v>
      </c>
      <c r="AV73" s="27">
        <f>IFERROR('в Абс. вел.'!BH74*100/'в Абс. вел.'!AV74-100,"")</f>
        <v>36.367687029363282</v>
      </c>
      <c r="AW73" s="27">
        <f>IFERROR('в Абс. вел.'!BI74*100/'в Абс. вел.'!AW74-100,"")</f>
        <v>52.990048817123551</v>
      </c>
      <c r="AX73" s="27">
        <f>IFERROR('в Абс. вел.'!BJ74*100/'в Абс. вел.'!AX74-100,"")</f>
        <v>55.228772451164616</v>
      </c>
      <c r="AY73" s="27">
        <f>IFERROR('в Абс. вел.'!BK74*100/'в Абс. вел.'!AY74-100,"")</f>
        <v>41.417189763399335</v>
      </c>
      <c r="AZ73" s="27">
        <f>IFERROR('в Абс. вел.'!BL74*100/'в Абс. вел.'!AZ74-100,"")</f>
        <v>26.333426417201892</v>
      </c>
      <c r="BA73" s="27">
        <f>IFERROR('в Абс. вел.'!BM74*100/'в Абс. вел.'!BA74-100,"")</f>
        <v>11.603834257189234</v>
      </c>
      <c r="BB73" s="27">
        <f>IFERROR('в Абс. вел.'!BN74*100/'в Абс. вел.'!BB74-100,"")</f>
        <v>1.05448154657293</v>
      </c>
      <c r="BC73" s="27">
        <f>IFERROR('в Абс. вел.'!BO74*100/'в Абс. вел.'!BC74-100,"")</f>
        <v>-4.0294605600522857</v>
      </c>
      <c r="BD73" s="27">
        <f>IFERROR('в Абс. вел.'!BP74*100/'в Абс. вел.'!BD74-100,"")</f>
        <v>-10.553789699459912</v>
      </c>
      <c r="BE73" s="27">
        <f>IFERROR('в Абс. вел.'!BQ74*100/'в Абс. вел.'!BE74-100,"")</f>
        <v>-3.1153126055062756</v>
      </c>
      <c r="BF73" s="27">
        <f>IFERROR('в Абс. вел.'!BR74*100/'в Абс. вел.'!BF74-100,"")</f>
        <v>1.7471292752191658</v>
      </c>
      <c r="BG73" s="27">
        <f>IFERROR('в Абс. вел.'!BS74*100/'в Абс. вел.'!BG74-100,"")</f>
        <v>-1.7145769011720233</v>
      </c>
      <c r="BH73" s="27">
        <f>IFERROR('в Абс. вел.'!BT74*100/'в Абс. вел.'!BH74-100,"")</f>
        <v>9.0508086913903014</v>
      </c>
      <c r="BI73" s="27">
        <f>IFERROR('в Абс. вел.'!BU74*100/'в Абс. вел.'!BI74-100,"")</f>
        <v>6.8082103519160597</v>
      </c>
      <c r="BJ73" s="27">
        <f>IFERROR('в Абс. вел.'!BV74*100/'в Абс. вел.'!BJ74-100,"")</f>
        <v>1.5652712479941471</v>
      </c>
      <c r="BK73" s="27">
        <f>IFERROR('в Абс. вел.'!BW74*100/'в Абс. вел.'!BK74-100,"")</f>
        <v>8.2572200882059974</v>
      </c>
      <c r="BL73" s="27">
        <f>IFERROR('в Абс. вел.'!BX74*100/'в Абс. вел.'!BL74-100,"")</f>
        <v>7.4187665782493326</v>
      </c>
      <c r="BM73" s="27">
        <f>IFERROR('в Абс. вел.'!BY74*100/'в Абс. вел.'!BM74-100,"")</f>
        <v>10.49613083804401</v>
      </c>
      <c r="BN73" s="27">
        <f>IFERROR('в Абс. вел.'!BZ74*100/'в Абс. вел.'!BN74-100,"")</f>
        <v>11.402173913043484</v>
      </c>
      <c r="BO73" s="27">
        <f>IFERROR('в Абс. вел.'!CA74*100/'в Абс. вел.'!BO74-100,"")</f>
        <v>5.7282799444720922</v>
      </c>
      <c r="BP73" s="27">
        <f>IFERROR('в Абс. вел.'!CB74*100/'в Абс. вел.'!BP74-100,"")</f>
        <v>18.007684973853756</v>
      </c>
    </row>
    <row r="74" spans="1:68" x14ac:dyDescent="0.25">
      <c r="A74" s="25" t="s">
        <v>71</v>
      </c>
      <c r="B74" s="27">
        <f>IFERROR('в Абс. вел.'!N75*100/'в Абс. вел.'!B75-100,"")</f>
        <v>21588.888888888891</v>
      </c>
      <c r="C74" s="27">
        <f>IFERROR('в Абс. вел.'!O75*100/'в Абс. вел.'!C75-100,"")</f>
        <v>13561.764705882353</v>
      </c>
      <c r="D74" s="27">
        <f>IFERROR('в Абс. вел.'!P75*100/'в Абс. вел.'!D75-100,"")</f>
        <v>3902.6845637583892</v>
      </c>
      <c r="E74" s="27">
        <f>IFERROR('в Абс. вел.'!Q75*100/'в Абс. вел.'!E75-100,"")</f>
        <v>1936.4583333333333</v>
      </c>
      <c r="F74" s="27">
        <f>IFERROR('в Абс. вел.'!R75*100/'в Абс. вел.'!F75-100,"")</f>
        <v>1826.605504587156</v>
      </c>
      <c r="G74" s="27">
        <f>IFERROR('в Абс. вел.'!S75*100/'в Абс. вел.'!G75-100,"")</f>
        <v>1682.5</v>
      </c>
      <c r="H74" s="27">
        <f>IFERROR('в Абс. вел.'!T75*100/'в Абс. вел.'!H75-100,"")</f>
        <v>1343.238434163701</v>
      </c>
      <c r="I74" s="27">
        <f>IFERROR('в Абс. вел.'!U75*100/'в Абс. вел.'!I75-100,"")</f>
        <v>1119.267955801105</v>
      </c>
      <c r="J74" s="27">
        <f>IFERROR('в Абс. вел.'!V75*100/'в Абс. вел.'!J75-100,"")</f>
        <v>1000.2779321845469</v>
      </c>
      <c r="K74" s="27">
        <f>IFERROR('в Абс. вел.'!W75*100/'в Абс. вел.'!K75-100,"")</f>
        <v>825.55358724534983</v>
      </c>
      <c r="L74" s="27">
        <f>IFERROR('в Абс. вел.'!X75*100/'в Абс. вел.'!L75-100,"")</f>
        <v>745.1635596201196</v>
      </c>
      <c r="M74" s="27">
        <f>IFERROR('в Абс. вел.'!Y75*100/'в Абс. вел.'!M75-100,"")</f>
        <v>748.42271293375393</v>
      </c>
      <c r="N74" s="27">
        <f>IFERROR('в Абс. вел.'!Z75*100/'в Абс. вел.'!N75-100,"")</f>
        <v>646.15778688524586</v>
      </c>
      <c r="O74" s="27">
        <f>IFERROR('в Абс. вел.'!AA75*100/'в Абс. вел.'!O75-100,"")</f>
        <v>561.59311087190531</v>
      </c>
      <c r="P74" s="27">
        <f>IFERROR('в Абс. вел.'!AB75*100/'в Абс. вел.'!P75-100,"")</f>
        <v>420.92555331991957</v>
      </c>
      <c r="Q74" s="27">
        <f>IFERROR('в Абс. вел.'!AC75*100/'в Абс. вел.'!Q75-100,"")</f>
        <v>306.41943734015348</v>
      </c>
      <c r="R74" s="27">
        <f>IFERROR('в Абс. вел.'!AD75*100/'в Абс. вел.'!R75-100,"")</f>
        <v>217.90476190476193</v>
      </c>
      <c r="S74" s="27">
        <f>IFERROR('в Абс. вел.'!AE75*100/'в Абс. вел.'!S75-100,"")</f>
        <v>154.43271573042003</v>
      </c>
      <c r="T74" s="27">
        <f>IFERROR('в Абс. вел.'!AF75*100/'в Абс. вел.'!T75-100,"")</f>
        <v>120.60165207742571</v>
      </c>
      <c r="U74" s="27">
        <f>IFERROR('в Абс. вел.'!AG75*100/'в Абс. вел.'!U75-100,"")</f>
        <v>108.24695553667516</v>
      </c>
      <c r="V74" s="27">
        <f>IFERROR('в Абс. вел.'!AH75*100/'в Абс. вел.'!V75-100,"")</f>
        <v>105.80478933010002</v>
      </c>
      <c r="W74" s="27">
        <f>IFERROR('в Абс. вел.'!AI75*100/'в Абс. вел.'!W75-100,"")</f>
        <v>113.03411646490264</v>
      </c>
      <c r="X74" s="27">
        <f>IFERROR('в Абс. вел.'!AJ75*100/'в Абс. вел.'!X75-100,"")</f>
        <v>88.055601797902455</v>
      </c>
      <c r="Y74" s="27">
        <f>IFERROR('в Абс. вел.'!AK75*100/'в Абс. вел.'!Y75-100,"")</f>
        <v>71.098717233686557</v>
      </c>
      <c r="Z74" s="27">
        <f>IFERROR('в Абс. вел.'!AL75*100/'в Абс. вел.'!Z75-100,"")</f>
        <v>59.872983178853417</v>
      </c>
      <c r="AA74" s="27">
        <f>IFERROR('в Абс. вел.'!AM75*100/'в Абс. вел.'!AA75-100,"")</f>
        <v>46.689011096287146</v>
      </c>
      <c r="AB74" s="27">
        <f>IFERROR('в Абс. вел.'!AN75*100/'в Абс. вел.'!AB75-100,"")</f>
        <v>46.053817432728209</v>
      </c>
      <c r="AC74" s="27">
        <f>IFERROR('в Абс. вел.'!AO75*100/'в Абс. вел.'!AC75-100,"")</f>
        <v>38.417972437228627</v>
      </c>
      <c r="AD74" s="27">
        <f>IFERROR('в Абс. вел.'!AP75*100/'в Абс. вел.'!AD75-100,"")</f>
        <v>32.507489514679435</v>
      </c>
      <c r="AE74" s="27">
        <f>IFERROR('в Абс. вел.'!AQ75*100/'в Абс. вел.'!AE75-100,"")</f>
        <v>30.370198444934431</v>
      </c>
      <c r="AF74" s="27">
        <f>IFERROR('в Абс. вел.'!AR75*100/'в Абс. вел.'!AF75-100,"")</f>
        <v>31.188174146314196</v>
      </c>
      <c r="AG74" s="27">
        <f>IFERROR('в Абс. вел.'!AS75*100/'в Абс. вел.'!AG75-100,"")</f>
        <v>23.48909318391992</v>
      </c>
      <c r="AH74" s="27">
        <f>IFERROR('в Абс. вел.'!AT75*100/'в Абс. вел.'!AH75-100,"")</f>
        <v>8.6432481527849347</v>
      </c>
      <c r="AI74" s="27">
        <f>IFERROR('в Абс. вел.'!AU75*100/'в Абс. вел.'!AI75-100,"")</f>
        <v>5.4624679933515949</v>
      </c>
      <c r="AJ74" s="27">
        <f>IFERROR('в Абс. вел.'!AV75*100/'в Абс. вел.'!AJ75-100,"")</f>
        <v>5.0391714247775923</v>
      </c>
      <c r="AK74" s="27">
        <f>IFERROR('в Абс. вел.'!AW75*100/'в Абс. вел.'!AK75-100,"")</f>
        <v>11.80433318121564</v>
      </c>
      <c r="AL74" s="27">
        <f>IFERROR('в Абс. вел.'!AX75*100/'в Абс. вел.'!AL75-100,"")</f>
        <v>15.090936419660309</v>
      </c>
      <c r="AM74" s="27">
        <f>IFERROR('в Абс. вел.'!AY75*100/'в Абс. вел.'!AM75-100,"")</f>
        <v>27.633709709620888</v>
      </c>
      <c r="AN74" s="27">
        <f>IFERROR('в Абс. вел.'!AZ75*100/'в Абс. вел.'!AN75-100,"")</f>
        <v>35.503349788434406</v>
      </c>
      <c r="AO74" s="27">
        <f>IFERROR('в Абс. вел.'!BA75*100/'в Абс. вел.'!AO75-100,"")</f>
        <v>51.354791780323694</v>
      </c>
      <c r="AP74" s="27">
        <f>IFERROR('в Абс. вел.'!BB75*100/'в Абс. вел.'!AP75-100,"")</f>
        <v>43.313513146887942</v>
      </c>
      <c r="AQ74" s="27">
        <f>IFERROR('в Абс. вел.'!BC75*100/'в Абс. вел.'!AQ75-100,"")</f>
        <v>45.822948192985592</v>
      </c>
      <c r="AR74" s="27">
        <f>IFERROR('в Абс. вел.'!BD75*100/'в Абс. вел.'!AR75-100,"")</f>
        <v>33.420665857243279</v>
      </c>
      <c r="AS74" s="27">
        <f>IFERROR('в Абс. вел.'!BE75*100/'в Абс. вел.'!AS75-100,"")</f>
        <v>32.080084577771913</v>
      </c>
      <c r="AT74" s="27">
        <f>IFERROR('в Абс. вел.'!BF75*100/'в Абс. вел.'!AT75-100,"")</f>
        <v>39.109313570427958</v>
      </c>
      <c r="AU74" s="27">
        <f>IFERROR('в Абс. вел.'!BG75*100/'в Абс. вел.'!AU75-100,"")</f>
        <v>33.963027644077187</v>
      </c>
      <c r="AV74" s="27">
        <f>IFERROR('в Абс. вел.'!BH75*100/'в Абс. вел.'!AV75-100,"")</f>
        <v>39.630870362176864</v>
      </c>
      <c r="AW74" s="27">
        <f>IFERROR('в Абс. вел.'!BI75*100/'в Абс. вел.'!AW75-100,"")</f>
        <v>39.592606270287092</v>
      </c>
      <c r="AX74" s="27">
        <f>IFERROR('в Абс. вел.'!BJ75*100/'в Абс. вел.'!AX75-100,"")</f>
        <v>48.702401164200836</v>
      </c>
      <c r="AY74" s="27">
        <f>IFERROR('в Абс. вел.'!BK75*100/'в Абс. вел.'!AY75-100,"")</f>
        <v>40.925681312569509</v>
      </c>
      <c r="AZ74" s="27">
        <f>IFERROR('в Абс. вел.'!BL75*100/'в Абс. вел.'!AZ75-100,"")</f>
        <v>35.573951793904314</v>
      </c>
      <c r="BA74" s="27">
        <f>IFERROR('в Абс. вел.'!BM75*100/'в Абс. вел.'!BA75-100,"")</f>
        <v>20.580019223837553</v>
      </c>
      <c r="BB74" s="27">
        <f>IFERROR('в Абс. вел.'!BN75*100/'в Абс. вел.'!BB75-100,"")</f>
        <v>18.621527394342863</v>
      </c>
      <c r="BC74" s="27">
        <f>IFERROR('в Абс. вел.'!BO75*100/'в Абс. вел.'!BC75-100,"")</f>
        <v>6.3027454331802204</v>
      </c>
      <c r="BD74" s="27">
        <f>IFERROR('в Абс. вел.'!BP75*100/'в Абс. вел.'!BD75-100,"")</f>
        <v>-0.89244376327090436</v>
      </c>
      <c r="BE74" s="27">
        <f>IFERROR('в Абс. вел.'!BQ75*100/'в Абс. вел.'!BE75-100,"")</f>
        <v>-4.917704737605689</v>
      </c>
      <c r="BF74" s="27">
        <f>IFERROR('в Абс. вел.'!BR75*100/'в Абс. вел.'!BF75-100,"")</f>
        <v>-4.8727402667013138</v>
      </c>
      <c r="BG74" s="27">
        <f>IFERROR('в Абс. вел.'!BS75*100/'в Абс. вел.'!BG75-100,"")</f>
        <v>-8.7057439468370887</v>
      </c>
      <c r="BH74" s="27">
        <f>IFERROR('в Абс. вел.'!BT75*100/'в Абс. вел.'!BH75-100,"")</f>
        <v>-13.978543298175722</v>
      </c>
      <c r="BI74" s="27">
        <f>IFERROR('в Абс. вел.'!BU75*100/'в Абс. вел.'!BI75-100,"")</f>
        <v>-16.661329174730923</v>
      </c>
      <c r="BJ74" s="27">
        <f>IFERROR('в Абс. вел.'!BV75*100/'в Абс. вел.'!BJ75-100,"")</f>
        <v>-21.851122291507224</v>
      </c>
      <c r="BK74" s="27">
        <f>IFERROR('в Абс. вел.'!BW75*100/'в Абс. вел.'!BK75-100,"")</f>
        <v>-19.41960706929936</v>
      </c>
      <c r="BL74" s="27">
        <f>IFERROR('в Абс. вел.'!BX75*100/'в Абс. вел.'!BL75-100,"")</f>
        <v>-16.871603546107792</v>
      </c>
      <c r="BM74" s="27">
        <f>IFERROR('в Абс. вел.'!BY75*100/'в Абс. вел.'!BM75-100,"")</f>
        <v>-11.430243999651253</v>
      </c>
      <c r="BN74" s="27">
        <f>IFERROR('в Абс. вел.'!BZ75*100/'в Абс. вел.'!BN75-100,"")</f>
        <v>-8.8492279866476906</v>
      </c>
      <c r="BO74" s="27">
        <f>IFERROR('в Абс. вел.'!CA75*100/'в Абс. вел.'!BO75-100,"")</f>
        <v>-3.4913935426446727</v>
      </c>
      <c r="BP74" s="27">
        <f>IFERROR('в Абс. вел.'!CB75*100/'в Абс. вел.'!BP75-100,"")</f>
        <v>4.5652243951158198</v>
      </c>
    </row>
    <row r="75" spans="1:68" x14ac:dyDescent="0.25">
      <c r="A75" s="25" t="s">
        <v>72</v>
      </c>
      <c r="B75" s="27">
        <f>IFERROR('в Абс. вел.'!N76*100/'в Абс. вел.'!B76-100,"")</f>
        <v>2383.7209302325582</v>
      </c>
      <c r="C75" s="27">
        <f>IFERROR('в Абс. вел.'!O76*100/'в Абс. вел.'!C76-100,"")</f>
        <v>724.0625</v>
      </c>
      <c r="D75" s="27">
        <f>IFERROR('в Абс. вел.'!P76*100/'в Абс. вел.'!D76-100,"")</f>
        <v>843.37662337662334</v>
      </c>
      <c r="E75" s="27">
        <f>IFERROR('в Абс. вел.'!Q76*100/'в Абс. вел.'!E76-100,"")</f>
        <v>951.73210161662814</v>
      </c>
      <c r="F75" s="27">
        <f>IFERROR('в Абс. вел.'!R76*100/'в Абс. вел.'!F76-100,"")</f>
        <v>999.8123827392119</v>
      </c>
      <c r="G75" s="27">
        <f>IFERROR('в Абс. вел.'!S76*100/'в Абс. вел.'!G76-100,"")</f>
        <v>853.10810810810813</v>
      </c>
      <c r="H75" s="27">
        <f>IFERROR('в Абс. вел.'!T76*100/'в Абс. вел.'!H76-100,"")</f>
        <v>660.58394160583941</v>
      </c>
      <c r="I75" s="27">
        <f>IFERROR('в Абс. вел.'!U76*100/'в Абс. вел.'!I76-100,"")</f>
        <v>836.90476190476193</v>
      </c>
      <c r="J75" s="27">
        <f>IFERROR('в Абс. вел.'!V76*100/'в Абс. вел.'!J76-100,"")</f>
        <v>748.21272885789017</v>
      </c>
      <c r="K75" s="27">
        <f>IFERROR('в Абс. вел.'!W76*100/'в Абс. вел.'!K76-100,"")</f>
        <v>623.13810556760666</v>
      </c>
      <c r="L75" s="27">
        <f>IFERROR('в Абс. вел.'!X76*100/'в Абс. вел.'!L76-100,"")</f>
        <v>432.22722159730029</v>
      </c>
      <c r="M75" s="27">
        <f>IFERROR('в Абс. вел.'!Y76*100/'в Абс. вел.'!M76-100,"")</f>
        <v>387.05934850513165</v>
      </c>
      <c r="N75" s="27">
        <f>IFERROR('в Абс. вел.'!Z76*100/'в Абс. вел.'!N76-100,"")</f>
        <v>478.04307116104872</v>
      </c>
      <c r="O75" s="27">
        <f>IFERROR('в Абс. вел.'!AA76*100/'в Абс. вел.'!O76-100,"")</f>
        <v>420.93287827076222</v>
      </c>
      <c r="P75" s="27">
        <f>IFERROR('в Абс. вел.'!AB76*100/'в Абс. вел.'!P76-100,"")</f>
        <v>270.98017621145374</v>
      </c>
      <c r="Q75" s="27">
        <f>IFERROR('в Абс. вел.'!AC76*100/'в Абс. вел.'!Q76-100,"")</f>
        <v>219.96047430830038</v>
      </c>
      <c r="R75" s="27">
        <f>IFERROR('в Абс. вел.'!AD76*100/'в Абс. вел.'!R76-100,"")</f>
        <v>173.16615489593994</v>
      </c>
      <c r="S75" s="27">
        <f>IFERROR('в Абс. вел.'!AE76*100/'в Абс. вел.'!S76-100,"")</f>
        <v>149.22727917198355</v>
      </c>
      <c r="T75" s="27">
        <f>IFERROR('в Абс. вел.'!AF76*100/'в Абс. вел.'!T76-100,"")</f>
        <v>118.36612284069099</v>
      </c>
      <c r="U75" s="27">
        <f>IFERROR('в Абс. вел.'!AG76*100/'в Абс. вел.'!U76-100,"")</f>
        <v>108.21300681529399</v>
      </c>
      <c r="V75" s="27">
        <f>IFERROR('в Абс. вел.'!AH76*100/'в Абс. вел.'!V76-100,"")</f>
        <v>99.588858053242888</v>
      </c>
      <c r="W75" s="27">
        <f>IFERROR('в Абс. вел.'!AI76*100/'в Абс. вел.'!W76-100,"")</f>
        <v>112.46875312468754</v>
      </c>
      <c r="X75" s="27">
        <f>IFERROR('в Абс. вел.'!AJ76*100/'в Абс. вел.'!X76-100,"")</f>
        <v>137.673042375568</v>
      </c>
      <c r="Y75" s="27">
        <f>IFERROR('в Абс. вел.'!AK76*100/'в Абс. вел.'!Y76-100,"")</f>
        <v>111.13147045350436</v>
      </c>
      <c r="Z75" s="27">
        <f>IFERROR('в Абс. вел.'!AL76*100/'в Абс. вел.'!Z76-100,"")</f>
        <v>92.872762614400273</v>
      </c>
      <c r="AA75" s="27">
        <f>IFERROR('в Абс. вел.'!AM76*100/'в Абс. вел.'!AA76-100,"")</f>
        <v>71.281939288054161</v>
      </c>
      <c r="AB75" s="27">
        <f>IFERROR('в Абс. вел.'!AN76*100/'в Абс. вел.'!AB76-100,"")</f>
        <v>74.454504972539695</v>
      </c>
      <c r="AC75" s="27">
        <f>IFERROR('в Абс. вел.'!AO76*100/'в Абс. вел.'!AC76-100,"")</f>
        <v>61.018461327293949</v>
      </c>
      <c r="AD75" s="27">
        <f>IFERROR('в Абс. вел.'!AP76*100/'в Абс. вел.'!AD76-100,"")</f>
        <v>52.888278273902444</v>
      </c>
      <c r="AE75" s="27">
        <f>IFERROR('в Абс. вел.'!AQ76*100/'в Абс. вел.'!AE76-100,"")</f>
        <v>30.879508476504725</v>
      </c>
      <c r="AF75" s="27">
        <f>IFERROR('в Абс. вел.'!AR76*100/'в Абс. вел.'!AF76-100,"")</f>
        <v>25.001373399989006</v>
      </c>
      <c r="AG75" s="27">
        <f>IFERROR('в Абс. вел.'!AS76*100/'в Абс. вел.'!AG76-100,"")</f>
        <v>15.273231622746181</v>
      </c>
      <c r="AH75" s="27">
        <f>IFERROR('в Абс. вел.'!AT76*100/'в Абс. вел.'!AH76-100,"")</f>
        <v>12.915851272015658</v>
      </c>
      <c r="AI75" s="27">
        <f>IFERROR('в Абс. вел.'!AU76*100/'в Абс. вел.'!AI76-100,"")</f>
        <v>10.574615276012992</v>
      </c>
      <c r="AJ75" s="27">
        <f>IFERROR('в Абс. вел.'!AV76*100/'в Абс. вел.'!AJ76-100,"")</f>
        <v>10.924369747899163</v>
      </c>
      <c r="AK75" s="27">
        <f>IFERROR('в Абс. вел.'!AW76*100/'в Абс. вел.'!AK76-100,"")</f>
        <v>9.8763289216749826</v>
      </c>
      <c r="AL75" s="27">
        <f>IFERROR('в Абс. вел.'!AX76*100/'в Абс. вел.'!AL76-100,"")</f>
        <v>2.5741160661795561</v>
      </c>
      <c r="AM75" s="27">
        <f>IFERROR('в Абс. вел.'!AY76*100/'в Абс. вел.'!AM76-100,"")</f>
        <v>5.0023375409069644</v>
      </c>
      <c r="AN75" s="27">
        <f>IFERROR('в Абс. вел.'!AZ76*100/'в Абс. вел.'!AN76-100,"")</f>
        <v>17.280694290819369</v>
      </c>
      <c r="AO75" s="27">
        <f>IFERROR('в Абс. вел.'!BA76*100/'в Абс. вел.'!AO76-100,"")</f>
        <v>35.197340380189246</v>
      </c>
      <c r="AP75" s="27">
        <f>IFERROR('в Абс. вел.'!BB76*100/'в Абс. вел.'!AP76-100,"")</f>
        <v>38.330201780900239</v>
      </c>
      <c r="AQ75" s="27">
        <f>IFERROR('в Абс. вел.'!BC76*100/'в Абс. вел.'!AQ76-100,"")</f>
        <v>50.047813613839878</v>
      </c>
      <c r="AR75" s="27">
        <f>IFERROR('в Абс. вел.'!BD76*100/'в Абс. вел.'!AR76-100,"")</f>
        <v>42.546365474202332</v>
      </c>
      <c r="AS75" s="27">
        <f>IFERROR('в Абс. вел.'!BE76*100/'в Абс. вел.'!AS76-100,"")</f>
        <v>56.60313793435364</v>
      </c>
      <c r="AT75" s="27">
        <f>IFERROR('в Абс. вел.'!BF76*100/'в Абс. вел.'!AT76-100,"")</f>
        <v>49.188178418316141</v>
      </c>
      <c r="AU75" s="27">
        <f>IFERROR('в Абс. вел.'!BG76*100/'в Абс. вел.'!AU76-100,"")</f>
        <v>46.501532175689476</v>
      </c>
      <c r="AV75" s="27">
        <f>IFERROR('в Абс. вел.'!BH76*100/'в Абс. вел.'!AV76-100,"")</f>
        <v>44.628827962161296</v>
      </c>
      <c r="AW75" s="27">
        <f>IFERROR('в Абс. вел.'!BI76*100/'в Абс. вел.'!AW76-100,"")</f>
        <v>55.329568342482531</v>
      </c>
      <c r="AX75" s="27">
        <f>IFERROR('в Абс. вел.'!BJ76*100/'в Абс. вел.'!AX76-100,"")</f>
        <v>75.125885290866677</v>
      </c>
      <c r="AY75" s="27">
        <f>IFERROR('в Абс. вел.'!BK76*100/'в Абс. вел.'!AY76-100,"")</f>
        <v>62.891605278070102</v>
      </c>
      <c r="AZ75" s="27">
        <f>IFERROR('в Абс. вел.'!BL76*100/'в Абс. вел.'!AZ76-100,"")</f>
        <v>49.644515380150892</v>
      </c>
      <c r="BA75" s="27">
        <f>IFERROR('в Абс. вел.'!BM76*100/'в Абс. вел.'!BA76-100,"")</f>
        <v>30.721941992433784</v>
      </c>
      <c r="BB75" s="27">
        <f>IFERROR('в Абс. вел.'!BN76*100/'в Абс. вел.'!BB76-100,"")</f>
        <v>22.95812909702947</v>
      </c>
      <c r="BC75" s="27">
        <f>IFERROR('в Абс. вел.'!BO76*100/'в Абс. вел.'!BC76-100,"")</f>
        <v>25.60834298957127</v>
      </c>
      <c r="BD75" s="27">
        <f>IFERROR('в Абс. вел.'!BP76*100/'в Абс. вел.'!BD76-100,"")</f>
        <v>22.993679667026356</v>
      </c>
      <c r="BE75" s="27">
        <f>IFERROR('в Абс. вел.'!BQ76*100/'в Абс. вел.'!BE76-100,"")</f>
        <v>23.335074833276991</v>
      </c>
      <c r="BF75" s="27">
        <f>IFERROR('в Абс. вел.'!BR76*100/'в Абс. вел.'!BF76-100,"")</f>
        <v>21.696065543700897</v>
      </c>
      <c r="BG75" s="27">
        <f>IFERROR('в Абс. вел.'!BS76*100/'в Абс. вел.'!BG76-100,"")</f>
        <v>17.939108709546218</v>
      </c>
      <c r="BH75" s="27">
        <f>IFERROR('в Абс. вел.'!BT76*100/'в Абс. вел.'!BH76-100,"")</f>
        <v>16.229699018901385</v>
      </c>
      <c r="BI75" s="27">
        <f>IFERROR('в Абс. вел.'!BU76*100/'в Абс. вел.'!BI76-100,"")</f>
        <v>0.54664259744221511</v>
      </c>
      <c r="BJ75" s="27">
        <f>IFERROR('в Абс. вел.'!BV76*100/'в Абс. вел.'!BJ76-100,"")</f>
        <v>-1.9519379120108482</v>
      </c>
      <c r="BK75" s="27">
        <f>IFERROR('в Абс. вел.'!BW76*100/'в Абс. вел.'!BK76-100,"")</f>
        <v>5.6157439618328198</v>
      </c>
      <c r="BL75" s="27">
        <f>IFERROR('в Абс. вел.'!BX76*100/'в Абс. вел.'!BL76-100,"")</f>
        <v>6.5545159257284098</v>
      </c>
      <c r="BM75" s="27">
        <f>IFERROR('в Абс. вел.'!BY76*100/'в Абс. вел.'!BM76-100,"")</f>
        <v>10.980344869166771</v>
      </c>
      <c r="BN75" s="27">
        <f>IFERROR('в Абс. вел.'!BZ76*100/'в Абс. вел.'!BN76-100,"")</f>
        <v>7.9561009581902482</v>
      </c>
      <c r="BO75" s="27">
        <f>IFERROR('в Абс. вел.'!CA76*100/'в Абс. вел.'!BO76-100,"")</f>
        <v>-1.2430811808118136</v>
      </c>
      <c r="BP75" s="27">
        <f>IFERROR('в Абс. вел.'!CB76*100/'в Абс. вел.'!BP76-100,"")</f>
        <v>15.619281578221745</v>
      </c>
    </row>
    <row r="76" spans="1:68" x14ac:dyDescent="0.25">
      <c r="A76" s="25" t="s">
        <v>73</v>
      </c>
      <c r="B76" s="27">
        <f>IFERROR('в Абс. вел.'!N77*100/'в Абс. вел.'!B77-100,"")</f>
        <v>7763.636363636364</v>
      </c>
      <c r="C76" s="27">
        <f>IFERROR('в Абс. вел.'!O77*100/'в Абс. вел.'!C77-100,"")</f>
        <v>9284.6153846153848</v>
      </c>
      <c r="D76" s="27">
        <f>IFERROR('в Абс. вел.'!P77*100/'в Абс. вел.'!D77-100,"")</f>
        <v>5093.75</v>
      </c>
      <c r="E76" s="27">
        <f>IFERROR('в Абс. вел.'!Q77*100/'в Абс. вел.'!E77-100,"")</f>
        <v>8174.0740740740748</v>
      </c>
      <c r="F76" s="27">
        <f>IFERROR('в Абс. вел.'!R77*100/'в Абс. вел.'!F77-100,"")</f>
        <v>5744.4444444444443</v>
      </c>
      <c r="G76" s="27">
        <f>IFERROR('в Абс. вел.'!S77*100/'в Абс. вел.'!G77-100,"")</f>
        <v>5504.1095890410961</v>
      </c>
      <c r="H76" s="27">
        <f>IFERROR('в Абс. вел.'!T77*100/'в Абс. вел.'!H77-100,"")</f>
        <v>3488.5714285714284</v>
      </c>
      <c r="I76" s="27">
        <f>IFERROR('в Абс. вел.'!U77*100/'в Абс. вел.'!I77-100,"")</f>
        <v>2582.0388349514565</v>
      </c>
      <c r="J76" s="27">
        <f>IFERROR('в Абс. вел.'!V77*100/'в Абс. вел.'!J77-100,"")</f>
        <v>2395.4372623574145</v>
      </c>
      <c r="K76" s="27">
        <f>IFERROR('в Абс. вел.'!W77*100/'в Абс. вел.'!K77-100,"")</f>
        <v>2107.7777777777778</v>
      </c>
      <c r="L76" s="27">
        <f>IFERROR('в Абс. вел.'!X77*100/'в Абс. вел.'!L77-100,"")</f>
        <v>1881.9706498951782</v>
      </c>
      <c r="M76" s="27">
        <f>IFERROR('в Абс. вел.'!Y77*100/'в Абс. вел.'!M77-100,"")</f>
        <v>1724.4444444444443</v>
      </c>
      <c r="N76" s="27">
        <f>IFERROR('в Абс. вел.'!Z77*100/'в Абс. вел.'!N77-100,"")</f>
        <v>1343.4682080924856</v>
      </c>
      <c r="O76" s="27">
        <f>IFERROR('в Абс. вел.'!AA77*100/'в Абс. вел.'!O77-100,"")</f>
        <v>1044.2622950819673</v>
      </c>
      <c r="P76" s="27">
        <f>IFERROR('в Абс. вел.'!AB77*100/'в Абс. вел.'!P77-100,"")</f>
        <v>770.27677496991578</v>
      </c>
      <c r="Q76" s="27">
        <f>IFERROR('в Абс. вел.'!AC77*100/'в Абс. вел.'!Q77-100,"")</f>
        <v>589.88361683079677</v>
      </c>
      <c r="R76" s="27">
        <f>IFERROR('в Абс. вел.'!AD77*100/'в Абс. вел.'!R77-100,"")</f>
        <v>412.73764258555138</v>
      </c>
      <c r="S76" s="27">
        <f>IFERROR('в Абс. вел.'!AE77*100/'в Абс. вел.'!S77-100,"")</f>
        <v>320.67954045465655</v>
      </c>
      <c r="T76" s="27">
        <f>IFERROR('в Абс. вел.'!AF77*100/'в Абс. вел.'!T77-100,"")</f>
        <v>268.92914012738851</v>
      </c>
      <c r="U76" s="27">
        <f>IFERROR('в Абс. вел.'!AG77*100/'в Абс. вел.'!U77-100,"")</f>
        <v>248.45248868778282</v>
      </c>
      <c r="V76" s="27">
        <f>IFERROR('в Абс. вел.'!AH77*100/'в Абс. вел.'!V77-100,"")</f>
        <v>192.47295444156634</v>
      </c>
      <c r="W76" s="27">
        <f>IFERROR('в Абс. вел.'!AI77*100/'в Абс. вел.'!W77-100,"")</f>
        <v>165.19879214896827</v>
      </c>
      <c r="X76" s="27">
        <f>IFERROR('в Абс. вел.'!AJ77*100/'в Абс. вел.'!X77-100,"")</f>
        <v>136.29151681827798</v>
      </c>
      <c r="Y76" s="27">
        <f>IFERROR('в Абс. вел.'!AK77*100/'в Абс. вел.'!Y77-100,"")</f>
        <v>113.82928885973953</v>
      </c>
      <c r="Z76" s="27">
        <f>IFERROR('в Абс. вел.'!AL77*100/'в Абс. вел.'!Z77-100,"")</f>
        <v>84.598750600672759</v>
      </c>
      <c r="AA76" s="27">
        <f>IFERROR('в Абс. вел.'!AM77*100/'в Абс. вел.'!AA77-100,"")</f>
        <v>69.398280802292277</v>
      </c>
      <c r="AB76" s="27">
        <f>IFERROR('в Абс. вел.'!AN77*100/'в Абс. вел.'!AB77-100,"")</f>
        <v>62.064435840707972</v>
      </c>
      <c r="AC76" s="27">
        <f>IFERROR('в Абс. вел.'!AO77*100/'в Абс. вел.'!AC77-100,"")</f>
        <v>56.462496755774708</v>
      </c>
      <c r="AD76" s="27">
        <f>IFERROR('в Абс. вел.'!AP77*100/'в Абс. вел.'!AD77-100,"")</f>
        <v>46.848350018539122</v>
      </c>
      <c r="AE76" s="27">
        <f>IFERROR('в Абс. вел.'!AQ77*100/'в Абс. вел.'!AE77-100,"")</f>
        <v>40.441603718768164</v>
      </c>
      <c r="AF76" s="27">
        <f>IFERROR('в Абс. вел.'!AR77*100/'в Абс. вел.'!AF77-100,"")</f>
        <v>26.366333962773126</v>
      </c>
      <c r="AG76" s="27">
        <f>IFERROR('в Абс. вел.'!AS77*100/'в Абс. вел.'!AG77-100,"")</f>
        <v>19.26553085393725</v>
      </c>
      <c r="AH76" s="27">
        <f>IFERROR('в Абс. вел.'!AT77*100/'в Абс. вел.'!AH77-100,"")</f>
        <v>18.275592602240167</v>
      </c>
      <c r="AI76" s="27">
        <f>IFERROR('в Абс. вел.'!AU77*100/'в Абс. вел.'!AI77-100,"")</f>
        <v>11.433722364550718</v>
      </c>
      <c r="AJ76" s="27">
        <f>IFERROR('в Абс. вел.'!AV77*100/'в Абс. вел.'!AJ77-100,"")</f>
        <v>9.7139531760598032</v>
      </c>
      <c r="AK76" s="27">
        <f>IFERROR('в Абс. вел.'!AW77*100/'в Абс. вел.'!AK77-100,"")</f>
        <v>10.857944089036891</v>
      </c>
      <c r="AL76" s="27">
        <f>IFERROR('в Абс. вел.'!AX77*100/'в Абс. вел.'!AL77-100,"")</f>
        <v>16.078788667621154</v>
      </c>
      <c r="AM76" s="27">
        <f>IFERROR('в Абс. вел.'!AY77*100/'в Абс. вел.'!AM77-100,"")</f>
        <v>19.946718538565634</v>
      </c>
      <c r="AN76" s="27">
        <f>IFERROR('в Абс. вел.'!AZ77*100/'в Абс. вел.'!AN77-100,"")</f>
        <v>33.377415639264541</v>
      </c>
      <c r="AO76" s="27">
        <f>IFERROR('в Абс. вел.'!BA77*100/'в Абс. вел.'!AO77-100,"")</f>
        <v>44.936551380940529</v>
      </c>
      <c r="AP76" s="27">
        <f>IFERROR('в Абс. вел.'!BB77*100/'в Абс. вел.'!AP77-100,"")</f>
        <v>53.898918486723062</v>
      </c>
      <c r="AQ76" s="27">
        <f>IFERROR('в Абс. вел.'!BC77*100/'в Абс. вел.'!AQ77-100,"")</f>
        <v>63.665701282581722</v>
      </c>
      <c r="AR76" s="27">
        <f>IFERROR('в Абс. вел.'!BD77*100/'в Абс. вел.'!AR77-100,"")</f>
        <v>73.742635129365567</v>
      </c>
      <c r="AS76" s="27">
        <f>IFERROR('в Абс. вел.'!BE77*100/'в Абс. вел.'!AS77-100,"")</f>
        <v>75.954880013936673</v>
      </c>
      <c r="AT76" s="27">
        <f>IFERROR('в Абс. вел.'!BF77*100/'в Абс. вел.'!AT77-100,"")</f>
        <v>80.451922653393837</v>
      </c>
      <c r="AU76" s="27">
        <f>IFERROR('в Абс. вел.'!BG77*100/'в Абс. вел.'!AU77-100,"")</f>
        <v>78.955211171662114</v>
      </c>
      <c r="AV76" s="27">
        <f>IFERROR('в Абс. вел.'!BH77*100/'в Абс. вел.'!AV77-100,"")</f>
        <v>73.348565832959309</v>
      </c>
      <c r="AW76" s="27">
        <f>IFERROR('в Абс. вел.'!BI77*100/'в Абс. вел.'!AW77-100,"")</f>
        <v>80.57707509881422</v>
      </c>
      <c r="AX76" s="27">
        <f>IFERROR('в Абс. вел.'!BJ77*100/'в Абс. вел.'!AX77-100,"")</f>
        <v>85.337320127079039</v>
      </c>
      <c r="AY76" s="27">
        <f>IFERROR('в Абс. вел.'!BK77*100/'в Абс. вел.'!AY77-100,"")</f>
        <v>76.612021857923509</v>
      </c>
      <c r="AZ76" s="27">
        <f>IFERROR('в Абс. вел.'!BL77*100/'в Абс. вел.'!AZ77-100,"")</f>
        <v>57.329281944666548</v>
      </c>
      <c r="BA76" s="27">
        <f>IFERROR('в Абс. вел.'!BM77*100/'в Абс. вел.'!BA77-100,"")</f>
        <v>41.207439198855496</v>
      </c>
      <c r="BB76" s="27">
        <f>IFERROR('в Абс. вел.'!BN77*100/'в Абс. вел.'!BB77-100,"")</f>
        <v>29.542533701566811</v>
      </c>
      <c r="BC76" s="27">
        <f>IFERROR('в Абс. вел.'!BO77*100/'в Абс. вел.'!BC77-100,"")</f>
        <v>20.622882855553868</v>
      </c>
      <c r="BD76" s="27">
        <f>IFERROR('в Абс. вел.'!BP77*100/'в Абс. вел.'!BD77-100,"")</f>
        <v>3.6934191772742935</v>
      </c>
      <c r="BE76" s="27">
        <f>IFERROR('в Абс. вел.'!BQ77*100/'в Абс. вел.'!BE77-100,"")</f>
        <v>1.1955149625009227</v>
      </c>
      <c r="BF76" s="27">
        <f>IFERROR('в Абс. вел.'!BR77*100/'в Абс. вел.'!BF77-100,"")</f>
        <v>-0.39787150947080363</v>
      </c>
      <c r="BG76" s="27">
        <f>IFERROR('в Абс. вел.'!BS77*100/'в Абс. вел.'!BG77-100,"")</f>
        <v>-5.5194727951847398</v>
      </c>
      <c r="BH76" s="27">
        <f>IFERROR('в Абс. вел.'!BT77*100/'в Абс. вел.'!BH77-100,"")</f>
        <v>-3.6553217530480566</v>
      </c>
      <c r="BI76" s="27">
        <f>IFERROR('в Абс. вел.'!BU77*100/'в Абс. вел.'!BI77-100,"")</f>
        <v>-8.3176465437989719</v>
      </c>
      <c r="BJ76" s="27">
        <f>IFERROR('в Абс. вел.'!BV77*100/'в Абс. вел.'!BJ77-100,"")</f>
        <v>-16.012261278157581</v>
      </c>
      <c r="BK76" s="27">
        <f>IFERROR('в Абс. вел.'!BW77*100/'в Абс. вел.'!BK77-100,"")</f>
        <v>-18.953609070584477</v>
      </c>
      <c r="BL76" s="27">
        <f>IFERROR('в Абс. вел.'!BX77*100/'в Абс. вел.'!BL77-100,"")</f>
        <v>-19.055073288743415</v>
      </c>
      <c r="BM76" s="27">
        <f>IFERROR('в Абс. вел.'!BY77*100/'в Абс. вел.'!BM77-100,"")</f>
        <v>-18.430863997406391</v>
      </c>
      <c r="BN76" s="27">
        <f>IFERROR('в Абс. вел.'!BZ77*100/'в Абс. вел.'!BN77-100,"")</f>
        <v>-21.532453825857516</v>
      </c>
      <c r="BO76" s="27">
        <f>IFERROR('в Абс. вел.'!CA77*100/'в Абс. вел.'!BO77-100,"")</f>
        <v>-21.215106044094227</v>
      </c>
      <c r="BP76" s="27">
        <f>IFERROR('в Абс. вел.'!CB77*100/'в Абс. вел.'!BP77-100,"")</f>
        <v>-17.982321018081848</v>
      </c>
    </row>
    <row r="77" spans="1:68" ht="18" customHeight="1" x14ac:dyDescent="0.25">
      <c r="A77" s="25" t="s">
        <v>74</v>
      </c>
      <c r="B77" s="27">
        <f>IFERROR('в Абс. вел.'!N78*100/'в Абс. вел.'!B78-100,"")</f>
        <v>1604.2682926829268</v>
      </c>
      <c r="C77" s="27">
        <f>IFERROR('в Абс. вел.'!O78*100/'в Абс. вел.'!C78-100,"")</f>
        <v>891.41876430205946</v>
      </c>
      <c r="D77" s="27">
        <f>IFERROR('в Абс. вел.'!P78*100/'в Абс. вел.'!D78-100,"")</f>
        <v>844.16740872662513</v>
      </c>
      <c r="E77" s="27">
        <f>IFERROR('в Абс. вел.'!Q78*100/'в Абс. вел.'!E78-100,"")</f>
        <v>830.68965517241384</v>
      </c>
      <c r="F77" s="27">
        <f>IFERROR('в Абс. вел.'!R78*100/'в Абс. вел.'!F78-100,"")</f>
        <v>580.30239395212095</v>
      </c>
      <c r="G77" s="27">
        <f>IFERROR('в Абс. вел.'!S78*100/'в Абс. вел.'!G78-100,"")</f>
        <v>553.96226415094338</v>
      </c>
      <c r="H77" s="27">
        <f>IFERROR('в Абс. вел.'!T78*100/'в Абс. вел.'!H78-100,"")</f>
        <v>402.36501561802766</v>
      </c>
      <c r="I77" s="27">
        <f>IFERROR('в Абс. вел.'!U78*100/'в Абс. вел.'!I78-100,"")</f>
        <v>344.98183903651312</v>
      </c>
      <c r="J77" s="27">
        <f>IFERROR('в Абс. вел.'!V78*100/'в Абс. вел.'!J78-100,"")</f>
        <v>323.06125646247847</v>
      </c>
      <c r="K77" s="27">
        <f>IFERROR('в Абс. вел.'!W78*100/'в Абс. вел.'!K78-100,"")</f>
        <v>306.14401252282806</v>
      </c>
      <c r="L77" s="27">
        <f>IFERROR('в Абс. вел.'!X78*100/'в Абс. вел.'!L78-100,"")</f>
        <v>287.17920716391831</v>
      </c>
      <c r="M77" s="27">
        <f>IFERROR('в Абс. вел.'!Y78*100/'в Абс. вел.'!M78-100,"")</f>
        <v>311.98079732832394</v>
      </c>
      <c r="N77" s="27">
        <f>IFERROR('в Абс. вел.'!Z78*100/'в Абс. вел.'!N78-100,"")</f>
        <v>291.46690518783544</v>
      </c>
      <c r="O77" s="27">
        <f>IFERROR('в Абс. вел.'!AA78*100/'в Абс. вел.'!O78-100,"")</f>
        <v>439.00750144258507</v>
      </c>
      <c r="P77" s="27">
        <f>IFERROR('в Абс. вел.'!AB78*100/'в Абс. вел.'!P78-100,"")</f>
        <v>358.55889842497407</v>
      </c>
      <c r="Q77" s="27">
        <f>IFERROR('в Абс. вел.'!AC78*100/'в Абс. вел.'!Q78-100,"")</f>
        <v>257.63616154131159</v>
      </c>
      <c r="R77" s="27">
        <f>IFERROR('в Абс. вел.'!AD78*100/'в Абс. вел.'!R78-100,"")</f>
        <v>212.92134831460675</v>
      </c>
      <c r="S77" s="27">
        <f>IFERROR('в Абс. вел.'!AE78*100/'в Абс. вел.'!S78-100,"")</f>
        <v>148.95172148490093</v>
      </c>
      <c r="T77" s="27">
        <f>IFERROR('в Абс. вел.'!AF78*100/'в Абс. вел.'!T78-100,"")</f>
        <v>126.19026470065731</v>
      </c>
      <c r="U77" s="27">
        <f>IFERROR('в Абс. вел.'!AG78*100/'в Абс. вел.'!U78-100,"")</f>
        <v>109.03896550242729</v>
      </c>
      <c r="V77" s="27">
        <f>IFERROR('в Абс. вел.'!AH78*100/'в Абс. вел.'!V78-100,"")</f>
        <v>90.471781958228405</v>
      </c>
      <c r="W77" s="27">
        <f>IFERROR('в Абс. вел.'!AI78*100/'в Абс. вел.'!W78-100,"")</f>
        <v>82.874578448691182</v>
      </c>
      <c r="X77" s="27">
        <f>IFERROR('в Абс. вел.'!AJ78*100/'в Абс. вел.'!X78-100,"")</f>
        <v>68.573362667117948</v>
      </c>
      <c r="Y77" s="27">
        <f>IFERROR('в Абс. вел.'!AK78*100/'в Абс. вел.'!Y78-100,"")</f>
        <v>56.188570270544119</v>
      </c>
      <c r="Z77" s="27">
        <f>IFERROR('в Абс. вел.'!AL78*100/'в Абс. вел.'!Z78-100,"")</f>
        <v>43.59091532239637</v>
      </c>
      <c r="AA77" s="27">
        <f>IFERROR('в Абс. вел.'!AM78*100/'в Абс. вел.'!AA78-100,"")</f>
        <v>36.95321700032116</v>
      </c>
      <c r="AB77" s="27">
        <f>IFERROR('в Абс. вел.'!AN78*100/'в Абс. вел.'!AB78-100,"")</f>
        <v>31.724974805125356</v>
      </c>
      <c r="AC77" s="27">
        <f>IFERROR('в Абс. вел.'!AO78*100/'в Абс. вел.'!AC78-100,"")</f>
        <v>32.751797443175946</v>
      </c>
      <c r="AD77" s="27">
        <f>IFERROR('в Абс. вел.'!AP78*100/'в Абс. вел.'!AD78-100,"")</f>
        <v>27.413340698798507</v>
      </c>
      <c r="AE77" s="27">
        <f>IFERROR('в Абс. вел.'!AQ78*100/'в Абс. вел.'!AE78-100,"")</f>
        <v>25.676041103299085</v>
      </c>
      <c r="AF77" s="27">
        <f>IFERROR('в Абс. вел.'!AR78*100/'в Абс. вел.'!AF78-100,"")</f>
        <v>20.300810932867321</v>
      </c>
      <c r="AG77" s="27">
        <f>IFERROR('в Абс. вел.'!AS78*100/'в Абс. вел.'!AG78-100,"")</f>
        <v>25.362735829668296</v>
      </c>
      <c r="AH77" s="27">
        <f>IFERROR('в Абс. вел.'!AT78*100/'в Абс. вел.'!AH78-100,"")</f>
        <v>25.412656751239425</v>
      </c>
      <c r="AI77" s="27">
        <f>IFERROR('в Абс. вел.'!AU78*100/'в Абс. вел.'!AI78-100,"")</f>
        <v>22.1732410692332</v>
      </c>
      <c r="AJ77" s="27">
        <f>IFERROR('в Абс. вел.'!AV78*100/'в Абс. вел.'!AJ78-100,"")</f>
        <v>15.801626342736668</v>
      </c>
      <c r="AK77" s="27">
        <f>IFERROR('в Абс. вел.'!AW78*100/'в Абс. вел.'!AK78-100,"")</f>
        <v>20.385357704721287</v>
      </c>
      <c r="AL77" s="27">
        <f>IFERROR('в Абс. вел.'!AX78*100/'в Абс. вел.'!AL78-100,"")</f>
        <v>22.30443638215263</v>
      </c>
      <c r="AM77" s="27">
        <f>IFERROR('в Абс. вел.'!AY78*100/'в Абс. вел.'!AM78-100,"")</f>
        <v>22.626790069414042</v>
      </c>
      <c r="AN77" s="27">
        <f>IFERROR('в Абс. вел.'!AZ78*100/'в Абс. вел.'!AN78-100,"")</f>
        <v>36.779814508322147</v>
      </c>
      <c r="AO77" s="27">
        <f>IFERROR('в Абс. вел.'!BA78*100/'в Абс. вел.'!AO78-100,"")</f>
        <v>56.16044950835024</v>
      </c>
      <c r="AP77" s="27">
        <f>IFERROR('в Абс. вел.'!BB78*100/'в Абс. вел.'!AP78-100,"")</f>
        <v>65.033600693691739</v>
      </c>
      <c r="AQ77" s="27">
        <f>IFERROR('в Абс. вел.'!BC78*100/'в Абс. вел.'!AQ78-100,"")</f>
        <v>67.621609160070705</v>
      </c>
      <c r="AR77" s="27">
        <f>IFERROR('в Абс. вел.'!BD78*100/'в Абс. вел.'!AR78-100,"")</f>
        <v>81.889403930273545</v>
      </c>
      <c r="AS77" s="27">
        <f>IFERROR('в Абс. вел.'!BE78*100/'в Абс. вел.'!AS78-100,"")</f>
        <v>73.525795504844353</v>
      </c>
      <c r="AT77" s="27">
        <f>IFERROR('в Абс. вел.'!BF78*100/'в Абс. вел.'!AT78-100,"")</f>
        <v>66.737977862524417</v>
      </c>
      <c r="AU77" s="27">
        <f>IFERROR('в Абс. вел.'!BG78*100/'в Абс. вел.'!AU78-100,"")</f>
        <v>56.195103718931051</v>
      </c>
      <c r="AV77" s="27">
        <f>IFERROR('в Абс. вел.'!BH78*100/'в Абс. вел.'!AV78-100,"")</f>
        <v>56.679670567837007</v>
      </c>
      <c r="AW77" s="27">
        <f>IFERROR('в Абс. вел.'!BI78*100/'в Абс. вел.'!AW78-100,"")</f>
        <v>58.010670115592916</v>
      </c>
      <c r="AX77" s="27">
        <f>IFERROR('в Абс. вел.'!BJ78*100/'в Абс. вел.'!AX78-100,"")</f>
        <v>66.801108494555109</v>
      </c>
      <c r="AY77" s="27">
        <f>IFERROR('в Абс. вел.'!BK78*100/'в Абс. вел.'!AY78-100,"")</f>
        <v>60.577278580261861</v>
      </c>
      <c r="AZ77" s="27">
        <f>IFERROR('в Абс. вел.'!BL78*100/'в Абс. вел.'!AZ78-100,"")</f>
        <v>42.924819068057815</v>
      </c>
      <c r="BA77" s="27">
        <f>IFERROR('в Абс. вел.'!BM78*100/'в Абс. вел.'!BA78-100,"")</f>
        <v>23.879582617039134</v>
      </c>
      <c r="BB77" s="27">
        <f>IFERROR('в Абс. вел.'!BN78*100/'в Абс. вел.'!BB78-100,"")</f>
        <v>14.693850744028069</v>
      </c>
      <c r="BC77" s="27">
        <f>IFERROR('в Абс. вел.'!BO78*100/'в Абс. вел.'!BC78-100,"")</f>
        <v>13.816784794109822</v>
      </c>
      <c r="BD77" s="27">
        <f>IFERROR('в Абс. вел.'!BP78*100/'в Абс. вел.'!BD78-100,"")</f>
        <v>-2.2729720028714979</v>
      </c>
      <c r="BE77" s="27">
        <f>IFERROR('в Абс. вел.'!BQ78*100/'в Абс. вел.'!BE78-100,"")</f>
        <v>3.3991818533949356</v>
      </c>
      <c r="BF77" s="27">
        <f>IFERROR('в Абс. вел.'!BR78*100/'в Абс. вел.'!BF78-100,"")</f>
        <v>1.1296440923797775</v>
      </c>
      <c r="BG77" s="27">
        <f>IFERROR('в Абс. вел.'!BS78*100/'в Абс. вел.'!BG78-100,"")</f>
        <v>-3.0123143188469754</v>
      </c>
      <c r="BH77" s="27">
        <f>IFERROR('в Абс. вел.'!BT78*100/'в Абс. вел.'!BH78-100,"")</f>
        <v>2.6568177207252006</v>
      </c>
      <c r="BI77" s="27">
        <f>IFERROR('в Абс. вел.'!BU78*100/'в Абс. вел.'!BI78-100,"")</f>
        <v>-1.305367267766556</v>
      </c>
      <c r="BJ77" s="27">
        <f>IFERROR('в Абс. вел.'!BV78*100/'в Абс. вел.'!BJ78-100,"")</f>
        <v>-8.1112281112281153</v>
      </c>
      <c r="BK77" s="27">
        <f>IFERROR('в Абс. вел.'!BW78*100/'в Абс. вел.'!BK78-100,"")</f>
        <v>-7.3893229166666714</v>
      </c>
      <c r="BL77" s="27">
        <f>IFERROR('в Абс. вел.'!BX78*100/'в Абс. вел.'!BL78-100,"")</f>
        <v>-6.9214488239287562</v>
      </c>
      <c r="BM77" s="27">
        <f>IFERROR('в Абс. вел.'!BY78*100/'в Абс. вел.'!BM78-100,"")</f>
        <v>-6.3375395339830902</v>
      </c>
      <c r="BN77" s="27">
        <f>IFERROR('в Абс. вел.'!BZ78*100/'в Абс. вел.'!BN78-100,"")</f>
        <v>-9.3117806336559141</v>
      </c>
      <c r="BO77" s="27">
        <f>IFERROR('в Абс. вел.'!CA78*100/'в Абс. вел.'!BO78-100,"")</f>
        <v>-10.560532336544966</v>
      </c>
      <c r="BP77" s="27">
        <f>IFERROR('в Абс. вел.'!CB78*100/'в Абс. вел.'!BP78-100,"")</f>
        <v>-2.7500527973408566</v>
      </c>
    </row>
    <row r="78" spans="1:68" x14ac:dyDescent="0.25">
      <c r="A78" s="25" t="s">
        <v>75</v>
      </c>
      <c r="B78" s="27">
        <f>IFERROR('в Абс. вел.'!N79*100/'в Абс. вел.'!B79-100,"")</f>
        <v>3235.7142857142858</v>
      </c>
      <c r="C78" s="27">
        <f>IFERROR('в Абс. вел.'!O79*100/'в Абс. вел.'!C79-100,"")</f>
        <v>10316.666666666666</v>
      </c>
      <c r="D78" s="27">
        <f>IFERROR('в Абс. вел.'!P79*100/'в Абс. вел.'!D79-100,"")</f>
        <v>9425</v>
      </c>
      <c r="E78" s="27">
        <f>IFERROR('в Абс. вел.'!Q79*100/'в Абс. вел.'!E79-100,"")</f>
        <v>5641.1764705882351</v>
      </c>
      <c r="F78" s="27">
        <f>IFERROR('в Абс. вел.'!R79*100/'в Абс. вел.'!F79-100,"")</f>
        <v>7173.6842105263158</v>
      </c>
      <c r="G78" s="27">
        <f>IFERROR('в Абс. вел.'!S79*100/'в Абс. вел.'!G79-100,"")</f>
        <v>4134.0425531914898</v>
      </c>
      <c r="H78" s="27">
        <f>IFERROR('в Абс. вел.'!T79*100/'в Абс. вел.'!H79-100,"")</f>
        <v>2854.5454545454545</v>
      </c>
      <c r="I78" s="27">
        <f>IFERROR('в Абс. вел.'!U79*100/'в Абс. вел.'!I79-100,"")</f>
        <v>2929.4736842105262</v>
      </c>
      <c r="J78" s="27">
        <f>IFERROR('в Абс. вел.'!V79*100/'в Абс. вел.'!J79-100,"")</f>
        <v>1615.8163265306123</v>
      </c>
      <c r="K78" s="27">
        <f>IFERROR('в Абс. вел.'!W79*100/'в Абс. вел.'!K79-100,"")</f>
        <v>1559.016393442623</v>
      </c>
      <c r="L78" s="27">
        <f>IFERROR('в Абс. вел.'!X79*100/'в Абс. вел.'!L79-100,"")</f>
        <v>1547.6190476190477</v>
      </c>
      <c r="M78" s="27">
        <f>IFERROR('в Абс. вел.'!Y79*100/'в Абс. вел.'!M79-100,"")</f>
        <v>1339.1076115485564</v>
      </c>
      <c r="N78" s="27">
        <f>IFERROR('в Абс. вел.'!Z79*100/'в Абс. вел.'!N79-100,"")</f>
        <v>1268.7366167023554</v>
      </c>
      <c r="O78" s="27">
        <f>IFERROR('в Абс. вел.'!AA79*100/'в Абс. вел.'!O79-100,"")</f>
        <v>1020.96</v>
      </c>
      <c r="P78" s="27">
        <f>IFERROR('в Абс. вел.'!AB79*100/'в Абс. вел.'!P79-100,"")</f>
        <v>911.15485564304458</v>
      </c>
      <c r="Q78" s="27">
        <f>IFERROR('в Абс. вел.'!AC79*100/'в Абс. вел.'!Q79-100,"")</f>
        <v>743.95491803278685</v>
      </c>
      <c r="R78" s="27">
        <f>IFERROR('в Абс. вел.'!AD79*100/'в Абс. вел.'!R79-100,"")</f>
        <v>527.4240231548481</v>
      </c>
      <c r="S78" s="27">
        <f>IFERROR('в Абс. вел.'!AE79*100/'в Абс. вел.'!S79-100,"")</f>
        <v>362.7638190954774</v>
      </c>
      <c r="T78" s="27">
        <f>IFERROR('в Абс. вел.'!AF79*100/'в Абс. вел.'!T79-100,"")</f>
        <v>280.46153846153845</v>
      </c>
      <c r="U78" s="27">
        <f>IFERROR('в Абс. вел.'!AG79*100/'в Абс. вел.'!U79-100,"")</f>
        <v>249.8610145934677</v>
      </c>
      <c r="V78" s="27">
        <f>IFERROR('в Абс. вел.'!AH79*100/'в Абс. вел.'!V79-100,"")</f>
        <v>209.54504906333631</v>
      </c>
      <c r="W78" s="27">
        <f>IFERROR('в Абс. вел.'!AI79*100/'в Абс. вел.'!W79-100,"")</f>
        <v>145.45454545454547</v>
      </c>
      <c r="X78" s="27">
        <f>IFERROR('в Абс. вел.'!AJ79*100/'в Абс. вел.'!X79-100,"")</f>
        <v>113.43930635838151</v>
      </c>
      <c r="Y78" s="27">
        <f>IFERROR('в Абс. вел.'!AK79*100/'в Абс. вел.'!Y79-100,"")</f>
        <v>92.558818165237994</v>
      </c>
      <c r="Z78" s="27">
        <f>IFERROR('в Абс. вел.'!AL79*100/'в Абс. вел.'!Z79-100,"")</f>
        <v>64.346057571964963</v>
      </c>
      <c r="AA78" s="27">
        <f>IFERROR('в Абс. вел.'!AM79*100/'в Абс. вел.'!AA79-100,"")</f>
        <v>51.470168427062504</v>
      </c>
      <c r="AB78" s="27">
        <f>IFERROR('в Абс. вел.'!AN79*100/'в Абс. вел.'!AB79-100,"")</f>
        <v>40.895522388059703</v>
      </c>
      <c r="AC78" s="27">
        <f>IFERROR('в Абс. вел.'!AO79*100/'в Абс. вел.'!AC79-100,"")</f>
        <v>35.304115576059246</v>
      </c>
      <c r="AD78" s="27">
        <f>IFERROR('в Абс. вел.'!AP79*100/'в Абс. вел.'!AD79-100,"")</f>
        <v>25.579517933341023</v>
      </c>
      <c r="AE78" s="27">
        <f>IFERROR('в Абс. вел.'!AQ79*100/'в Абс. вел.'!AE79-100,"")</f>
        <v>18.720816592463891</v>
      </c>
      <c r="AF78" s="27">
        <f>IFERROR('в Абс. вел.'!AR79*100/'в Абс. вел.'!AF79-100,"")</f>
        <v>9.2094621916700419</v>
      </c>
      <c r="AG78" s="27">
        <f>IFERROR('в Абс. вел.'!AS79*100/'в Абс. вел.'!AG79-100,"")</f>
        <v>4.399642466977852</v>
      </c>
      <c r="AH78" s="27">
        <f>IFERROR('в Абс. вел.'!AT79*100/'в Абс. вел.'!AH79-100,"")</f>
        <v>-1.6426512968299676</v>
      </c>
      <c r="AI78" s="27">
        <f>IFERROR('в Абс. вел.'!AU79*100/'в Абс. вел.'!AI79-100,"")</f>
        <v>10.18518518518519</v>
      </c>
      <c r="AJ78" s="27">
        <f>IFERROR('в Абс. вел.'!AV79*100/'в Абс. вел.'!AJ79-100,"")</f>
        <v>10.426540284360186</v>
      </c>
      <c r="AK78" s="27">
        <f>IFERROR('в Абс. вел.'!AW79*100/'в Абс. вел.'!AK79-100,"")</f>
        <v>16.774010229210077</v>
      </c>
      <c r="AL78" s="27">
        <f>IFERROR('в Абс. вел.'!AX79*100/'в Абс. вел.'!AL79-100,"")</f>
        <v>19.105188005711568</v>
      </c>
      <c r="AM78" s="27">
        <f>IFERROR('в Абс. вел.'!AY79*100/'в Абс. вел.'!AM79-100,"")</f>
        <v>25.791556728232194</v>
      </c>
      <c r="AN78" s="27">
        <f>IFERROR('в Абс. вел.'!AZ79*100/'в Абс. вел.'!AN79-100,"")</f>
        <v>38.384303610906414</v>
      </c>
      <c r="AO78" s="27">
        <f>IFERROR('в Абс. вел.'!BA79*100/'в Абс. вел.'!AO79-100,"")</f>
        <v>51.395244504261996</v>
      </c>
      <c r="AP78" s="27">
        <f>IFERROR('в Абс. вел.'!BB79*100/'в Абс. вел.'!AP79-100,"")</f>
        <v>69.556433097621465</v>
      </c>
      <c r="AQ78" s="27">
        <f>IFERROR('в Абс. вел.'!BC79*100/'в Абс. вел.'!AQ79-100,"")</f>
        <v>75.587670355803539</v>
      </c>
      <c r="AR78" s="27">
        <f>IFERROR('в Абс. вел.'!BD79*100/'в Абс. вел.'!AR79-100,"")</f>
        <v>75.27538646672221</v>
      </c>
      <c r="AS78" s="27">
        <f>IFERROR('в Абс. вел.'!BE79*100/'в Абс. вел.'!AS79-100,"")</f>
        <v>80.022831050228319</v>
      </c>
      <c r="AT78" s="27">
        <f>IFERROR('в Абс. вел.'!BF79*100/'в Абс. вел.'!AT79-100,"")</f>
        <v>84.33440765699774</v>
      </c>
      <c r="AU78" s="27">
        <f>IFERROR('в Абс. вел.'!BG79*100/'в Абс. вел.'!AU79-100,"")</f>
        <v>76.324442820606492</v>
      </c>
      <c r="AV78" s="27">
        <f>IFERROR('в Абс. вел.'!BH79*100/'в Абс. вел.'!AV79-100,"")</f>
        <v>66.234562494525704</v>
      </c>
      <c r="AW78" s="27">
        <f>IFERROR('в Абс. вел.'!BI79*100/'в Абс. вел.'!AW79-100,"")</f>
        <v>64.530781085246161</v>
      </c>
      <c r="AX78" s="27">
        <f>IFERROR('в Абс. вел.'!BJ79*100/'в Абс. вел.'!AX79-100,"")</f>
        <v>77.501598465473137</v>
      </c>
      <c r="AY78" s="27">
        <f>IFERROR('в Абс. вел.'!BK79*100/'в Абс. вел.'!AY79-100,"")</f>
        <v>70.327365345718789</v>
      </c>
      <c r="AZ78" s="27">
        <f>IFERROR('в Абс. вел.'!BL79*100/'в Абс. вел.'!AZ79-100,"")</f>
        <v>53.757571723357529</v>
      </c>
      <c r="BA78" s="27">
        <f>IFERROR('в Абс. вел.'!BM79*100/'в Абс. вел.'!BA79-100,"")</f>
        <v>40.893735553843413</v>
      </c>
      <c r="BB78" s="27">
        <f>IFERROR('в Абс. вел.'!BN79*100/'в Абс. вел.'!BB79-100,"")</f>
        <v>31.939554785246173</v>
      </c>
      <c r="BC78" s="27">
        <f>IFERROR('в Абс. вел.'!BO79*100/'в Абс. вел.'!BC79-100,"")</f>
        <v>32.119602021149149</v>
      </c>
      <c r="BD78" s="27">
        <f>IFERROR('в Абс. вел.'!BP79*100/'в Абс. вел.'!BD79-100,"")</f>
        <v>21.077369949828366</v>
      </c>
      <c r="BE78" s="27">
        <f>IFERROR('в Абс. вел.'!BQ79*100/'в Абс. вел.'!BE79-100,"")</f>
        <v>25.105685901500735</v>
      </c>
      <c r="BF78" s="27">
        <f>IFERROR('в Абс. вел.'!BR79*100/'в Абс. вел.'!BF79-100,"")</f>
        <v>29.993642047260778</v>
      </c>
      <c r="BG78" s="27">
        <f>IFERROR('в Абс. вел.'!BS79*100/'в Абс. вел.'!BG79-100,"")</f>
        <v>11.033982594280971</v>
      </c>
      <c r="BH78" s="27">
        <f>IFERROR('в Абс. вел.'!BT79*100/'в Абс. вел.'!BH79-100,"")</f>
        <v>16.196849149059489</v>
      </c>
      <c r="BI78" s="27">
        <f>IFERROR('в Абс. вел.'!BU79*100/'в Абс. вел.'!BI79-100,"")</f>
        <v>14.513187084052262</v>
      </c>
      <c r="BJ78" s="27">
        <f>IFERROR('в Абс. вел.'!BV79*100/'в Абс. вел.'!BJ79-100,"")</f>
        <v>8.1543518393444145</v>
      </c>
      <c r="BK78" s="27">
        <f>IFERROR('в Абс. вел.'!BW79*100/'в Абс. вел.'!BK79-100,"")</f>
        <v>10.779786251484367</v>
      </c>
      <c r="BL78" s="27">
        <f>IFERROR('в Абс. вел.'!BX79*100/'в Абс. вел.'!BL79-100,"")</f>
        <v>13.277631066279923</v>
      </c>
      <c r="BM78" s="27">
        <f>IFERROR('в Абс. вел.'!BY79*100/'в Абс. вел.'!BM79-100,"")</f>
        <v>14.937113532158335</v>
      </c>
      <c r="BN78" s="27">
        <f>IFERROR('в Абс. вел.'!BZ79*100/'в Абс. вел.'!BN79-100,"")</f>
        <v>18.657635467980299</v>
      </c>
      <c r="BO78" s="27">
        <f>IFERROR('в Абс. вел.'!CA79*100/'в Абс. вел.'!BO79-100,"")</f>
        <v>23.246461380751484</v>
      </c>
      <c r="BP78" s="27">
        <f>IFERROR('в Абс. вел.'!CB79*100/'в Абс. вел.'!BP79-100,"")</f>
        <v>31.575503794818104</v>
      </c>
    </row>
    <row r="79" spans="1:68" x14ac:dyDescent="0.25">
      <c r="A79" s="25" t="s">
        <v>76</v>
      </c>
      <c r="B79" s="27">
        <f>IFERROR('в Абс. вел.'!N80*100/'в Абс. вел.'!B80-100,"")</f>
        <v>3981.818181818182</v>
      </c>
      <c r="C79" s="27">
        <f>IFERROR('в Абс. вел.'!O80*100/'в Абс. вел.'!C80-100,"")</f>
        <v>20966.666666666668</v>
      </c>
      <c r="D79" s="27">
        <f>IFERROR('в Абс. вел.'!P80*100/'в Абс. вел.'!D80-100,"")</f>
        <v>21500</v>
      </c>
      <c r="E79" s="27">
        <f>IFERROR('в Абс. вел.'!Q80*100/'в Абс. вел.'!E80-100,"")</f>
        <v>9533.3333333333339</v>
      </c>
      <c r="F79" s="27">
        <f>IFERROR('в Абс. вел.'!R80*100/'в Абс. вел.'!F80-100,"")</f>
        <v>5933.333333333333</v>
      </c>
      <c r="G79" s="27">
        <f>IFERROR('в Абс. вел.'!S80*100/'в Абс. вел.'!G80-100,"")</f>
        <v>3764.4444444444443</v>
      </c>
      <c r="H79" s="27">
        <f>IFERROR('в Абс. вел.'!T80*100/'в Абс. вел.'!H80-100,"")</f>
        <v>2483.3333333333335</v>
      </c>
      <c r="I79" s="27">
        <f>IFERROR('в Абс. вел.'!U80*100/'в Абс. вел.'!I80-100,"")</f>
        <v>2263.3333333333335</v>
      </c>
      <c r="J79" s="27">
        <f>IFERROR('в Абс. вел.'!V80*100/'в Абс. вел.'!J80-100,"")</f>
        <v>2077.570093457944</v>
      </c>
      <c r="K79" s="27">
        <f>IFERROR('в Абс. вел.'!W80*100/'в Абс. вел.'!K80-100,"")</f>
        <v>1837.121212121212</v>
      </c>
      <c r="L79" s="27">
        <f>IFERROR('в Абс. вел.'!X80*100/'в Абс. вел.'!L80-100,"")</f>
        <v>1180.5429864253394</v>
      </c>
      <c r="M79" s="27">
        <f>IFERROR('в Абс. вел.'!Y80*100/'в Абс. вел.'!M80-100,"")</f>
        <v>1000</v>
      </c>
      <c r="N79" s="27">
        <f>IFERROR('в Абс. вел.'!Z80*100/'в Абс. вел.'!N80-100,"")</f>
        <v>763.47438752783967</v>
      </c>
      <c r="O79" s="27">
        <f>IFERROR('в Абс. вел.'!AA80*100/'в Абс. вел.'!O80-100,"")</f>
        <v>668.51265822784808</v>
      </c>
      <c r="P79" s="27">
        <f>IFERROR('в Абс. вел.'!AB80*100/'в Абс. вел.'!P80-100,"")</f>
        <v>539.23611111111109</v>
      </c>
      <c r="Q79" s="27">
        <f>IFERROR('в Абс. вел.'!AC80*100/'в Абс. вел.'!Q80-100,"")</f>
        <v>404.32525951557091</v>
      </c>
      <c r="R79" s="27">
        <f>IFERROR('в Абс. вел.'!AD80*100/'в Абс. вел.'!R80-100,"")</f>
        <v>335.77348066298345</v>
      </c>
      <c r="S79" s="27">
        <f>IFERROR('в Абс. вел.'!AE80*100/'в Абс. вел.'!S80-100,"")</f>
        <v>261.41460609545715</v>
      </c>
      <c r="T79" s="27">
        <f>IFERROR('в Абс. вел.'!AF80*100/'в Абс. вел.'!T80-100,"")</f>
        <v>167.74193548387098</v>
      </c>
      <c r="U79" s="27">
        <f>IFERROR('в Абс. вел.'!AG80*100/'в Абс. вел.'!U80-100,"")</f>
        <v>167.55994358251058</v>
      </c>
      <c r="V79" s="27">
        <f>IFERROR('в Абс. вел.'!AH80*100/'в Абс. вел.'!V80-100,"")</f>
        <v>167.6824034334764</v>
      </c>
      <c r="W79" s="27">
        <f>IFERROR('в Абс. вел.'!AI80*100/'в Абс. вел.'!W80-100,"")</f>
        <v>181.971059835745</v>
      </c>
      <c r="X79" s="27">
        <f>IFERROR('в Абс. вел.'!AJ80*100/'в Абс. вел.'!X80-100,"")</f>
        <v>179.57597173144876</v>
      </c>
      <c r="Y79" s="27">
        <f>IFERROR('в Абс. вел.'!AK80*100/'в Абс. вел.'!Y80-100,"")</f>
        <v>151.729415365779</v>
      </c>
      <c r="Z79" s="27">
        <f>IFERROR('в Абс. вел.'!AL80*100/'в Абс. вел.'!Z80-100,"")</f>
        <v>110.36884188805777</v>
      </c>
      <c r="AA79" s="27">
        <f>IFERROR('в Абс. вел.'!AM80*100/'в Абс. вел.'!AA80-100,"")</f>
        <v>62.507720815318095</v>
      </c>
      <c r="AB79" s="27">
        <f>IFERROR('в Абс. вел.'!AN80*100/'в Абс. вел.'!AB80-100,"")</f>
        <v>53.503530689842478</v>
      </c>
      <c r="AC79" s="27">
        <f>IFERROR('в Абс. вел.'!AO80*100/'в Абс. вел.'!AC80-100,"")</f>
        <v>55.951972555746153</v>
      </c>
      <c r="AD79" s="27">
        <f>IFERROR('в Абс. вел.'!AP80*100/'в Абс. вел.'!AD80-100,"")</f>
        <v>54.421553090332793</v>
      </c>
      <c r="AE79" s="27">
        <f>IFERROR('в Абс. вел.'!AQ80*100/'в Абс. вел.'!AE80-100,"")</f>
        <v>61.782020684168657</v>
      </c>
      <c r="AF79" s="27">
        <f>IFERROR('в Абс. вел.'!AR80*100/'в Абс. вел.'!AF80-100,"")</f>
        <v>81.705282669138086</v>
      </c>
      <c r="AG79" s="27">
        <f>IFERROR('в Абс. вел.'!AS80*100/'в Абс. вел.'!AG80-100,"")</f>
        <v>67.264101212440693</v>
      </c>
      <c r="AH79" s="27">
        <f>IFERROR('в Абс. вел.'!AT80*100/'в Абс. вел.'!AH80-100,"")</f>
        <v>50.809684143017478</v>
      </c>
      <c r="AI79" s="27">
        <f>IFERROR('в Абс. вел.'!AU80*100/'в Абс. вел.'!AI80-100,"")</f>
        <v>9.486823855755901</v>
      </c>
      <c r="AJ79" s="27">
        <f>IFERROR('в Абс. вел.'!AV80*100/'в Абс. вел.'!AJ80-100,"")</f>
        <v>-17.138523761375126</v>
      </c>
      <c r="AK79" s="27">
        <f>IFERROR('в Абс. вел.'!AW80*100/'в Абс. вел.'!AK80-100,"")</f>
        <v>-13.679474708171213</v>
      </c>
      <c r="AL79" s="27">
        <f>IFERROR('в Абс. вел.'!AX80*100/'в Абс. вел.'!AL80-100,"")</f>
        <v>-5.995586071603725</v>
      </c>
      <c r="AM79" s="27">
        <f>IFERROR('в Абс. вел.'!AY80*100/'в Абс. вел.'!AM80-100,"")</f>
        <v>-0.79817559863170118</v>
      </c>
      <c r="AN79" s="27">
        <f>IFERROR('в Абс. вел.'!AZ80*100/'в Абс. вел.'!AN80-100,"")</f>
        <v>5.8150507195093155</v>
      </c>
      <c r="AO79" s="27">
        <f>IFERROR('в Абс. вел.'!BA80*100/'в Абс. вел.'!AO80-100,"")</f>
        <v>3.9485261768587776</v>
      </c>
      <c r="AP79" s="27">
        <f>IFERROR('в Абс. вел.'!BB80*100/'в Абс. вел.'!AP80-100,"")</f>
        <v>10.919540229885058</v>
      </c>
      <c r="AQ79" s="27">
        <f>IFERROR('в Абс. вел.'!BC80*100/'в Абс. вел.'!AQ80-100,"")</f>
        <v>14.044059795436667</v>
      </c>
      <c r="AR79" s="27">
        <f>IFERROR('в Абс. вел.'!BD80*100/'в Абс. вел.'!AR80-100,"")</f>
        <v>18.259716413342858</v>
      </c>
      <c r="AS79" s="27">
        <f>IFERROR('в Абс. вел.'!BE80*100/'в Абс. вел.'!AS80-100,"")</f>
        <v>23.521378296039501</v>
      </c>
      <c r="AT79" s="27">
        <f>IFERROR('в Абс. вел.'!BF80*100/'в Абс. вел.'!AT80-100,"")</f>
        <v>29.948968743355294</v>
      </c>
      <c r="AU79" s="27">
        <f>IFERROR('в Абс. вел.'!BG80*100/'в Абс. вел.'!AU80-100,"")</f>
        <v>49.265264758044083</v>
      </c>
      <c r="AV79" s="27">
        <f>IFERROR('в Абс. вел.'!BH80*100/'в Абс. вел.'!AV80-100,"")</f>
        <v>87.949969493593642</v>
      </c>
      <c r="AW79" s="27">
        <f>IFERROR('в Абс. вел.'!BI80*100/'в Абс. вел.'!AW80-100,"")</f>
        <v>88.885758557543312</v>
      </c>
      <c r="AX79" s="27">
        <f>IFERROR('в Абс. вел.'!BJ80*100/'в Абс. вел.'!AX80-100,"")</f>
        <v>98.317464458067036</v>
      </c>
      <c r="AY79" s="27">
        <f>IFERROR('в Абс. вел.'!BK80*100/'в Абс. вел.'!AY80-100,"")</f>
        <v>93.767560664112381</v>
      </c>
      <c r="AZ79" s="27">
        <f>IFERROR('в Абс. вел.'!BL80*100/'в Абс. вел.'!AZ80-100,"")</f>
        <v>62.445658232081144</v>
      </c>
      <c r="BA79" s="27">
        <f>IFERROR('в Абс. вел.'!BM80*100/'в Абс. вел.'!BA80-100,"")</f>
        <v>57.475399428631903</v>
      </c>
      <c r="BB79" s="27">
        <f>IFERROR('в Абс. вел.'!BN80*100/'в Абс. вел.'!BB80-100,"")</f>
        <v>40.729089563286465</v>
      </c>
      <c r="BC79" s="27">
        <f>IFERROR('в Абс. вел.'!BO80*100/'в Абс. вел.'!BC80-100,"")</f>
        <v>26.526388409796482</v>
      </c>
      <c r="BD79" s="27">
        <f>IFERROR('в Абс. вел.'!BP80*100/'в Абс. вел.'!BD80-100,"")</f>
        <v>8.3412404036918844</v>
      </c>
      <c r="BE79" s="27">
        <f>IFERROR('в Абс. вел.'!BQ80*100/'в Абс. вел.'!BE80-100,"")</f>
        <v>-4.150365708453819</v>
      </c>
      <c r="BF79" s="27">
        <f>IFERROR('в Абс. вел.'!BR80*100/'в Абс. вел.'!BF80-100,"")</f>
        <v>-5.4323815757179119</v>
      </c>
      <c r="BG79" s="27">
        <f>IFERROR('в Абс. вел.'!BS80*100/'в Абс. вел.'!BG80-100,"")</f>
        <v>-4.5743868284817069</v>
      </c>
      <c r="BH79" s="27">
        <f>IFERROR('в Абс. вел.'!BT80*100/'в Абс. вел.'!BH80-100,"")</f>
        <v>-4.1795163122869639</v>
      </c>
      <c r="BI79" s="27">
        <f>IFERROR('в Абс. вел.'!BU80*100/'в Абс. вел.'!BI80-100,"")</f>
        <v>-9.0983667685882637</v>
      </c>
      <c r="BJ79" s="27">
        <f>IFERROR('в Абс. вел.'!BV80*100/'в Абс. вел.'!BJ80-100,"")</f>
        <v>-14.955606708319635</v>
      </c>
      <c r="BK79" s="27">
        <f>IFERROR('в Абс. вел.'!BW80*100/'в Абс. вел.'!BK80-100,"")</f>
        <v>-10.044819404165565</v>
      </c>
      <c r="BL79" s="27">
        <f>IFERROR('в Абс. вел.'!BX80*100/'в Абс. вел.'!BL80-100,"")</f>
        <v>-2.1546695944554983</v>
      </c>
      <c r="BM79" s="27">
        <f>IFERROR('в Абс. вел.'!BY80*100/'в Абс. вел.'!BM80-100,"")</f>
        <v>2.8892024457434644</v>
      </c>
      <c r="BN79" s="27">
        <f>IFERROR('в Абс. вел.'!BZ80*100/'в Абс. вел.'!BN80-100,"")</f>
        <v>-0.52596975673898783</v>
      </c>
      <c r="BO79" s="27">
        <f>IFERROR('в Абс. вел.'!CA80*100/'в Абс. вел.'!BO80-100,"")</f>
        <v>9.7260087241003248</v>
      </c>
      <c r="BP79" s="27">
        <f>IFERROR('в Абс. вел.'!CB80*100/'в Абс. вел.'!BP80-100,"")</f>
        <v>28.22452229299364</v>
      </c>
    </row>
    <row r="80" spans="1:68" s="17" customFormat="1" x14ac:dyDescent="0.25">
      <c r="A80" s="25" t="s">
        <v>77</v>
      </c>
      <c r="B80" s="27">
        <f>IFERROR('в Абс. вел.'!N81*100/'в Абс. вел.'!B81-100,"")</f>
        <v>12450</v>
      </c>
      <c r="C80" s="27">
        <f>IFERROR('в Абс. вел.'!O81*100/'в Абс. вел.'!C81-100,"")</f>
        <v>19750</v>
      </c>
      <c r="D80" s="27">
        <f>IFERROR('в Абс. вел.'!P81*100/'в Абс. вел.'!D81-100,"")</f>
        <v>10880</v>
      </c>
      <c r="E80" s="27">
        <f>IFERROR('в Абс. вел.'!Q81*100/'в Абс. вел.'!E81-100,"")</f>
        <v>7945.454545454545</v>
      </c>
      <c r="F80" s="27">
        <f>IFERROR('в Абс. вел.'!R81*100/'в Абс. вел.'!F81-100,"")</f>
        <v>8775</v>
      </c>
      <c r="G80" s="27">
        <f>IFERROR('в Абс. вел.'!S81*100/'в Абс. вел.'!G81-100,"")</f>
        <v>9707.1428571428569</v>
      </c>
      <c r="H80" s="27">
        <f>IFERROR('в Абс. вел.'!T81*100/'в Абс. вел.'!H81-100,"")</f>
        <v>5433.333333333333</v>
      </c>
      <c r="I80" s="27">
        <f>IFERROR('в Абс. вел.'!U81*100/'в Абс. вел.'!I81-100,"")</f>
        <v>6103.2258064516127</v>
      </c>
      <c r="J80" s="27">
        <f>IFERROR('в Абс. вел.'!V81*100/'в Абс. вел.'!J81-100,"")</f>
        <v>5495.2380952380954</v>
      </c>
      <c r="K80" s="27">
        <f>IFERROR('в Абс. вел.'!W81*100/'в Абс. вел.'!K81-100,"")</f>
        <v>3807.1428571428573</v>
      </c>
      <c r="L80" s="27">
        <f>IFERROR('в Абс. вел.'!X81*100/'в Абс. вел.'!L81-100,"")</f>
        <v>2408</v>
      </c>
      <c r="M80" s="27">
        <f>IFERROR('в Абс. вел.'!Y81*100/'в Абс. вел.'!M81-100,"")</f>
        <v>1853.3333333333333</v>
      </c>
      <c r="N80" s="27">
        <f>IFERROR('в Абс. вел.'!Z81*100/'в Абс. вел.'!N81-100,"")</f>
        <v>1534.2629482071713</v>
      </c>
      <c r="O80" s="27">
        <f>IFERROR('в Абс. вел.'!AA81*100/'в Абс. вел.'!O81-100,"")</f>
        <v>995.71788413098238</v>
      </c>
      <c r="P80" s="27">
        <f>IFERROR('в Абс. вел.'!AB81*100/'в Абс. вел.'!P81-100,"")</f>
        <v>731.69398907103823</v>
      </c>
      <c r="Q80" s="27">
        <f>IFERROR('в Абс. вел.'!AC81*100/'в Абс. вел.'!Q81-100,"")</f>
        <v>463.72881355932202</v>
      </c>
      <c r="R80" s="27">
        <f>IFERROR('в Абс. вел.'!AD81*100/'в Абс. вел.'!R81-100,"")</f>
        <v>388.35680751173709</v>
      </c>
      <c r="S80" s="27">
        <f>IFERROR('в Абс. вел.'!AE81*100/'в Абс. вел.'!S81-100,"")</f>
        <v>312.67297887836855</v>
      </c>
      <c r="T80" s="27">
        <f>IFERROR('в Абс. вел.'!AF81*100/'в Абс. вел.'!T81-100,"")</f>
        <v>233.18729463307778</v>
      </c>
      <c r="U80" s="27">
        <f>IFERROR('в Абс. вел.'!AG81*100/'в Абс. вел.'!U81-100,"")</f>
        <v>224.59698387935515</v>
      </c>
      <c r="V80" s="27">
        <f>IFERROR('в Абс. вел.'!AH81*100/'в Абс. вел.'!V81-100,"")</f>
        <v>195.48936170212767</v>
      </c>
      <c r="W80" s="27">
        <f>IFERROR('в Абс. вел.'!AI81*100/'в Абс. вел.'!W81-100,"")</f>
        <v>202.7056672760512</v>
      </c>
      <c r="X80" s="27">
        <f>IFERROR('в Абс. вел.'!AJ81*100/'в Абс. вел.'!X81-100,"")</f>
        <v>184.33811802232856</v>
      </c>
      <c r="Y80" s="27">
        <f>IFERROR('в Абс. вел.'!AK81*100/'в Абс. вел.'!Y81-100,"")</f>
        <v>169.11262798634812</v>
      </c>
      <c r="Z80" s="27">
        <f>IFERROR('в Абс. вел.'!AL81*100/'в Абс. вел.'!Z81-100,"")</f>
        <v>138.37152608483666</v>
      </c>
      <c r="AA80" s="27">
        <f>IFERROR('в Абс. вел.'!AM81*100/'в Абс. вел.'!AA81-100,"")</f>
        <v>128.5287356321839</v>
      </c>
      <c r="AB80" s="27">
        <f>IFERROR('в Абс. вел.'!AN81*100/'в Абс. вел.'!AB81-100,"")</f>
        <v>131.38414367060884</v>
      </c>
      <c r="AC80" s="27">
        <f>IFERROR('в Абс. вел.'!AO81*100/'в Абс. вел.'!AC81-100,"")</f>
        <v>126.29785528161958</v>
      </c>
      <c r="AD80" s="27">
        <f>IFERROR('в Абс. вел.'!AP81*100/'в Абс. вел.'!AD81-100,"")</f>
        <v>108.97904249182849</v>
      </c>
      <c r="AE80" s="27">
        <f>IFERROR('в Абс. вел.'!AQ81*100/'в Абс. вел.'!AE81-100,"")</f>
        <v>94.793505118249215</v>
      </c>
      <c r="AF80" s="27">
        <f>IFERROR('в Абс. вел.'!AR81*100/'в Абс. вел.'!AF81-100,"")</f>
        <v>64.694280078895474</v>
      </c>
      <c r="AG80" s="27">
        <f>IFERROR('в Абс. вел.'!AS81*100/'в Абс. вел.'!AG81-100,"")</f>
        <v>49.679589875040051</v>
      </c>
      <c r="AH80" s="27">
        <f>IFERROR('в Абс. вел.'!AT81*100/'в Абс. вел.'!AH81-100,"")</f>
        <v>44.34043778801842</v>
      </c>
      <c r="AI80" s="27">
        <f>IFERROR('в Абс. вел.'!AU81*100/'в Абс. вел.'!AI81-100,"")</f>
        <v>28.940693320449327</v>
      </c>
      <c r="AJ80" s="27">
        <f>IFERROR('в Абс. вел.'!AV81*100/'в Абс. вел.'!AJ81-100,"")</f>
        <v>28.808615660758363</v>
      </c>
      <c r="AK80" s="27">
        <f>IFERROR('в Абс. вел.'!AW81*100/'в Абс. вел.'!AK81-100,"")</f>
        <v>31.430987106320003</v>
      </c>
      <c r="AL80" s="27">
        <f>IFERROR('в Абс. вел.'!AX81*100/'в Абс. вел.'!AL81-100,"")</f>
        <v>32.736755982818579</v>
      </c>
      <c r="AM80" s="27">
        <f>IFERROR('в Абс. вел.'!AY81*100/'в Абс. вел.'!AM81-100,"")</f>
        <v>32.481641685947096</v>
      </c>
      <c r="AN80" s="27">
        <f>IFERROR('в Абс. вел.'!AZ81*100/'в Абс. вел.'!AN81-100,"")</f>
        <v>35.087553241836247</v>
      </c>
      <c r="AO80" s="27">
        <f>IFERROR('в Абс. вел.'!BA81*100/'в Абс. вел.'!AO81-100,"")</f>
        <v>37.599645704162981</v>
      </c>
      <c r="AP80" s="27">
        <f>IFERROR('в Абс. вел.'!BB81*100/'в Абс. вел.'!AP81-100,"")</f>
        <v>52.967154292023196</v>
      </c>
      <c r="AQ80" s="27">
        <f>IFERROR('в Абс. вел.'!BC81*100/'в Абс. вел.'!AQ81-100,"")</f>
        <v>64.682431820241021</v>
      </c>
      <c r="AR80" s="27">
        <f>IFERROR('в Абс. вел.'!BD81*100/'в Абс. вел.'!AR81-100,"")</f>
        <v>89.271457085828331</v>
      </c>
      <c r="AS80" s="27">
        <f>IFERROR('в Абс. вел.'!BE81*100/'в Абс. вел.'!AS81-100,"")</f>
        <v>105.9509793428235</v>
      </c>
      <c r="AT80" s="27">
        <f>IFERROR('в Абс. вел.'!BF81*100/'в Абс. вел.'!AT81-100,"")</f>
        <v>96.947021849745596</v>
      </c>
      <c r="AU80" s="27">
        <f>IFERROR('в Абс. вел.'!BG81*100/'в Абс. вел.'!AU81-100,"")</f>
        <v>93.386416861826689</v>
      </c>
      <c r="AV80" s="27">
        <f>IFERROR('в Абс. вел.'!BH81*100/'в Абс. вел.'!AV81-100,"")</f>
        <v>58.352203448876509</v>
      </c>
      <c r="AW80" s="27">
        <f>IFERROR('в Абс. вел.'!BI81*100/'в Абс. вел.'!AW81-100,"")</f>
        <v>58.483435188163384</v>
      </c>
      <c r="AX80" s="27">
        <f>IFERROR('в Абс. вел.'!BJ81*100/'в Абс. вел.'!AX81-100,"")</f>
        <v>66.122197395793194</v>
      </c>
      <c r="AY80" s="27">
        <f>IFERROR('в Абс. вел.'!BK81*100/'в Абс. вел.'!AY81-100,"")</f>
        <v>79.293849658314343</v>
      </c>
      <c r="AZ80" s="27">
        <f>IFERROR('в Абс. вел.'!BL81*100/'в Абс. вел.'!AZ81-100,"")</f>
        <v>76.205156950672659</v>
      </c>
      <c r="BA80" s="27">
        <f>IFERROR('в Абс. вел.'!BM81*100/'в Абс. вел.'!BA81-100,"")</f>
        <v>72.681042806565813</v>
      </c>
      <c r="BB80" s="27">
        <f>IFERROR('в Абс. вел.'!BN81*100/'в Абс. вел.'!BB81-100,"")</f>
        <v>57.999518825935269</v>
      </c>
      <c r="BC80" s="27">
        <f>IFERROR('в Абс. вел.'!BO81*100/'в Абс. вел.'!BC81-100,"")</f>
        <v>50.731734154929569</v>
      </c>
      <c r="BD80" s="27">
        <f>IFERROR('в Абс. вел.'!BP81*100/'в Абс. вел.'!BD81-100,"")</f>
        <v>28.220406011073038</v>
      </c>
      <c r="BE80" s="27">
        <f>IFERROR('в Абс. вел.'!BQ81*100/'в Абс. вел.'!BE81-100,"")</f>
        <v>25.517098014759384</v>
      </c>
      <c r="BF80" s="27">
        <f>IFERROR('в Абс. вел.'!BR81*100/'в Абс. вел.'!BF81-100,"")</f>
        <v>25.476190476190482</v>
      </c>
      <c r="BG80" s="27">
        <f>IFERROR('в Абс. вел.'!BS81*100/'в Абс. вел.'!BG81-100,"")</f>
        <v>16.111218756055024</v>
      </c>
      <c r="BH80" s="27">
        <f>IFERROR('в Абс. вел.'!BT81*100/'в Абс. вел.'!BH81-100,"")</f>
        <v>34.226157738422614</v>
      </c>
      <c r="BI80" s="27">
        <f>IFERROR('в Абс. вел.'!BU81*100/'в Абс. вел.'!BI81-100,"")</f>
        <v>30.285656299152663</v>
      </c>
      <c r="BJ80" s="27">
        <f>IFERROR('в Абс. вел.'!BV81*100/'в Абс. вел.'!BJ81-100,"")</f>
        <v>26.687073883400586</v>
      </c>
      <c r="BK80" s="27">
        <f>IFERROR('в Абс. вел.'!BW81*100/'в Абс. вел.'!BK81-100,"")</f>
        <v>21.132427052894599</v>
      </c>
      <c r="BL80" s="27">
        <f>IFERROR('в Абс. вел.'!BX81*100/'в Абс. вел.'!BL81-100,"")</f>
        <v>23.715603626530935</v>
      </c>
      <c r="BM80" s="27">
        <f>IFERROR('в Абс. вел.'!BY81*100/'в Абс. вел.'!BM81-100,"")</f>
        <v>24.125848057854327</v>
      </c>
      <c r="BN80" s="27">
        <f>IFERROR('в Абс. вел.'!BZ81*100/'в Абс. вел.'!BN81-100,"")</f>
        <v>28.809623510601853</v>
      </c>
      <c r="BO80" s="27">
        <f>IFERROR('в Абс. вел.'!CA81*100/'в Абс. вел.'!BO81-100,"")</f>
        <v>31.448698762638259</v>
      </c>
      <c r="BP80" s="27">
        <f>IFERROR('в Абс. вел.'!CB81*100/'в Абс. вел.'!BP81-100,"")</f>
        <v>48.546284492330471</v>
      </c>
    </row>
    <row r="81" spans="1:68" ht="31.5" x14ac:dyDescent="0.25">
      <c r="A81" s="25" t="s">
        <v>78</v>
      </c>
      <c r="B81" s="27">
        <f>IFERROR('в Абс. вел.'!N82*100/'в Абс. вел.'!B82-100,"")</f>
        <v>14540</v>
      </c>
      <c r="C81" s="27">
        <f>IFERROR('в Абс. вел.'!O82*100/'в Абс. вел.'!C82-100,"")</f>
        <v>12600</v>
      </c>
      <c r="D81" s="27">
        <f>IFERROR('в Абс. вел.'!P82*100/'в Абс. вел.'!D82-100,"")</f>
        <v>9200</v>
      </c>
      <c r="E81" s="27">
        <f>IFERROR('в Абс. вел.'!Q82*100/'в Абс. вел.'!E82-100,"")</f>
        <v>3613.5135135135133</v>
      </c>
      <c r="F81" s="27">
        <f>IFERROR('в Абс. вел.'!R82*100/'в Абс. вел.'!F82-100,"")</f>
        <v>2085.9154929577467</v>
      </c>
      <c r="G81" s="27">
        <f>IFERROR('в Абс. вел.'!S82*100/'в Абс. вел.'!G82-100,"")</f>
        <v>1647.8632478632478</v>
      </c>
      <c r="H81" s="27">
        <f>IFERROR('в Абс. вел.'!T82*100/'в Абс. вел.'!H82-100,"")</f>
        <v>1739.375</v>
      </c>
      <c r="I81" s="27">
        <f>IFERROR('в Абс. вел.'!U82*100/'в Абс. вел.'!I82-100,"")</f>
        <v>1392.3444976076555</v>
      </c>
      <c r="J81" s="27">
        <f>IFERROR('в Абс. вел.'!V82*100/'в Абс. вел.'!J82-100,"")</f>
        <v>1319.3661971830986</v>
      </c>
      <c r="K81" s="27">
        <f>IFERROR('в Абс. вел.'!W82*100/'в Абс. вел.'!K82-100,"")</f>
        <v>1219.7333333333333</v>
      </c>
      <c r="L81" s="27">
        <f>IFERROR('в Абс. вел.'!X82*100/'в Абс. вел.'!L82-100,"")</f>
        <v>1146.3983050847457</v>
      </c>
      <c r="M81" s="27">
        <f>IFERROR('в Абс. вел.'!Y82*100/'в Абс. вел.'!M82-100,"")</f>
        <v>986.22950819672133</v>
      </c>
      <c r="N81" s="27">
        <f>IFERROR('в Абс. вел.'!Z82*100/'в Абс. вел.'!N82-100,"")</f>
        <v>963.25136612021856</v>
      </c>
      <c r="O81" s="27">
        <f>IFERROR('в Абс. вел.'!AA82*100/'в Абс. вел.'!O82-100,"")</f>
        <v>915.5230596175478</v>
      </c>
      <c r="P81" s="27">
        <f>IFERROR('в Абс. вел.'!AB82*100/'в Абс. вел.'!P82-100,"")</f>
        <v>769.71326164874552</v>
      </c>
      <c r="Q81" s="27">
        <f>IFERROR('в Абс. вел.'!AC82*100/'в Абс. вел.'!Q82-100,"")</f>
        <v>663.75545851528386</v>
      </c>
      <c r="R81" s="27">
        <f>IFERROR('в Абс. вел.'!AD82*100/'в Абс. вел.'!R82-100,"")</f>
        <v>628.09278350515467</v>
      </c>
      <c r="S81" s="27">
        <f>IFERROR('в Абс. вел.'!AE82*100/'в Абс. вел.'!S82-100,"")</f>
        <v>482.68948655256725</v>
      </c>
      <c r="T81" s="27">
        <f>IFERROR('в Абс. вел.'!AF82*100/'в Абс. вел.'!T82-100,"")</f>
        <v>314.47502548419982</v>
      </c>
      <c r="U81" s="27">
        <f>IFERROR('в Абс. вел.'!AG82*100/'в Абс. вел.'!U82-100,"")</f>
        <v>321.41712087207441</v>
      </c>
      <c r="V81" s="27">
        <f>IFERROR('в Абс. вел.'!AH82*100/'в Абс. вел.'!V82-100,"")</f>
        <v>260.65492433639298</v>
      </c>
      <c r="W81" s="27">
        <f>IFERROR('в Абс. вел.'!AI82*100/'в Абс. вел.'!W82-100,"")</f>
        <v>231.29925237421702</v>
      </c>
      <c r="X81" s="27">
        <f>IFERROR('в Абс. вел.'!AJ82*100/'в Абс. вел.'!X82-100,"")</f>
        <v>196.56637769845315</v>
      </c>
      <c r="Y81" s="27">
        <f>IFERROR('в Абс. вел.'!AK82*100/'в Абс. вел.'!Y82-100,"")</f>
        <v>170.35919106549954</v>
      </c>
      <c r="Z81" s="27">
        <f>IFERROR('в Абс. вел.'!AL82*100/'в Абс. вел.'!Z82-100,"")</f>
        <v>133.29050494667865</v>
      </c>
      <c r="AA81" s="27">
        <f>IFERROR('в Абс. вел.'!AM82*100/'в Абс. вел.'!AA82-100,"")</f>
        <v>98.094816127603025</v>
      </c>
      <c r="AB81" s="27">
        <f>IFERROR('в Абс. вел.'!AN82*100/'в Абс. вел.'!AB82-100,"")</f>
        <v>85.812899237584986</v>
      </c>
      <c r="AC81" s="27">
        <f>IFERROR('в Абс. вел.'!AO82*100/'в Абс. вел.'!AC82-100,"")</f>
        <v>79.226224509243366</v>
      </c>
      <c r="AD81" s="27">
        <f>IFERROR('в Абс. вел.'!AP82*100/'в Абс. вел.'!AD82-100,"")</f>
        <v>62.725663716814154</v>
      </c>
      <c r="AE81" s="27">
        <f>IFERROR('в Абс. вел.'!AQ82*100/'в Абс. вел.'!AE82-100,"")</f>
        <v>50.579053373615295</v>
      </c>
      <c r="AF81" s="27">
        <f>IFERROR('в Абс. вел.'!AR82*100/'в Абс. вел.'!AF82-100,"")</f>
        <v>41.408427611083795</v>
      </c>
      <c r="AG81" s="27">
        <f>IFERROR('в Абс. вел.'!AS82*100/'в Абс. вел.'!AG82-100,"")</f>
        <v>26.833536214242244</v>
      </c>
      <c r="AH81" s="27">
        <f>IFERROR('в Абс. вел.'!AT82*100/'в Абс. вел.'!AH82-100,"")</f>
        <v>14.953913880863936</v>
      </c>
      <c r="AI81" s="27">
        <f>IFERROR('в Абс. вел.'!AU82*100/'в Абс. вел.'!AI82-100,"")</f>
        <v>3.9094901195413456</v>
      </c>
      <c r="AJ81" s="27">
        <f>IFERROR('в Абс. вел.'!AV82*100/'в Абс. вел.'!AJ82-100,"")</f>
        <v>0.25219235398635931</v>
      </c>
      <c r="AK81" s="27">
        <f>IFERROR('в Абс. вел.'!AW82*100/'в Абс. вел.'!AK82-100,"")</f>
        <v>4.8621190130624115</v>
      </c>
      <c r="AL81" s="27">
        <f>IFERROR('в Абс. вел.'!AX82*100/'в Абс. вел.'!AL82-100,"")</f>
        <v>7.5287767803051224</v>
      </c>
      <c r="AM81" s="27">
        <f>IFERROR('в Абс. вел.'!AY82*100/'в Абс. вел.'!AM82-100,"")</f>
        <v>10.422724222768949</v>
      </c>
      <c r="AN81" s="27">
        <f>IFERROR('в Абс. вел.'!AZ82*100/'в Абс. вел.'!AN82-100,"")</f>
        <v>13.313002495148325</v>
      </c>
      <c r="AO81" s="27">
        <f>IFERROR('в Абс. вел.'!BA82*100/'в Абс. вел.'!AO82-100,"")</f>
        <v>18.348575074436411</v>
      </c>
      <c r="AP81" s="27">
        <f>IFERROR('в Абс. вел.'!BB82*100/'в Абс. вел.'!AP82-100,"")</f>
        <v>33.201000652599532</v>
      </c>
      <c r="AQ81" s="27">
        <f>IFERROR('в Абс. вел.'!BC82*100/'в Абс. вел.'!AQ82-100,"")</f>
        <v>47.255197012762636</v>
      </c>
      <c r="AR81" s="27">
        <f>IFERROR('в Абс. вел.'!BD82*100/'в Абс. вел.'!AR82-100,"")</f>
        <v>46.054843759058485</v>
      </c>
      <c r="AS81" s="27">
        <f>IFERROR('в Абс. вел.'!BE82*100/'в Абс. вел.'!AS82-100,"")</f>
        <v>54.741767140543459</v>
      </c>
      <c r="AT81" s="27">
        <f>IFERROR('в Абс. вел.'!BF82*100/'в Абс. вел.'!AT82-100,"")</f>
        <v>49.581139301101018</v>
      </c>
      <c r="AU81" s="27">
        <f>IFERROR('в Абс. вел.'!BG82*100/'в Абс. вел.'!AU82-100,"")</f>
        <v>51.329459411868299</v>
      </c>
      <c r="AV81" s="27">
        <f>IFERROR('в Абс. вел.'!BH82*100/'в Абс. вел.'!AV82-100,"")</f>
        <v>52.861471613972896</v>
      </c>
      <c r="AW81" s="27">
        <f>IFERROR('в Абс. вел.'!BI82*100/'в Абс. вел.'!AW82-100,"")</f>
        <v>55.544317274421076</v>
      </c>
      <c r="AX81" s="27">
        <f>IFERROR('в Абс. вел.'!BJ82*100/'в Абс. вел.'!AX82-100,"")</f>
        <v>62.820118828109003</v>
      </c>
      <c r="AY81" s="27">
        <f>IFERROR('в Абс. вел.'!BK82*100/'в Абс. вел.'!AY82-100,"")</f>
        <v>72.716224427790166</v>
      </c>
      <c r="AZ81" s="27">
        <f>IFERROR('в Абс. вел.'!BL82*100/'в Абс. вел.'!AZ82-100,"")</f>
        <v>69.724995106674498</v>
      </c>
      <c r="BA81" s="27">
        <f>IFERROR('в Абс. вел.'!BM82*100/'в Абс. вел.'!BA82-100,"")</f>
        <v>61.359450110067826</v>
      </c>
      <c r="BB81" s="27">
        <f>IFERROR('в Абс. вел.'!BN82*100/'в Абс. вел.'!BB82-100,"")</f>
        <v>52.6231984648675</v>
      </c>
      <c r="BC81" s="27">
        <f>IFERROR('в Абс. вел.'!BO82*100/'в Абс. вел.'!BC82-100,"")</f>
        <v>45.007947922186048</v>
      </c>
      <c r="BD81" s="27">
        <f>IFERROR('в Абс. вел.'!BP82*100/'в Абс. вел.'!BD82-100,"")</f>
        <v>22.069622514190456</v>
      </c>
      <c r="BE81" s="27">
        <f>IFERROR('в Абс. вел.'!BQ82*100/'в Абс. вел.'!BE82-100,"")</f>
        <v>20.401597084932362</v>
      </c>
      <c r="BF81" s="27">
        <f>IFERROR('в Абс. вел.'!BR82*100/'в Абс. вел.'!BF82-100,"")</f>
        <v>25.218017441395318</v>
      </c>
      <c r="BG81" s="27">
        <f>IFERROR('в Абс. вел.'!BS82*100/'в Абс. вел.'!BG82-100,"")</f>
        <v>25.486773718097893</v>
      </c>
      <c r="BH81" s="27">
        <f>IFERROR('в Абс. вел.'!BT82*100/'в Абс. вел.'!BH82-100,"")</f>
        <v>25.960279762127385</v>
      </c>
      <c r="BI81" s="27">
        <f>IFERROR('в Абс. вел.'!BU82*100/'в Абс. вел.'!BI82-100,"")</f>
        <v>20.055443375885559</v>
      </c>
      <c r="BJ81" s="27">
        <f>IFERROR('в Абс. вел.'!BV82*100/'в Абс. вел.'!BJ82-100,"")</f>
        <v>15.631193180030834</v>
      </c>
      <c r="BK81" s="27">
        <f>IFERROR('в Абс. вел.'!BW82*100/'в Абс. вел.'!BK82-100,"")</f>
        <v>13.747507916031424</v>
      </c>
      <c r="BL81" s="27">
        <f>IFERROR('в Абс. вел.'!BX82*100/'в Абс. вел.'!BL82-100,"")</f>
        <v>20.302724520686169</v>
      </c>
      <c r="BM81" s="27">
        <f>IFERROR('в Абс. вел.'!BY82*100/'в Абс. вел.'!BM82-100,"")</f>
        <v>18.052732689255791</v>
      </c>
      <c r="BN81" s="27">
        <f>IFERROR('в Абс. вел.'!BZ82*100/'в Абс. вел.'!BN82-100,"")</f>
        <v>12.489968434005675</v>
      </c>
      <c r="BO81" s="27">
        <f>IFERROR('в Абс. вел.'!CA82*100/'в Абс. вел.'!BO82-100,"")</f>
        <v>14.702197630109097</v>
      </c>
      <c r="BP81" s="27">
        <f>IFERROR('в Абс. вел.'!CB82*100/'в Абс. вел.'!BP82-100,"")</f>
        <v>30.195428088316589</v>
      </c>
    </row>
    <row r="82" spans="1:68" x14ac:dyDescent="0.25">
      <c r="A82" s="25" t="s">
        <v>79</v>
      </c>
      <c r="B82" s="27">
        <f>IFERROR('в Абс. вел.'!N83*100/'в Абс. вел.'!B83-100,"")</f>
        <v>55.656108597285055</v>
      </c>
      <c r="C82" s="27">
        <f>IFERROR('в Абс. вел.'!O83*100/'в Абс. вел.'!C83-100,"")</f>
        <v>10225</v>
      </c>
      <c r="D82" s="27">
        <f>IFERROR('в Абс. вел.'!P83*100/'в Абс. вел.'!D83-100,"")</f>
        <v>4736.363636363636</v>
      </c>
      <c r="E82" s="27">
        <f>IFERROR('в Абс. вел.'!Q83*100/'в Абс. вел.'!E83-100,"")</f>
        <v>1139.6226415094341</v>
      </c>
      <c r="F82" s="27">
        <f>IFERROR('в Абс. вел.'!R83*100/'в Абс. вел.'!F83-100,"")</f>
        <v>1279.3103448275863</v>
      </c>
      <c r="G82" s="27">
        <f>IFERROR('в Абс. вел.'!S83*100/'в Абс. вел.'!G83-100,"")</f>
        <v>1155.6818181818182</v>
      </c>
      <c r="H82" s="27">
        <f>IFERROR('в Абс. вел.'!T83*100/'в Абс. вел.'!H83-100,"")</f>
        <v>1096.6101694915253</v>
      </c>
      <c r="I82" s="27">
        <f>IFERROR('в Абс. вел.'!U83*100/'в Абс. вел.'!I83-100,"")</f>
        <v>879.50310559006209</v>
      </c>
      <c r="J82" s="27">
        <f>IFERROR('в Абс. вел.'!V83*100/'в Абс. вел.'!J83-100,"")</f>
        <v>936.57142857142867</v>
      </c>
      <c r="K82" s="27">
        <f>IFERROR('в Абс. вел.'!W83*100/'в Абс. вел.'!K83-100,"")</f>
        <v>1044.5595854922281</v>
      </c>
      <c r="L82" s="27">
        <f>IFERROR('в Абс. вел.'!X83*100/'в Абс. вел.'!L83-100,"")</f>
        <v>1017.9723502304148</v>
      </c>
      <c r="M82" s="27">
        <f>IFERROR('в Абс. вел.'!Y83*100/'в Абс. вел.'!M83-100,"")</f>
        <v>963.32046332046343</v>
      </c>
      <c r="N82" s="27">
        <f>IFERROR('в Абс. вел.'!Z83*100/'в Абс. вел.'!N83-100,"")</f>
        <v>803.19767441860461</v>
      </c>
      <c r="O82" s="27">
        <f>IFERROR('в Абс. вел.'!AA83*100/'в Абс. вел.'!O83-100,"")</f>
        <v>764.89104116222757</v>
      </c>
      <c r="P82" s="27">
        <f>IFERROR('в Абс. вел.'!AB83*100/'в Абс. вел.'!P83-100,"")</f>
        <v>621.61654135338347</v>
      </c>
      <c r="Q82" s="27">
        <f>IFERROR('в Абс. вел.'!AC83*100/'в Абс. вел.'!Q83-100,"")</f>
        <v>534.39878234398782</v>
      </c>
      <c r="R82" s="27">
        <f>IFERROR('в Абс. вел.'!AD83*100/'в Абс. вел.'!R83-100,"")</f>
        <v>471.125</v>
      </c>
      <c r="S82" s="27">
        <f>IFERROR('в Абс. вел.'!AE83*100/'в Абс. вел.'!S83-100,"")</f>
        <v>346.06334841628961</v>
      </c>
      <c r="T82" s="27">
        <f>IFERROR('в Абс. вел.'!AF83*100/'в Абс. вел.'!T83-100,"")</f>
        <v>255.59490084985833</v>
      </c>
      <c r="U82" s="27">
        <f>IFERROR('в Абс. вел.'!AG83*100/'в Абс. вел.'!U83-100,"")</f>
        <v>236.65187064045654</v>
      </c>
      <c r="V82" s="27">
        <f>IFERROR('в Абс. вел.'!AH83*100/'в Абс. вел.'!V83-100,"")</f>
        <v>225.41345093715546</v>
      </c>
      <c r="W82" s="27">
        <f>IFERROR('в Абс. вел.'!AI83*100/'в Абс. вел.'!W83-100,"")</f>
        <v>200.76957899502037</v>
      </c>
      <c r="X82" s="27">
        <f>IFERROR('в Абс. вел.'!AJ83*100/'в Абс. вел.'!X83-100,"")</f>
        <v>208.61500412201156</v>
      </c>
      <c r="Y82" s="27">
        <f>IFERROR('в Абс. вел.'!AK83*100/'в Абс. вел.'!Y83-100,"")</f>
        <v>179.95642701525054</v>
      </c>
      <c r="Z82" s="27">
        <f>IFERROR('в Абс. вел.'!AL83*100/'в Абс. вел.'!Z83-100,"")</f>
        <v>153.71741229481816</v>
      </c>
      <c r="AA82" s="27">
        <f>IFERROR('в Абс. вел.'!AM83*100/'в Абс. вел.'!AA83-100,"")</f>
        <v>123.04031354983204</v>
      </c>
      <c r="AB82" s="27">
        <f>IFERROR('в Абс. вел.'!AN83*100/'в Абс. вел.'!AB83-100,"")</f>
        <v>106.25162802813233</v>
      </c>
      <c r="AC82" s="27">
        <f>IFERROR('в Абс. вел.'!AO83*100/'в Абс. вел.'!AC83-100,"")</f>
        <v>101.43953934740884</v>
      </c>
      <c r="AD82" s="27">
        <f>IFERROR('в Абс. вел.'!AP83*100/'в Абс. вел.'!AD83-100,"")</f>
        <v>85.007660319544755</v>
      </c>
      <c r="AE82" s="27">
        <f>IFERROR('в Абс. вел.'!AQ83*100/'в Абс. вел.'!AE83-100,"")</f>
        <v>72.976262933657949</v>
      </c>
      <c r="AF82" s="27">
        <f>IFERROR('в Абс. вел.'!AR83*100/'в Абс. вел.'!AF83-100,"")</f>
        <v>67.277434773949409</v>
      </c>
      <c r="AG82" s="27">
        <f>IFERROR('в Абс. вел.'!AS83*100/'в Абс. вел.'!AG83-100,"")</f>
        <v>57.355434168393288</v>
      </c>
      <c r="AH82" s="27">
        <f>IFERROR('в Абс. вел.'!AT83*100/'в Абс. вел.'!AH83-100,"")</f>
        <v>48.483821785532768</v>
      </c>
      <c r="AI82" s="27">
        <f>IFERROR('в Абс. вел.'!AU83*100/'в Абс. вел.'!AI83-100,"")</f>
        <v>45.981336544250439</v>
      </c>
      <c r="AJ82" s="27">
        <f>IFERROR('в Абс. вел.'!AV83*100/'в Абс. вел.'!AJ83-100,"")</f>
        <v>29.344196607452915</v>
      </c>
      <c r="AK82" s="27">
        <f>IFERROR('в Абс. вел.'!AW83*100/'в Абс. вел.'!AK83-100,"")</f>
        <v>36.186770428015564</v>
      </c>
      <c r="AL82" s="27">
        <f>IFERROR('в Абс. вел.'!AX83*100/'в Абс. вел.'!AL83-100,"")</f>
        <v>41.354814157046803</v>
      </c>
      <c r="AM82" s="27">
        <f>IFERROR('в Абс. вел.'!AY83*100/'в Абс. вел.'!AM83-100,"")</f>
        <v>51.587799673653819</v>
      </c>
      <c r="AN82" s="27">
        <f>IFERROR('в Абс. вел.'!AZ83*100/'в Абс. вел.'!AN83-100,"")</f>
        <v>62.957817630714828</v>
      </c>
      <c r="AO82" s="27">
        <f>IFERROR('в Абс. вел.'!BA83*100/'в Абс. вел.'!AO83-100,"")</f>
        <v>67.663172939494984</v>
      </c>
      <c r="AP82" s="27">
        <f>IFERROR('в Абс. вел.'!BB83*100/'в Абс. вел.'!AP83-100,"")</f>
        <v>87.673015497456532</v>
      </c>
      <c r="AQ82" s="27">
        <f>IFERROR('в Абс. вел.'!BC83*100/'в Абс. вел.'!AQ83-100,"")</f>
        <v>89.209476894205949</v>
      </c>
      <c r="AR82" s="27">
        <f>IFERROR('в Абс. вел.'!BD83*100/'в Абс. вел.'!AR83-100,"")</f>
        <v>86.010239314204085</v>
      </c>
      <c r="AS82" s="27">
        <f>IFERROR('в Абс. вел.'!BE83*100/'в Абс. вел.'!AS83-100,"")</f>
        <v>92.039741441225772</v>
      </c>
      <c r="AT82" s="27">
        <f>IFERROR('в Абс. вел.'!BF83*100/'в Абс. вел.'!AT83-100,"")</f>
        <v>87.39304050199658</v>
      </c>
      <c r="AU82" s="27">
        <f>IFERROR('в Абс. вел.'!BG83*100/'в Абс. вел.'!AU83-100,"")</f>
        <v>79.78142076502732</v>
      </c>
      <c r="AV82" s="27">
        <f>IFERROR('в Абс. вел.'!BH83*100/'в Абс. вел.'!AV83-100,"")</f>
        <v>90.117719950433695</v>
      </c>
      <c r="AW82" s="27">
        <f>IFERROR('в Абс. вел.'!BI83*100/'в Абс. вел.'!AW83-100,"")</f>
        <v>94.114285714285728</v>
      </c>
      <c r="AX82" s="27">
        <f>IFERROR('в Абс. вел.'!BJ83*100/'в Абс. вел.'!AX83-100,"")</f>
        <v>102.16279278470788</v>
      </c>
      <c r="AY82" s="27">
        <f>IFERROR('в Абс. вел.'!BK83*100/'в Абс. вел.'!AY83-100,"")</f>
        <v>75.38295934420799</v>
      </c>
      <c r="AZ82" s="27">
        <f>IFERROR('в Абс. вел.'!BL83*100/'в Абс. вел.'!AZ83-100,"")</f>
        <v>72.223513911493455</v>
      </c>
      <c r="BA82" s="27">
        <f>IFERROR('в Абс. вел.'!BM83*100/'в Абс. вел.'!BA83-100,"")</f>
        <v>62.626980180436163</v>
      </c>
      <c r="BB82" s="27">
        <f>IFERROR('в Абс. вел.'!BN83*100/'в Абс. вел.'!BB83-100,"")</f>
        <v>44.673474533535057</v>
      </c>
      <c r="BC82" s="27">
        <f>IFERROR('в Абс. вел.'!BO83*100/'в Абс. вел.'!BC83-100,"")</f>
        <v>53.694520208281688</v>
      </c>
      <c r="BD82" s="27">
        <f>IFERROR('в Абс. вел.'!BP83*100/'в Абс. вел.'!BD83-100,"")</f>
        <v>15.592395826665808</v>
      </c>
      <c r="BE82" s="27">
        <f>IFERROR('в Абс. вел.'!BQ83*100/'в Абс. вел.'!BE83-100,"")</f>
        <v>11.568908558249703</v>
      </c>
      <c r="BF82" s="27">
        <f>IFERROR('в Абс. вел.'!BR83*100/'в Абс. вел.'!BF83-100,"")</f>
        <v>12.633181126331806</v>
      </c>
      <c r="BG82" s="27">
        <f>IFERROR('в Абс. вел.'!BS83*100/'в Абс. вел.'!BG83-100,"")</f>
        <v>11.435453346332508</v>
      </c>
      <c r="BH82" s="27">
        <f>IFERROR('в Абс. вел.'!BT83*100/'в Абс. вел.'!BH83-100,"")</f>
        <v>13.236652001520824</v>
      </c>
      <c r="BI82" s="27">
        <f>IFERROR('в Абс. вел.'!BU83*100/'в Абс. вел.'!BI83-100,"")</f>
        <v>9.3710136394858239</v>
      </c>
      <c r="BJ82" s="27">
        <f>IFERROR('в Абс. вел.'!BV83*100/'в Абс. вел.'!BJ83-100,"")</f>
        <v>5.3802104141696674</v>
      </c>
      <c r="BK82" s="27">
        <f>IFERROR('в Абс. вел.'!BW83*100/'в Абс. вел.'!BK83-100,"")</f>
        <v>17.421273783107509</v>
      </c>
      <c r="BL82" s="27">
        <f>IFERROR('в Абс. вел.'!BX83*100/'в Абс. вел.'!BL83-100,"")</f>
        <v>21.100711007110064</v>
      </c>
      <c r="BM82" s="27">
        <f>IFERROR('в Абс. вел.'!BY83*100/'в Абс. вел.'!BM83-100,"")</f>
        <v>25.448827152404661</v>
      </c>
      <c r="BN82" s="27">
        <f>IFERROR('в Абс. вел.'!BZ83*100/'в Абс. вел.'!BN83-100,"")</f>
        <v>29.528125136159645</v>
      </c>
      <c r="BO82" s="27">
        <f>IFERROR('в Абс. вел.'!CA83*100/'в Абс. вел.'!BO83-100,"")</f>
        <v>29.103815439219176</v>
      </c>
      <c r="BP82" s="27">
        <f>IFERROR('в Абс. вел.'!CB83*100/'в Абс. вел.'!BP83-100,"")</f>
        <v>84.041198294479216</v>
      </c>
    </row>
    <row r="83" spans="1:68" x14ac:dyDescent="0.25">
      <c r="A83" s="25" t="s">
        <v>80</v>
      </c>
      <c r="B83" s="27">
        <f>IFERROR('в Абс. вел.'!N84*100/'в Абс. вел.'!B84-100,"")</f>
        <v>15333.333333333334</v>
      </c>
      <c r="C83" s="27">
        <f>IFERROR('в Абс. вел.'!O84*100/'в Абс. вел.'!C84-100,"")</f>
        <v>18766.666666666668</v>
      </c>
      <c r="D83" s="27">
        <f>IFERROR('в Абс. вел.'!P84*100/'в Абс. вел.'!D84-100,"")</f>
        <v>10783.333333333334</v>
      </c>
      <c r="E83" s="27">
        <f>IFERROR('в Абс. вел.'!Q84*100/'в Абс. вел.'!E84-100,"")</f>
        <v>2924</v>
      </c>
      <c r="F83" s="27">
        <f>IFERROR('в Абс. вел.'!R84*100/'в Абс. вел.'!F84-100,"")</f>
        <v>2906.6666666666665</v>
      </c>
      <c r="G83" s="27">
        <f>IFERROR('в Абс. вел.'!S84*100/'в Абс. вел.'!G84-100,"")</f>
        <v>1885.9649122807018</v>
      </c>
      <c r="H83" s="27">
        <f>IFERROR('в Абс. вел.'!T84*100/'в Абс. вел.'!H84-100,"")</f>
        <v>1434.065934065934</v>
      </c>
      <c r="I83" s="27">
        <f>IFERROR('в Абс. вел.'!U84*100/'в Абс. вел.'!I84-100,"")</f>
        <v>872.90322580645159</v>
      </c>
      <c r="J83" s="27">
        <f>IFERROR('в Абс. вел.'!V84*100/'в Абс. вел.'!J84-100,"")</f>
        <v>958.23529411764707</v>
      </c>
      <c r="K83" s="27">
        <f>IFERROR('в Абс. вел.'!W84*100/'в Абс. вел.'!K84-100,"")</f>
        <v>917.06161137440756</v>
      </c>
      <c r="L83" s="27">
        <f>IFERROR('в Абс. вел.'!X84*100/'в Абс. вел.'!L84-100,"")</f>
        <v>763.38028169014081</v>
      </c>
      <c r="M83" s="27">
        <f>IFERROR('в Абс. вел.'!Y84*100/'в Абс. вел.'!M84-100,"")</f>
        <v>591.64490861618799</v>
      </c>
      <c r="N83" s="27">
        <f>IFERROR('в Абс. вел.'!Z84*100/'в Абс. вел.'!N84-100,"")</f>
        <v>536.71706263498925</v>
      </c>
      <c r="O83" s="27">
        <f>IFERROR('в Абс. вел.'!AA84*100/'в Абс. вел.'!O84-100,"")</f>
        <v>458.48056537102468</v>
      </c>
      <c r="P83" s="27">
        <f>IFERROR('в Абс. вел.'!AB84*100/'в Абс. вел.'!P84-100,"")</f>
        <v>422.81776416539049</v>
      </c>
      <c r="Q83" s="27">
        <f>IFERROR('в Абс. вел.'!AC84*100/'в Абс. вел.'!Q84-100,"")</f>
        <v>382.14285714285717</v>
      </c>
      <c r="R83" s="27">
        <f>IFERROR('в Абс. вел.'!AD84*100/'в Абс. вел.'!R84-100,"")</f>
        <v>339.13525498891352</v>
      </c>
      <c r="S83" s="27">
        <f>IFERROR('в Абс. вел.'!AE84*100/'в Абс. вел.'!S84-100,"")</f>
        <v>276.67844522968198</v>
      </c>
      <c r="T83" s="27">
        <f>IFERROR('в Абс. вел.'!AF84*100/'в Абс. вел.'!T84-100,"")</f>
        <v>233.95415472779371</v>
      </c>
      <c r="U83" s="27">
        <f>IFERROR('в Абс. вел.'!AG84*100/'в Абс. вел.'!U84-100,"")</f>
        <v>228.18302387267903</v>
      </c>
      <c r="V83" s="27">
        <f>IFERROR('в Абс. вел.'!AH84*100/'в Абс. вел.'!V84-100,"")</f>
        <v>186.38132295719845</v>
      </c>
      <c r="W83" s="27">
        <f>IFERROR('в Абс. вел.'!AI84*100/'в Абс. вел.'!W84-100,"")</f>
        <v>154.70643056849954</v>
      </c>
      <c r="X83" s="27">
        <f>IFERROR('в Абс. вел.'!AJ84*100/'в Абс. вел.'!X84-100,"")</f>
        <v>130.05709624796086</v>
      </c>
      <c r="Y83" s="27">
        <f>IFERROR('в Абс. вел.'!AK84*100/'в Абс. вел.'!Y84-100,"")</f>
        <v>114.94903737259344</v>
      </c>
      <c r="Z83" s="27">
        <f>IFERROR('в Абс. вел.'!AL84*100/'в Абс. вел.'!Z84-100,"")</f>
        <v>87.177747625508829</v>
      </c>
      <c r="AA83" s="27">
        <f>IFERROR('в Абс. вел.'!AM84*100/'в Абс. вел.'!AA84-100,"")</f>
        <v>77.190762416956659</v>
      </c>
      <c r="AB83" s="27">
        <f>IFERROR('в Абс. вел.'!AN84*100/'в Абс. вел.'!AB84-100,"")</f>
        <v>64.967779730521386</v>
      </c>
      <c r="AC83" s="27">
        <f>IFERROR('в Абс. вел.'!AO84*100/'в Абс. вел.'!AC84-100,"")</f>
        <v>61.728395061728406</v>
      </c>
      <c r="AD83" s="27">
        <f>IFERROR('в Абс. вел.'!AP84*100/'в Абс. вел.'!AD84-100,"")</f>
        <v>50.037869224943194</v>
      </c>
      <c r="AE83" s="27">
        <f>IFERROR('в Абс. вел.'!AQ84*100/'в Абс. вел.'!AE84-100,"")</f>
        <v>40.666041275797369</v>
      </c>
      <c r="AF83" s="27">
        <f>IFERROR('в Абс. вел.'!AR84*100/'в Абс. вел.'!AF84-100,"")</f>
        <v>22.436722436722434</v>
      </c>
      <c r="AG83" s="27">
        <f>IFERROR('в Абс. вел.'!AS84*100/'в Абс. вел.'!AG84-100,"")</f>
        <v>13.982622752071123</v>
      </c>
      <c r="AH83" s="27">
        <f>IFERROR('в Абс. вел.'!AT84*100/'в Абс. вел.'!AH84-100,"")</f>
        <v>9.6273291925465827</v>
      </c>
      <c r="AI83" s="27">
        <f>IFERROR('в Абс. вел.'!AU84*100/'в Абс. вел.'!AI84-100,"")</f>
        <v>6.4398097328942612</v>
      </c>
      <c r="AJ83" s="27">
        <f>IFERROR('в Абс. вел.'!AV84*100/'в Абс. вел.'!AJ84-100,"")</f>
        <v>2.3577379897181316</v>
      </c>
      <c r="AK83" s="27">
        <f>IFERROR('в Абс. вел.'!AW84*100/'в Абс. вел.'!AK84-100,"")</f>
        <v>5.4267650158061116</v>
      </c>
      <c r="AL83" s="27">
        <f>IFERROR('в Абс. вел.'!AX84*100/'в Абс. вел.'!AL84-100,"")</f>
        <v>17.832548024646613</v>
      </c>
      <c r="AM83" s="27">
        <f>IFERROR('в Абс. вел.'!AY84*100/'в Абс. вел.'!AM84-100,"")</f>
        <v>21.531869309051956</v>
      </c>
      <c r="AN83" s="27">
        <f>IFERROR('в Абс. вел.'!AZ84*100/'в Абс. вел.'!AN84-100,"")</f>
        <v>29.669744318181813</v>
      </c>
      <c r="AO83" s="27">
        <f>IFERROR('в Абс. вел.'!BA84*100/'в Абс. вел.'!AO84-100,"")</f>
        <v>32.451229855809999</v>
      </c>
      <c r="AP83" s="27">
        <f>IFERROR('в Абс. вел.'!BB84*100/'в Абс. вел.'!AP84-100,"")</f>
        <v>48.191149251219912</v>
      </c>
      <c r="AQ83" s="27">
        <f>IFERROR('в Абс. вел.'!BC84*100/'в Абс. вел.'!AQ84-100,"")</f>
        <v>51.350450150050023</v>
      </c>
      <c r="AR83" s="27">
        <f>IFERROR('в Абс. вел.'!BD84*100/'в Абс. вел.'!AR84-100,"")</f>
        <v>62.824106517168872</v>
      </c>
      <c r="AS83" s="27">
        <f>IFERROR('в Абс. вел.'!BE84*100/'в Абс. вел.'!AS84-100,"")</f>
        <v>68.232582875376693</v>
      </c>
      <c r="AT83" s="27">
        <f>IFERROR('в Абс. вел.'!BF84*100/'в Абс. вел.'!AT84-100,"")</f>
        <v>62.60623229461757</v>
      </c>
      <c r="AU83" s="27">
        <f>IFERROR('в Абс. вел.'!BG84*100/'в Абс. вел.'!AU84-100,"")</f>
        <v>59.728429013406668</v>
      </c>
      <c r="AV83" s="27">
        <f>IFERROR('в Абс. вел.'!BH84*100/'в Абс. вел.'!AV84-100,"")</f>
        <v>62.746795981988214</v>
      </c>
      <c r="AW83" s="27">
        <f>IFERROR('в Абс. вел.'!BI84*100/'в Абс. вел.'!AW84-100,"")</f>
        <v>66.949858404131277</v>
      </c>
      <c r="AX83" s="27">
        <f>IFERROR('в Абс. вел.'!BJ84*100/'в Абс. вел.'!AX84-100,"")</f>
        <v>63.888034450938164</v>
      </c>
      <c r="AY83" s="27">
        <f>IFERROR('в Абс. вел.'!BK84*100/'в Абс. вел.'!AY84-100,"")</f>
        <v>60.614073747612764</v>
      </c>
      <c r="AZ83" s="27">
        <f>IFERROR('в Абс. вел.'!BL84*100/'в Абс. вел.'!AZ84-100,"")</f>
        <v>43.817609201697934</v>
      </c>
      <c r="BA83" s="27">
        <f>IFERROR('в Абс. вел.'!BM84*100/'в Абс. вел.'!BA84-100,"")</f>
        <v>37.167008196721298</v>
      </c>
      <c r="BB83" s="27">
        <f>IFERROR('в Абс. вел.'!BN84*100/'в Абс. вел.'!BB84-100,"")</f>
        <v>26.399454978993987</v>
      </c>
      <c r="BC83" s="27">
        <f>IFERROR('в Абс. вел.'!BO84*100/'в Абс. вел.'!BC84-100,"")</f>
        <v>31.57083057942279</v>
      </c>
      <c r="BD83" s="27">
        <f>IFERROR('в Абс. вел.'!BP84*100/'в Абс. вел.'!BD84-100,"")</f>
        <v>22.831934581450398</v>
      </c>
      <c r="BE83" s="27">
        <f>IFERROR('в Абс. вел.'!BQ84*100/'в Абс. вел.'!BE84-100,"")</f>
        <v>23.898840885142249</v>
      </c>
      <c r="BF83" s="27">
        <f>IFERROR('в Абс. вел.'!BR84*100/'в Абс. вел.'!BF84-100,"")</f>
        <v>33.242595818815317</v>
      </c>
      <c r="BG83" s="27">
        <f>IFERROR('в Абс. вел.'!BS84*100/'в Абс. вел.'!BG84-100,"")</f>
        <v>33.089422145701064</v>
      </c>
      <c r="BH83" s="27">
        <f>IFERROR('в Абс. вел.'!BT84*100/'в Абс. вел.'!BH84-100,"")</f>
        <v>33.957646057252305</v>
      </c>
      <c r="BI83" s="27">
        <f>IFERROR('в Абс. вел.'!BU84*100/'в Абс. вел.'!BI84-100,"")</f>
        <v>29.844342446617446</v>
      </c>
      <c r="BJ83" s="27">
        <f>IFERROR('в Абс. вел.'!BV84*100/'в Абс. вел.'!BJ84-100,"")</f>
        <v>9.5908408408408405</v>
      </c>
      <c r="BK83" s="27">
        <f>IFERROR('в Абс. вел.'!BW84*100/'в Абс. вел.'!BK84-100,"")</f>
        <v>10.28080124394036</v>
      </c>
      <c r="BL83" s="27">
        <f>IFERROR('в Абс. вел.'!BX84*100/'в Абс. вел.'!BL84-100,"")</f>
        <v>17.947253165762163</v>
      </c>
      <c r="BM83" s="27">
        <f>IFERROR('в Абс. вел.'!BY84*100/'в Абс. вел.'!BM84-100,"")</f>
        <v>20.06535947712419</v>
      </c>
      <c r="BN83" s="27">
        <f>IFERROR('в Абс. вел.'!BZ84*100/'в Абс. вел.'!BN84-100,"")</f>
        <v>17.660797700323386</v>
      </c>
      <c r="BO83" s="27">
        <f>IFERROR('в Абс. вел.'!CA84*100/'в Абс. вел.'!BO84-100,"")</f>
        <v>13.228399196249157</v>
      </c>
      <c r="BP83" s="27">
        <f>IFERROR('в Абс. вел.'!CB84*100/'в Абс. вел.'!BP84-100,"")</f>
        <v>15.749824807288022</v>
      </c>
    </row>
    <row r="84" spans="1:68" x14ac:dyDescent="0.25">
      <c r="A84" s="25" t="s">
        <v>81</v>
      </c>
      <c r="B84" s="27">
        <f>IFERROR('в Абс. вел.'!N85*100/'в Абс. вел.'!B85-100,"")</f>
        <v>26095.238095238095</v>
      </c>
      <c r="C84" s="27">
        <f>IFERROR('в Абс. вел.'!O85*100/'в Абс. вел.'!C85-100,"")</f>
        <v>31966.666666666668</v>
      </c>
      <c r="D84" s="27">
        <f>IFERROR('в Абс. вел.'!P85*100/'в Абс. вел.'!D85-100,"")</f>
        <v>9109.0909090909099</v>
      </c>
      <c r="E84" s="27">
        <f>IFERROR('в Абс. вел.'!Q85*100/'в Абс. вел.'!E85-100,"")</f>
        <v>5058</v>
      </c>
      <c r="F84" s="27">
        <f>IFERROR('в Абс. вел.'!R85*100/'в Абс. вел.'!F85-100,"")</f>
        <v>3460.7913669064747</v>
      </c>
      <c r="G84" s="27">
        <f>IFERROR('в Абс. вел.'!S85*100/'в Абс. вел.'!G85-100,"")</f>
        <v>2419.1578947368421</v>
      </c>
      <c r="H84" s="27">
        <f>IFERROR('в Абс. вел.'!T85*100/'в Абс. вел.'!H85-100,"")</f>
        <v>1671.7233009708739</v>
      </c>
      <c r="I84" s="27">
        <f>IFERROR('в Абс. вел.'!U85*100/'в Абс. вел.'!I85-100,"")</f>
        <v>1215.3722978382707</v>
      </c>
      <c r="J84" s="27">
        <f>IFERROR('в Абс. вел.'!V85*100/'в Абс. вел.'!J85-100,"")</f>
        <v>920.55231014338824</v>
      </c>
      <c r="K84" s="27">
        <f>IFERROR('в Абс. вел.'!W85*100/'в Абс. вел.'!K85-100,"")</f>
        <v>672.89982425307562</v>
      </c>
      <c r="L84" s="27">
        <f>IFERROR('в Абс. вел.'!X85*100/'в Абс. вел.'!L85-100,"")</f>
        <v>589.99437886453063</v>
      </c>
      <c r="M84" s="27">
        <f>IFERROR('в Абс. вел.'!Y85*100/'в Абс. вел.'!M85-100,"")</f>
        <v>500.7767877541695</v>
      </c>
      <c r="N84" s="27">
        <f>IFERROR('в Абс. вел.'!Z85*100/'в Абс. вел.'!N85-100,"")</f>
        <v>442.13779312852205</v>
      </c>
      <c r="O84" s="27">
        <f>IFERROR('в Абс. вел.'!AA85*100/'в Абс. вел.'!O85-100,"")</f>
        <v>365.59251559251561</v>
      </c>
      <c r="P84" s="27">
        <f>IFERROR('в Абс. вел.'!AB85*100/'в Абс. вел.'!P85-100,"")</f>
        <v>321.61895360315896</v>
      </c>
      <c r="Q84" s="27">
        <f>IFERROR('в Абс. вел.'!AC85*100/'в Абс. вел.'!Q85-100,"")</f>
        <v>363.59053896859245</v>
      </c>
      <c r="R84" s="27">
        <f>IFERROR('в Абс. вел.'!AD85*100/'в Абс. вел.'!R85-100,"")</f>
        <v>279.61410243458937</v>
      </c>
      <c r="S84" s="27">
        <f>IFERROR('в Абс. вел.'!AE85*100/'в Абс. вел.'!S85-100,"")</f>
        <v>231.85692796256058</v>
      </c>
      <c r="T84" s="27">
        <f>IFERROR('в Абс. вел.'!AF85*100/'в Абс. вел.'!T85-100,"")</f>
        <v>194.49962326186727</v>
      </c>
      <c r="U84" s="27">
        <f>IFERROR('в Абс. вел.'!AG85*100/'в Абс. вел.'!U85-100,"")</f>
        <v>178.27621888124656</v>
      </c>
      <c r="V84" s="27">
        <f>IFERROR('в Абс. вел.'!AH85*100/'в Абс. вел.'!V85-100,"")</f>
        <v>151.59494197845657</v>
      </c>
      <c r="W84" s="27">
        <f>IFERROR('в Абс. вел.'!AI85*100/'в Абс. вел.'!W85-100,"")</f>
        <v>149.30647141752695</v>
      </c>
      <c r="X84" s="27">
        <f>IFERROR('в Абс. вел.'!AJ85*100/'в Абс. вел.'!X85-100,"")</f>
        <v>142.10590631364562</v>
      </c>
      <c r="Y84" s="27">
        <f>IFERROR('в Абс. вел.'!AK85*100/'в Абс. вел.'!Y85-100,"")</f>
        <v>134.33982354730759</v>
      </c>
      <c r="Z84" s="27">
        <f>IFERROR('в Абс. вел.'!AL85*100/'в Абс. вел.'!Z85-100,"")</f>
        <v>110.90098246319954</v>
      </c>
      <c r="AA84" s="27">
        <f>IFERROR('в Абс. вел.'!AM85*100/'в Абс. вел.'!AA85-100,"")</f>
        <v>101.24708959270245</v>
      </c>
      <c r="AB84" s="27">
        <f>IFERROR('в Абс. вел.'!AN85*100/'в Абс. вел.'!AB85-100,"")</f>
        <v>90.07843596347459</v>
      </c>
      <c r="AC84" s="27">
        <f>IFERROR('в Абс. вел.'!AO85*100/'в Абс. вел.'!AC85-100,"")</f>
        <v>89.121222259395552</v>
      </c>
      <c r="AD84" s="27">
        <f>IFERROR('в Абс. вел.'!AP85*100/'в Абс. вел.'!AD85-100,"")</f>
        <v>87.058917451700466</v>
      </c>
      <c r="AE84" s="27">
        <f>IFERROR('в Абс. вел.'!AQ85*100/'в Абс. вел.'!AE85-100,"")</f>
        <v>66.539914379249552</v>
      </c>
      <c r="AF84" s="27">
        <f>IFERROR('в Абс. вел.'!AR85*100/'в Абс. вел.'!AF85-100,"")</f>
        <v>43.496766990742884</v>
      </c>
      <c r="AG84" s="27">
        <f>IFERROR('в Абс. вел.'!AS85*100/'в Абс. вел.'!AG85-100,"")</f>
        <v>32.313312043396479</v>
      </c>
      <c r="AH84" s="27">
        <f>IFERROR('в Абс. вел.'!AT85*100/'в Абс. вел.'!AH85-100,"")</f>
        <v>28.1949988624377</v>
      </c>
      <c r="AI84" s="27">
        <f>IFERROR('в Абс. вел.'!AU85*100/'в Абс. вел.'!AI85-100,"")</f>
        <v>18.436701933600872</v>
      </c>
      <c r="AJ84" s="27">
        <f>IFERROR('в Абс. вел.'!AV85*100/'в Абс. вел.'!AJ85-100,"")</f>
        <v>15.520635294513525</v>
      </c>
      <c r="AK84" s="27">
        <f>IFERROR('в Абс. вел.'!AW85*100/'в Абс. вел.'!AK85-100,"")</f>
        <v>13.220927590795498</v>
      </c>
      <c r="AL84" s="27">
        <f>IFERROR('в Абс. вел.'!AX85*100/'в Абс. вел.'!AL85-100,"")</f>
        <v>15.643035438892156</v>
      </c>
      <c r="AM84" s="27">
        <f>IFERROR('в Абс. вел.'!AY85*100/'в Абс. вел.'!AM85-100,"")</f>
        <v>21.368686308382337</v>
      </c>
      <c r="AN84" s="27">
        <f>IFERROR('в Абс. вел.'!AZ85*100/'в Абс. вел.'!AN85-100,"")</f>
        <v>27.484371631817197</v>
      </c>
      <c r="AO84" s="27">
        <f>IFERROR('в Абс. вел.'!BA85*100/'в Абс. вел.'!AO85-100,"")</f>
        <v>29.55597487985375</v>
      </c>
      <c r="AP84" s="27">
        <f>IFERROR('в Абс. вел.'!BB85*100/'в Абс. вел.'!AP85-100,"")</f>
        <v>29.51218471256027</v>
      </c>
      <c r="AQ84" s="27">
        <f>IFERROR('в Абс. вел.'!BC85*100/'в Абс. вел.'!AQ85-100,"")</f>
        <v>40.208367985725744</v>
      </c>
      <c r="AR84" s="27">
        <f>IFERROR('в Абс. вел.'!BD85*100/'в Абс. вел.'!AR85-100,"")</f>
        <v>53.931436907366873</v>
      </c>
      <c r="AS84" s="27">
        <f>IFERROR('в Абс. вел.'!BE85*100/'в Абс. вел.'!AS85-100,"")</f>
        <v>50.979484551420882</v>
      </c>
      <c r="AT84" s="27">
        <f>IFERROR('в Абс. вел.'!BF85*100/'в Абс. вел.'!AT85-100,"")</f>
        <v>43.213242767945019</v>
      </c>
      <c r="AU84" s="27">
        <f>IFERROR('в Абс. вел.'!BG85*100/'в Абс. вел.'!AU85-100,"")</f>
        <v>34.269256241625214</v>
      </c>
      <c r="AV84" s="27">
        <f>IFERROR('в Абс. вел.'!BH85*100/'в Абс. вел.'!AV85-100,"")</f>
        <v>31.708951093763659</v>
      </c>
      <c r="AW84" s="27">
        <f>IFERROR('в Абс. вел.'!BI85*100/'в Абс. вел.'!AW85-100,"")</f>
        <v>37.724490819705039</v>
      </c>
      <c r="AX84" s="27">
        <f>IFERROR('в Абс. вел.'!BJ85*100/'в Абс. вел.'!AX85-100,"")</f>
        <v>33.442861856577224</v>
      </c>
      <c r="AY84" s="27">
        <f>IFERROR('в Абс. вел.'!BK85*100/'в Абс. вел.'!AY85-100,"")</f>
        <v>34.34708801253592</v>
      </c>
      <c r="AZ84" s="27">
        <f>IFERROR('в Абс. вел.'!BL85*100/'в Абс. вел.'!AZ85-100,"")</f>
        <v>29.573892458572885</v>
      </c>
      <c r="BA84" s="27">
        <f>IFERROR('в Абс. вел.'!BM85*100/'в Абс. вел.'!BA85-100,"")</f>
        <v>25.503225879862995</v>
      </c>
      <c r="BB84" s="27">
        <f>IFERROR('в Абс. вел.'!BN85*100/'в Абс. вел.'!BB85-100,"")</f>
        <v>25.077440189810844</v>
      </c>
      <c r="BC84" s="27">
        <f>IFERROR('в Абс. вел.'!BO85*100/'в Абс. вел.'!BC85-100,"")</f>
        <v>28.702385574392821</v>
      </c>
      <c r="BD84" s="27">
        <f>IFERROR('в Абс. вел.'!BP85*100/'в Абс. вел.'!BD85-100,"")</f>
        <v>16.949919973043549</v>
      </c>
      <c r="BE84" s="27">
        <f>IFERROR('в Абс. вел.'!BQ85*100/'в Абс. вел.'!BE85-100,"")</f>
        <v>19.633413264132969</v>
      </c>
      <c r="BF84" s="27">
        <f>IFERROR('в Абс. вел.'!BR85*100/'в Абс. вел.'!BF85-100,"")</f>
        <v>28.017799808483062</v>
      </c>
      <c r="BG84" s="27">
        <f>IFERROR('в Абс. вел.'!BS85*100/'в Абс. вел.'!BG85-100,"")</f>
        <v>35.051676474299427</v>
      </c>
      <c r="BH84" s="27">
        <f>IFERROR('в Абс. вел.'!BT85*100/'в Абс. вел.'!BH85-100,"")</f>
        <v>32.591724351460726</v>
      </c>
      <c r="BI84" s="27">
        <f>IFERROR('в Абс. вел.'!BU85*100/'в Абс. вел.'!BI85-100,"")</f>
        <v>26.265233273319524</v>
      </c>
      <c r="BJ84" s="27">
        <f>IFERROR('в Абс. вел.'!BV85*100/'в Абс. вел.'!BJ85-100,"")</f>
        <v>27.381749621372123</v>
      </c>
      <c r="BK84" s="27">
        <f>IFERROR('в Абс. вел.'!BW85*100/'в Абс. вел.'!BK85-100,"")</f>
        <v>14.228784152872677</v>
      </c>
      <c r="BL84" s="27">
        <f>IFERROR('в Абс. вел.'!BX85*100/'в Абс. вел.'!BL85-100,"")</f>
        <v>12.988199325143086</v>
      </c>
      <c r="BM84" s="27">
        <f>IFERROR('в Абс. вел.'!BY85*100/'в Абс. вел.'!BM85-100,"")</f>
        <v>5.4598534851671872</v>
      </c>
      <c r="BN84" s="27">
        <f>IFERROR('в Абс. вел.'!BZ85*100/'в Абс. вел.'!BN85-100,"")</f>
        <v>4.7045702040959725</v>
      </c>
      <c r="BO84" s="27">
        <f>IFERROR('в Абс. вел.'!CA85*100/'в Абс. вел.'!BO85-100,"")</f>
        <v>1.0290100387135652</v>
      </c>
      <c r="BP84" s="27">
        <f>IFERROR('в Абс. вел.'!CB85*100/'в Абс. вел.'!BP85-100,"")</f>
        <v>7.6603790573087878</v>
      </c>
    </row>
    <row r="85" spans="1:68" x14ac:dyDescent="0.25">
      <c r="A85" s="25" t="s">
        <v>82</v>
      </c>
      <c r="B85" s="27">
        <f>IFERROR('в Абс. вел.'!N86*100/'в Абс. вел.'!B86-100,"")</f>
        <v>23900</v>
      </c>
      <c r="C85" s="27">
        <f>IFERROR('в Абс. вел.'!O86*100/'в Абс. вел.'!C86-100,"")</f>
        <v>40280</v>
      </c>
      <c r="D85" s="27">
        <f>IFERROR('в Абс. вел.'!P86*100/'в Абс. вел.'!D86-100,"")</f>
        <v>3431.6546762589928</v>
      </c>
      <c r="E85" s="27">
        <f>IFERROR('в Абс. вел.'!Q86*100/'в Абс. вел.'!E86-100,"")</f>
        <v>815.05546751188592</v>
      </c>
      <c r="F85" s="27">
        <f>IFERROR('в Абс. вел.'!R86*100/'в Абс. вел.'!F86-100,"")</f>
        <v>743.62089914945318</v>
      </c>
      <c r="G85" s="27">
        <f>IFERROR('в Абс. вел.'!S86*100/'в Абс. вел.'!G86-100,"")</f>
        <v>823.51029252437706</v>
      </c>
      <c r="H85" s="27">
        <f>IFERROR('в Абс. вел.'!T86*100/'в Абс. вел.'!H86-100,"")</f>
        <v>831.01555352241542</v>
      </c>
      <c r="I85" s="27">
        <f>IFERROR('в Абс. вел.'!U86*100/'в Абс. вел.'!I86-100,"")</f>
        <v>706.54853620955316</v>
      </c>
      <c r="J85" s="27">
        <f>IFERROR('в Абс. вел.'!V86*100/'в Абс. вел.'!J86-100,"")</f>
        <v>579.62848297213623</v>
      </c>
      <c r="K85" s="27">
        <f>IFERROR('в Абс. вел.'!W86*100/'в Абс. вел.'!K86-100,"")</f>
        <v>530.75657894736844</v>
      </c>
      <c r="L85" s="27">
        <f>IFERROR('в Абс. вел.'!X86*100/'в Абс. вел.'!L86-100,"")</f>
        <v>538.10945273631842</v>
      </c>
      <c r="M85" s="27">
        <f>IFERROR('в Абс. вел.'!Y86*100/'в Абс. вел.'!M86-100,"")</f>
        <v>441.96693514200933</v>
      </c>
      <c r="N85" s="27">
        <f>IFERROR('в Абс. вел.'!Z86*100/'в Абс. вел.'!N86-100,"")</f>
        <v>291.69871794871796</v>
      </c>
      <c r="O85" s="27">
        <f>IFERROR('в Абс. вел.'!AA86*100/'в Абс. вел.'!O86-100,"")</f>
        <v>235.14115898959881</v>
      </c>
      <c r="P85" s="27">
        <f>IFERROR('в Абс. вел.'!AB86*100/'в Абс. вел.'!P86-100,"")</f>
        <v>194.25544917498473</v>
      </c>
      <c r="Q85" s="27">
        <f>IFERROR('в Абс. вел.'!AC86*100/'в Абс. вел.'!Q86-100,"")</f>
        <v>170.09005888465538</v>
      </c>
      <c r="R85" s="27">
        <f>IFERROR('в Абс. вел.'!AD86*100/'в Абс. вел.'!R86-100,"")</f>
        <v>145.23980988045514</v>
      </c>
      <c r="S85" s="27">
        <f>IFERROR('в Абс. вел.'!AE86*100/'в Абс. вел.'!S86-100,"")</f>
        <v>111.61426560300328</v>
      </c>
      <c r="T85" s="27">
        <f>IFERROR('в Абс. вел.'!AF86*100/'в Абс. вел.'!T86-100,"")</f>
        <v>97.995283018867923</v>
      </c>
      <c r="U85" s="27">
        <f>IFERROR('в Абс. вел.'!AG86*100/'в Абс. вел.'!U86-100,"")</f>
        <v>99.856719839526221</v>
      </c>
      <c r="V85" s="27">
        <f>IFERROR('в Абс. вел.'!AH86*100/'в Абс. вел.'!V86-100,"")</f>
        <v>101.23906705539358</v>
      </c>
      <c r="W85" s="27">
        <f>IFERROR('в Абс. вел.'!AI86*100/'в Абс. вел.'!W86-100,"")</f>
        <v>114.18513689700131</v>
      </c>
      <c r="X85" s="27">
        <f>IFERROR('в Абс. вел.'!AJ86*100/'в Абс. вел.'!X86-100,"")</f>
        <v>94.581319195384367</v>
      </c>
      <c r="Y85" s="27">
        <f>IFERROR('в Абс. вел.'!AK86*100/'в Абс. вел.'!Y86-100,"")</f>
        <v>102.7219397731717</v>
      </c>
      <c r="Z85" s="27">
        <f>IFERROR('в Абс. вел.'!AL86*100/'в Абс. вел.'!Z86-100,"")</f>
        <v>114.45871859913265</v>
      </c>
      <c r="AA85" s="27">
        <f>IFERROR('в Абс. вел.'!AM86*100/'в Абс. вел.'!AA86-100,"")</f>
        <v>92.60326609029778</v>
      </c>
      <c r="AB85" s="27">
        <f>IFERROR('в Абс. вел.'!AN86*100/'в Абс. вел.'!AB86-100,"")</f>
        <v>87.192800276912436</v>
      </c>
      <c r="AC85" s="27">
        <f>IFERROR('в Абс. вел.'!AO86*100/'в Абс. вел.'!AC86-100,"")</f>
        <v>84.879769156781009</v>
      </c>
      <c r="AD85" s="27">
        <f>IFERROR('в Абс. вел.'!AP86*100/'в Абс. вел.'!AD86-100,"")</f>
        <v>75.00440476889645</v>
      </c>
      <c r="AE85" s="27">
        <f>IFERROR('в Абс. вел.'!AQ86*100/'в Абс. вел.'!AE86-100,"")</f>
        <v>63.321876039472215</v>
      </c>
      <c r="AF85" s="27">
        <f>IFERROR('в Абс. вел.'!AR86*100/'в Абс. вел.'!AF86-100,"")</f>
        <v>41.140559857057781</v>
      </c>
      <c r="AG85" s="27">
        <f>IFERROR('в Абс. вел.'!AS86*100/'в Абс. вел.'!AG86-100,"")</f>
        <v>33.785785977154319</v>
      </c>
      <c r="AH85" s="27">
        <f>IFERROR('в Абс. вел.'!AT86*100/'в Абс. вел.'!AH86-100,"")</f>
        <v>28.739587106120979</v>
      </c>
      <c r="AI85" s="27">
        <f>IFERROR('в Абс. вел.'!AU86*100/'в Абс. вел.'!AI86-100,"")</f>
        <v>19.385601818034246</v>
      </c>
      <c r="AJ85" s="27">
        <f>IFERROR('в Абс. вел.'!AV86*100/'в Абс. вел.'!AJ86-100,"")</f>
        <v>15.654926473534474</v>
      </c>
      <c r="AK85" s="27">
        <f>IFERROR('в Абс. вел.'!AW86*100/'в Абс. вел.'!AK86-100,"")</f>
        <v>17.026776757465854</v>
      </c>
      <c r="AL85" s="27">
        <f>IFERROR('в Абс. вел.'!AX86*100/'в Абс. вел.'!AL86-100,"")</f>
        <v>22.782250372009614</v>
      </c>
      <c r="AM85" s="27">
        <f>IFERROR('в Абс. вел.'!AY86*100/'в Абс. вел.'!AM86-100,"")</f>
        <v>27.573374256666028</v>
      </c>
      <c r="AN85" s="27">
        <f>IFERROR('в Абс. вел.'!AZ86*100/'в Абс. вел.'!AN86-100,"")</f>
        <v>32.466715976331358</v>
      </c>
      <c r="AO85" s="27">
        <f>IFERROR('в Абс. вел.'!BA86*100/'в Абс. вел.'!AO86-100,"")</f>
        <v>31.822280799112093</v>
      </c>
      <c r="AP85" s="27">
        <f>IFERROR('в Абс. вел.'!BB86*100/'в Абс. вел.'!AP86-100,"")</f>
        <v>41.496073561984019</v>
      </c>
      <c r="AQ85" s="27">
        <f>IFERROR('в Абс. вел.'!BC86*100/'в Абс. вел.'!AQ86-100,"")</f>
        <v>54.171758316361178</v>
      </c>
      <c r="AR85" s="27">
        <f>IFERROR('в Абс. вел.'!BD86*100/'в Абс. вел.'!AR86-100,"")</f>
        <v>41.773042163378705</v>
      </c>
      <c r="AS85" s="27">
        <f>IFERROR('в Абс. вел.'!BE86*100/'в Абс. вел.'!AS86-100,"")</f>
        <v>48.438839668476703</v>
      </c>
      <c r="AT85" s="27">
        <f>IFERROR('в Абс. вел.'!BF86*100/'в Абс. вел.'!AT86-100,"")</f>
        <v>47.369531579687731</v>
      </c>
      <c r="AU85" s="27">
        <f>IFERROR('в Абс. вел.'!BG86*100/'в Абс. вел.'!AU86-100,"")</f>
        <v>46.028077093035108</v>
      </c>
      <c r="AV85" s="27">
        <f>IFERROR('в Абс. вел.'!BH86*100/'в Абс. вел.'!AV86-100,"")</f>
        <v>56.828575388026621</v>
      </c>
      <c r="AW85" s="27">
        <f>IFERROR('в Абс. вел.'!BI86*100/'в Абс. вел.'!AW86-100,"")</f>
        <v>58.428670337278703</v>
      </c>
      <c r="AX85" s="27">
        <f>IFERROR('в Абс. вел.'!BJ86*100/'в Абс. вел.'!AX86-100,"")</f>
        <v>63.819142324425115</v>
      </c>
      <c r="AY85" s="27">
        <f>IFERROR('в Абс. вел.'!BK86*100/'в Абс. вел.'!AY86-100,"")</f>
        <v>62.179718513172133</v>
      </c>
      <c r="AZ85" s="27">
        <f>IFERROR('в Абс. вел.'!BL86*100/'в Абс. вел.'!AZ86-100,"")</f>
        <v>52.4749434657584</v>
      </c>
      <c r="BA85" s="27">
        <f>IFERROR('в Абс. вел.'!BM86*100/'в Абс. вел.'!BA86-100,"")</f>
        <v>45.515299813192314</v>
      </c>
      <c r="BB85" s="27">
        <f>IFERROR('в Абс. вел.'!BN86*100/'в Абс. вел.'!BB86-100,"")</f>
        <v>29.504541896923854</v>
      </c>
      <c r="BC85" s="27">
        <f>IFERROR('в Абс. вел.'!BO86*100/'в Абс. вел.'!BC86-100,"")</f>
        <v>27.836368039807127</v>
      </c>
      <c r="BD85" s="27">
        <f>IFERROR('в Абс. вел.'!BP86*100/'в Абс. вел.'!BD86-100,"")</f>
        <v>32.669411647980951</v>
      </c>
      <c r="BE85" s="27">
        <f>IFERROR('в Абс. вел.'!BQ86*100/'в Абс. вел.'!BE86-100,"")</f>
        <v>29.094365959904707</v>
      </c>
      <c r="BF85" s="27">
        <f>IFERROR('в Абс. вел.'!BR86*100/'в Абс. вел.'!BF86-100,"")</f>
        <v>34.178876533193346</v>
      </c>
      <c r="BG85" s="27">
        <f>IFERROR('в Абс. вел.'!BS86*100/'в Абс. вел.'!BG86-100,"")</f>
        <v>33.535847299813781</v>
      </c>
      <c r="BH85" s="27">
        <f>IFERROR('в Абс. вел.'!BT86*100/'в Абс. вел.'!BH86-100,"")</f>
        <v>27.947511432169136</v>
      </c>
      <c r="BI85" s="27">
        <f>IFERROR('в Абс. вел.'!BU86*100/'в Абс. вел.'!BI86-100,"")</f>
        <v>23.501134164360181</v>
      </c>
      <c r="BJ85" s="27">
        <f>IFERROR('в Абс. вел.'!BV86*100/'в Абс. вел.'!BJ86-100,"")</f>
        <v>9.7463816226264726</v>
      </c>
      <c r="BK85" s="27">
        <f>IFERROR('в Абс. вел.'!BW86*100/'в Абс. вел.'!BK86-100,"")</f>
        <v>12.509271621421149</v>
      </c>
      <c r="BL85" s="27">
        <f>IFERROR('в Абс. вел.'!BX86*100/'в Абс. вел.'!BL86-100,"")</f>
        <v>13.38093930238945</v>
      </c>
      <c r="BM85" s="27">
        <f>IFERROR('в Абс. вел.'!BY86*100/'в Абс. вел.'!BM86-100,"")</f>
        <v>16.929447076266584</v>
      </c>
      <c r="BN85" s="27">
        <f>IFERROR('в Абс. вел.'!BZ86*100/'в Абс. вел.'!BN86-100,"")</f>
        <v>20.123436441221173</v>
      </c>
      <c r="BO85" s="27">
        <f>IFERROR('в Абс. вел.'!CA86*100/'в Абс. вел.'!BO86-100,"")</f>
        <v>16.625331542144608</v>
      </c>
      <c r="BP85" s="27">
        <f>IFERROR('в Абс. вел.'!CB86*100/'в Абс. вел.'!BP86-100,"")</f>
        <v>27.397311496251419</v>
      </c>
    </row>
    <row r="86" spans="1:68" x14ac:dyDescent="0.25">
      <c r="A86" s="25" t="s">
        <v>83</v>
      </c>
      <c r="B86" s="27">
        <f>IFERROR('в Абс. вел.'!N87*100/'в Абс. вел.'!B87-100,"")</f>
        <v>136900</v>
      </c>
      <c r="C86" s="27">
        <f>IFERROR('в Абс. вел.'!O87*100/'в Абс. вел.'!C87-100,"")</f>
        <v>158400</v>
      </c>
      <c r="D86" s="27">
        <f>IFERROR('в Абс. вел.'!P87*100/'в Абс. вел.'!D87-100,"")</f>
        <v>29366.666666666668</v>
      </c>
      <c r="E86" s="27">
        <f>IFERROR('в Абс. вел.'!Q87*100/'в Абс. вел.'!E87-100,"")</f>
        <v>5719.4444444444443</v>
      </c>
      <c r="F86" s="27">
        <f>IFERROR('в Абс. вел.'!R87*100/'в Абс. вел.'!F87-100,"")</f>
        <v>4632.7868852459014</v>
      </c>
      <c r="G86" s="27">
        <f>IFERROR('в Абс. вел.'!S87*100/'в Абс. вел.'!G87-100,"")</f>
        <v>3929.5454545454545</v>
      </c>
      <c r="H86" s="27">
        <f>IFERROR('в Абс. вел.'!T87*100/'в Абс. вел.'!H87-100,"")</f>
        <v>2246.6666666666665</v>
      </c>
      <c r="I86" s="27">
        <f>IFERROR('в Абс. вел.'!U87*100/'в Абс. вел.'!I87-100,"")</f>
        <v>1315.0769230769231</v>
      </c>
      <c r="J86" s="27">
        <f>IFERROR('в Абс. вел.'!V87*100/'в Абс. вел.'!J87-100,"")</f>
        <v>805.95446584938702</v>
      </c>
      <c r="K86" s="27">
        <f>IFERROR('в Абс. вел.'!W87*100/'в Абс. вел.'!K87-100,"")</f>
        <v>626.15769712140172</v>
      </c>
      <c r="L86" s="27">
        <f>IFERROR('в Абс. вел.'!X87*100/'в Абс. вел.'!L87-100,"")</f>
        <v>564.04958677685954</v>
      </c>
      <c r="M86" s="27">
        <f>IFERROR('в Абс. вел.'!Y87*100/'в Абс. вел.'!M87-100,"")</f>
        <v>542.17877094972062</v>
      </c>
      <c r="N86" s="27">
        <f>IFERROR('в Абс. вел.'!Z87*100/'в Абс. вел.'!N87-100,"")</f>
        <v>458.68613138686135</v>
      </c>
      <c r="O86" s="27">
        <f>IFERROR('в Абс. вел.'!AA87*100/'в Абс. вел.'!O87-100,"")</f>
        <v>420.88328075709774</v>
      </c>
      <c r="P86" s="27">
        <f>IFERROR('в Абс. вел.'!AB87*100/'в Абс. вел.'!P87-100,"")</f>
        <v>383.1447963800905</v>
      </c>
      <c r="Q86" s="27">
        <f>IFERROR('в Абс. вел.'!AC87*100/'в Абс. вел.'!Q87-100,"")</f>
        <v>331.12171837708831</v>
      </c>
      <c r="R86" s="27">
        <f>IFERROR('в Абс. вел.'!AD87*100/'в Абс. вел.'!R87-100,"")</f>
        <v>229.58087980602704</v>
      </c>
      <c r="S86" s="27">
        <f>IFERROR('в Абс. вел.'!AE87*100/'в Абс. вел.'!S87-100,"")</f>
        <v>181.5002820078962</v>
      </c>
      <c r="T86" s="27">
        <f>IFERROR('в Абс. вел.'!AF87*100/'в Абс. вел.'!T87-100,"")</f>
        <v>156.51041666666669</v>
      </c>
      <c r="U86" s="27">
        <f>IFERROR('в Абс. вел.'!AG87*100/'в Абс. вел.'!U87-100,"")</f>
        <v>129.31071972167862</v>
      </c>
      <c r="V86" s="27">
        <f>IFERROR('в Абс. вел.'!AH87*100/'в Абс. вел.'!V87-100,"")</f>
        <v>115.98685482312004</v>
      </c>
      <c r="W86" s="27">
        <f>IFERROR('в Абс. вел.'!AI87*100/'в Абс. вел.'!W87-100,"")</f>
        <v>91.020337814546707</v>
      </c>
      <c r="X86" s="27">
        <f>IFERROR('в Абс. вел.'!AJ87*100/'в Абс. вел.'!X87-100,"")</f>
        <v>80.056004978220273</v>
      </c>
      <c r="Y86" s="27">
        <f>IFERROR('в Абс. вел.'!AK87*100/'в Абс. вел.'!Y87-100,"")</f>
        <v>70.871393359431636</v>
      </c>
      <c r="Z86" s="27">
        <f>IFERROR('в Абс. вел.'!AL87*100/'в Абс. вел.'!Z87-100,"")</f>
        <v>55.709432976221592</v>
      </c>
      <c r="AA86" s="27">
        <f>IFERROR('в Абс. вел.'!AM87*100/'в Абс. вел.'!AA87-100,"")</f>
        <v>42.381298449612416</v>
      </c>
      <c r="AB86" s="27">
        <f>IFERROR('в Абс. вел.'!AN87*100/'в Абс. вел.'!AB87-100,"")</f>
        <v>40.224771716225717</v>
      </c>
      <c r="AC86" s="27">
        <f>IFERROR('в Абс. вел.'!AO87*100/'в Абс. вел.'!AC87-100,"")</f>
        <v>32.517714791851205</v>
      </c>
      <c r="AD86" s="27">
        <f>IFERROR('в Абс. вел.'!AP87*100/'в Абс. вел.'!AD87-100,"")</f>
        <v>31.434576983709945</v>
      </c>
      <c r="AE86" s="27">
        <f>IFERROR('в Абс. вел.'!AQ87*100/'в Абс. вел.'!AE87-100,"")</f>
        <v>12.432378280905624</v>
      </c>
      <c r="AF86" s="27">
        <f>IFERROR('в Абс. вел.'!AR87*100/'в Абс. вел.'!AF87-100,"")</f>
        <v>-1.8735579141670513</v>
      </c>
      <c r="AG86" s="27">
        <f>IFERROR('в Абс. вел.'!AS87*100/'в Абс. вел.'!AG87-100,"")</f>
        <v>-0.69220557557368068</v>
      </c>
      <c r="AH86" s="27">
        <f>IFERROR('в Абс. вел.'!AT87*100/'в Абс. вел.'!AH87-100,"")</f>
        <v>-3.4368567081356787</v>
      </c>
      <c r="AI86" s="27">
        <f>IFERROR('в Абс. вел.'!AU87*100/'в Абс. вел.'!AI87-100,"")</f>
        <v>7.3536046196878146</v>
      </c>
      <c r="AJ86" s="27">
        <f>IFERROR('в Абс. вел.'!AV87*100/'в Абс. вел.'!AJ87-100,"")</f>
        <v>8.3376533609815056</v>
      </c>
      <c r="AK86" s="27">
        <f>IFERROR('в Абс. вел.'!AW87*100/'в Абс. вел.'!AK87-100,"")</f>
        <v>15.850657615613073</v>
      </c>
      <c r="AL86" s="27">
        <f>IFERROR('в Абс. вел.'!AX87*100/'в Абс. вел.'!AL87-100,"")</f>
        <v>22.453431783856345</v>
      </c>
      <c r="AM86" s="27">
        <f>IFERROR('в Абс. вел.'!AY87*100/'в Абс. вел.'!AM87-100,"")</f>
        <v>34.581029349213111</v>
      </c>
      <c r="AN86" s="27">
        <f>IFERROR('в Абс. вел.'!AZ87*100/'в Абс. вел.'!AN87-100,"")</f>
        <v>44.097512105526789</v>
      </c>
      <c r="AO86" s="27">
        <f>IFERROR('в Абс. вел.'!BA87*100/'в Абс. вел.'!AO87-100,"")</f>
        <v>56.846854373798976</v>
      </c>
      <c r="AP86" s="27">
        <f>IFERROR('в Абс. вел.'!BB87*100/'в Абс. вел.'!AP87-100,"")</f>
        <v>54.00607708300015</v>
      </c>
      <c r="AQ86" s="27">
        <f>IFERROR('в Абс. вел.'!BC87*100/'в Абс. вел.'!AQ87-100,"")</f>
        <v>73.447384834714427</v>
      </c>
      <c r="AR86" s="27">
        <f>IFERROR('в Абс. вел.'!BD87*100/'в Абс. вел.'!AR87-100,"")</f>
        <v>74.905944319036877</v>
      </c>
      <c r="AS86" s="27">
        <f>IFERROR('в Абс. вел.'!BE87*100/'в Абс. вел.'!AS87-100,"")</f>
        <v>51.207867850663604</v>
      </c>
      <c r="AT86" s="27">
        <f>IFERROR('в Абс. вел.'!BF87*100/'в Абс. вел.'!AT87-100,"")</f>
        <v>48.243581425526003</v>
      </c>
      <c r="AU86" s="27">
        <f>IFERROR('в Абс. вел.'!BG87*100/'в Абс. вел.'!AU87-100,"")</f>
        <v>37.401243906538923</v>
      </c>
      <c r="AV86" s="27">
        <f>IFERROR('в Абс. вел.'!BH87*100/'в Абс. вел.'!AV87-100,"")</f>
        <v>32.777733471568695</v>
      </c>
      <c r="AW86" s="27">
        <f>IFERROR('в Абс. вел.'!BI87*100/'в Абс. вел.'!AW87-100,"")</f>
        <v>32.381161649454327</v>
      </c>
      <c r="AX86" s="27">
        <f>IFERROR('в Абс. вел.'!BJ87*100/'в Абс. вел.'!AX87-100,"")</f>
        <v>37.981362203645347</v>
      </c>
      <c r="AY86" s="27">
        <f>IFERROR('в Абс. вел.'!BK87*100/'в Абс. вел.'!AY87-100,"")</f>
        <v>32.079646017699105</v>
      </c>
      <c r="AZ86" s="27">
        <f>IFERROR('в Абс. вел.'!BL87*100/'в Абс. вел.'!AZ87-100,"")</f>
        <v>25.399768250289682</v>
      </c>
      <c r="BA86" s="27">
        <f>IFERROR('в Абс. вел.'!BM87*100/'в Абс. вел.'!BA87-100,"")</f>
        <v>16.720822457785118</v>
      </c>
      <c r="BB86" s="27">
        <f>IFERROR('в Абс. вел.'!BN87*100/'в Абс. вел.'!BB87-100,"")</f>
        <v>16.760124610591902</v>
      </c>
      <c r="BC86" s="27">
        <f>IFERROR('в Абс. вел.'!BO87*100/'в Абс. вел.'!BC87-100,"")</f>
        <v>14.260762354875169</v>
      </c>
      <c r="BD86" s="27">
        <f>IFERROR('в Абс. вел.'!BP87*100/'в Абс. вел.'!BD87-100,"")</f>
        <v>17.509141750914182</v>
      </c>
      <c r="BE86" s="27">
        <f>IFERROR('в Абс. вел.'!BQ87*100/'в Абс. вел.'!BE87-100,"")</f>
        <v>40.818388481939877</v>
      </c>
      <c r="BF86" s="27">
        <f>IFERROR('в Абс. вел.'!BR87*100/'в Абс. вел.'!BF87-100,"")</f>
        <v>39.983743903963983</v>
      </c>
      <c r="BG86" s="27">
        <f>IFERROR('в Абс. вел.'!BS87*100/'в Абс. вел.'!BG87-100,"")</f>
        <v>41.234401761683387</v>
      </c>
      <c r="BH86" s="27">
        <f>IFERROR('в Абс. вел.'!BT87*100/'в Абс. вел.'!BH87-100,"")</f>
        <v>42.903477686347514</v>
      </c>
      <c r="BI86" s="27">
        <f>IFERROR('в Абс. вел.'!BU87*100/'в Абс. вел.'!BI87-100,"")</f>
        <v>37.501383202390173</v>
      </c>
      <c r="BJ86" s="27">
        <f>IFERROR('в Абс. вел.'!BV87*100/'в Абс. вел.'!BJ87-100,"")</f>
        <v>14.68937776232805</v>
      </c>
      <c r="BK86" s="27">
        <f>IFERROR('в Абс. вел.'!BW87*100/'в Абс. вел.'!BK87-100,"")</f>
        <v>17.080641301746823</v>
      </c>
      <c r="BL86" s="27">
        <f>IFERROR('в Абс. вел.'!BX87*100/'в Абс. вел.'!BL87-100,"")</f>
        <v>17.787839586028454</v>
      </c>
      <c r="BM86" s="27">
        <f>IFERROR('в Абс. вел.'!BY87*100/'в Абс. вел.'!BM87-100,"")</f>
        <v>19.062614092734577</v>
      </c>
      <c r="BN86" s="27">
        <f>IFERROR('в Абс. вел.'!BZ87*100/'в Абс. вел.'!BN87-100,"")</f>
        <v>17.022411953041626</v>
      </c>
      <c r="BO86" s="27">
        <f>IFERROR('в Абс. вел.'!CA87*100/'в Абс. вел.'!BO87-100,"")</f>
        <v>18.411114108443485</v>
      </c>
      <c r="BP86" s="27">
        <f>IFERROR('в Абс. вел.'!CB87*100/'в Абс. вел.'!BP87-100,"")</f>
        <v>-2.5077796082738359</v>
      </c>
    </row>
    <row r="87" spans="1:68" x14ac:dyDescent="0.25">
      <c r="A87" s="25" t="s">
        <v>84</v>
      </c>
      <c r="B87" s="27">
        <f>IFERROR('в Абс. вел.'!N88*100/'в Абс. вел.'!B88-100,"")</f>
        <v>8733.3333333333339</v>
      </c>
      <c r="C87" s="27">
        <f>IFERROR('в Абс. вел.'!O88*100/'в Абс. вел.'!C88-100,"")</f>
        <v>6200</v>
      </c>
      <c r="D87" s="27">
        <f>IFERROR('в Абс. вел.'!P88*100/'в Абс. вел.'!D88-100,"")</f>
        <v>4875</v>
      </c>
      <c r="E87" s="27">
        <f>IFERROR('в Абс. вел.'!Q88*100/'в Абс. вел.'!E88-100,"")</f>
        <v>3653.8461538461538</v>
      </c>
      <c r="F87" s="27">
        <f>IFERROR('в Абс. вел.'!R88*100/'в Абс. вел.'!F88-100,"")</f>
        <v>4438.4615384615381</v>
      </c>
      <c r="G87" s="27">
        <f>IFERROR('в Абс. вел.'!S88*100/'в Абс. вел.'!G88-100,"")</f>
        <v>1001.4925373134329</v>
      </c>
      <c r="H87" s="27">
        <f>IFERROR('в Абс. вел.'!T88*100/'в Абс. вел.'!H88-100,"")</f>
        <v>932.94117647058829</v>
      </c>
      <c r="I87" s="27">
        <f>IFERROR('в Абс. вел.'!U88*100/'в Абс. вел.'!I88-100,"")</f>
        <v>821.2962962962963</v>
      </c>
      <c r="J87" s="27">
        <f>IFERROR('в Абс. вел.'!V88*100/'в Абс. вел.'!J88-100,"")</f>
        <v>798.44961240310079</v>
      </c>
      <c r="K87" s="27">
        <f>IFERROR('в Абс. вел.'!W88*100/'в Абс. вел.'!K88-100,"")</f>
        <v>635.59322033898309</v>
      </c>
      <c r="L87" s="27">
        <f>IFERROR('в Абс. вел.'!X88*100/'в Абс. вел.'!L88-100,"")</f>
        <v>512.93103448275861</v>
      </c>
      <c r="M87" s="27">
        <f>IFERROR('в Абс. вел.'!Y88*100/'в Абс. вел.'!M88-100,"")</f>
        <v>533.46938775510205</v>
      </c>
      <c r="N87" s="27">
        <f>IFERROR('в Абс. вел.'!Z88*100/'в Абс. вел.'!N88-100,"")</f>
        <v>540</v>
      </c>
      <c r="O87" s="27">
        <f>IFERROR('в Абс. вел.'!AA88*100/'в Абс. вел.'!O88-100,"")</f>
        <v>508.57142857142856</v>
      </c>
      <c r="P87" s="27">
        <f>IFERROR('в Абс. вел.'!AB88*100/'в Абс. вел.'!P88-100,"")</f>
        <v>406.5326633165829</v>
      </c>
      <c r="Q87" s="27">
        <f>IFERROR('в Абс. вел.'!AC88*100/'в Абс. вел.'!Q88-100,"")</f>
        <v>344.05737704918033</v>
      </c>
      <c r="R87" s="27">
        <f>IFERROR('в Абс. вел.'!AD88*100/'в Абс. вел.'!R88-100,"")</f>
        <v>278.9830508474576</v>
      </c>
      <c r="S87" s="27">
        <f>IFERROR('в Абс. вел.'!AE88*100/'в Абс. вел.'!S88-100,"")</f>
        <v>221.40921409214093</v>
      </c>
      <c r="T87" s="27">
        <f>IFERROR('в Абс. вел.'!AF88*100/'в Абс. вел.'!T88-100,"")</f>
        <v>191.68564920273349</v>
      </c>
      <c r="U87" s="27">
        <f>IFERROR('в Абс. вел.'!AG88*100/'в Абс. вел.'!U88-100,"")</f>
        <v>162.2110552763819</v>
      </c>
      <c r="V87" s="27">
        <f>IFERROR('в Абс. вел.'!AH88*100/'в Абс. вел.'!V88-100,"")</f>
        <v>140.55220017256255</v>
      </c>
      <c r="W87" s="27">
        <f>IFERROR('в Абс. вел.'!AI88*100/'в Абс. вел.'!W88-100,"")</f>
        <v>126.95852534562212</v>
      </c>
      <c r="X87" s="27">
        <f>IFERROR('в Абс. вел.'!AJ88*100/'в Абс. вел.'!X88-100,"")</f>
        <v>107.03234880450071</v>
      </c>
      <c r="Y87" s="27">
        <f>IFERROR('в Абс. вел.'!AK88*100/'в Абс. вел.'!Y88-100,"")</f>
        <v>90.979381443298962</v>
      </c>
      <c r="Z87" s="27">
        <f>IFERROR('в Абс. вел.'!AL88*100/'в Абс. вел.'!Z88-100,"")</f>
        <v>78.596698113207538</v>
      </c>
      <c r="AA87" s="27">
        <f>IFERROR('в Абс. вел.'!AM88*100/'в Абс. вел.'!AA88-100,"")</f>
        <v>65.675534689619184</v>
      </c>
      <c r="AB87" s="27">
        <f>IFERROR('в Абс. вел.'!AN88*100/'в Абс. вел.'!AB88-100,"")</f>
        <v>59.623015873015873</v>
      </c>
      <c r="AC87" s="27">
        <f>IFERROR('в Абс. вел.'!AO88*100/'в Абс. вел.'!AC88-100,"")</f>
        <v>52.422704199353944</v>
      </c>
      <c r="AD87" s="27">
        <f>IFERROR('в Абс. вел.'!AP88*100/'в Абс. вел.'!AD88-100,"")</f>
        <v>48.658318425760285</v>
      </c>
      <c r="AE87" s="27">
        <f>IFERROR('в Абс. вел.'!AQ88*100/'в Абс. вел.'!AE88-100,"")</f>
        <v>41.02023608768971</v>
      </c>
      <c r="AF87" s="27">
        <f>IFERROR('в Абс. вел.'!AR88*100/'в Абс. вел.'!AF88-100,"")</f>
        <v>21.866458414681759</v>
      </c>
      <c r="AG87" s="27">
        <f>IFERROR('в Абс. вел.'!AS88*100/'в Абс. вел.'!AG88-100,"")</f>
        <v>20.544269835185901</v>
      </c>
      <c r="AH87" s="27">
        <f>IFERROR('в Абс. вел.'!AT88*100/'в Абс. вел.'!AH88-100,"")</f>
        <v>10.078909612625537</v>
      </c>
      <c r="AI87" s="27">
        <f>IFERROR('в Абс. вел.'!AU88*100/'в Абс. вел.'!AI88-100,"")</f>
        <v>8.9340101522842588</v>
      </c>
      <c r="AJ87" s="27">
        <f>IFERROR('в Абс. вел.'!AV88*100/'в Абс. вел.'!AJ88-100,"")</f>
        <v>9.375</v>
      </c>
      <c r="AK87" s="27">
        <f>IFERROR('в Абс. вел.'!AW88*100/'в Абс. вел.'!AK88-100,"")</f>
        <v>13.798920377867745</v>
      </c>
      <c r="AL87" s="27">
        <f>IFERROR('в Абс. вел.'!AX88*100/'в Абс. вел.'!AL88-100,"")</f>
        <v>11.885110597556945</v>
      </c>
      <c r="AM87" s="27">
        <f>IFERROR('в Абс. вел.'!AY88*100/'в Абс. вел.'!AM88-100,"")</f>
        <v>8.0289672544080588</v>
      </c>
      <c r="AN87" s="27">
        <f>IFERROR('в Абс. вел.'!AZ88*100/'в Абс. вел.'!AN88-100,"")</f>
        <v>8.825357364822878</v>
      </c>
      <c r="AO87" s="27">
        <f>IFERROR('в Абс. вел.'!BA88*100/'в Абс. вел.'!AO88-100,"")</f>
        <v>12.382682409930368</v>
      </c>
      <c r="AP87" s="27">
        <f>IFERROR('в Абс. вел.'!BB88*100/'в Абс. вел.'!AP88-100,"")</f>
        <v>16.877256317689529</v>
      </c>
      <c r="AQ87" s="27">
        <f>IFERROR('в Абс. вел.'!BC88*100/'в Абс. вел.'!AQ88-100,"")</f>
        <v>19.133034379671145</v>
      </c>
      <c r="AR87" s="27">
        <f>IFERROR('в Абс. вел.'!BD88*100/'в Абс. вел.'!AR88-100,"")</f>
        <v>24.255046459468119</v>
      </c>
      <c r="AS87" s="27">
        <f>IFERROR('в Абс. вел.'!BE88*100/'в Абс. вел.'!AS88-100,"")</f>
        <v>17.265500794912555</v>
      </c>
      <c r="AT87" s="27">
        <f>IFERROR('в Абс. вел.'!BF88*100/'в Абс. вел.'!AT88-100,"")</f>
        <v>16.84587813620071</v>
      </c>
      <c r="AU87" s="27">
        <f>IFERROR('в Абс. вел.'!BG88*100/'в Абс. вел.'!AU88-100,"")</f>
        <v>12.954333643988818</v>
      </c>
      <c r="AV87" s="27">
        <f>IFERROR('в Абс. вел.'!BH88*100/'в Абс. вел.'!AV88-100,"")</f>
        <v>12.639751552795033</v>
      </c>
      <c r="AW87" s="27">
        <f>IFERROR('в Абс. вел.'!BI88*100/'в Абс. вел.'!AW88-100,"")</f>
        <v>18.025496590572189</v>
      </c>
      <c r="AX87" s="27">
        <f>IFERROR('в Абс. вел.'!BJ88*100/'в Абс. вел.'!AX88-100,"")</f>
        <v>23.900855709648866</v>
      </c>
      <c r="AY87" s="27">
        <f>IFERROR('в Абс. вел.'!BK88*100/'в Абс. вел.'!AY88-100,"")</f>
        <v>26.435441562226757</v>
      </c>
      <c r="AZ87" s="27">
        <f>IFERROR('в Абс. вел.'!BL88*100/'в Абс. вел.'!AZ88-100,"")</f>
        <v>20.959451741861798</v>
      </c>
      <c r="BA87" s="27">
        <f>IFERROR('в Абс. вел.'!BM88*100/'в Абс. вел.'!BA88-100,"")</f>
        <v>14.278017241379317</v>
      </c>
      <c r="BB87" s="27">
        <f>IFERROR('в Абс. вел.'!BN88*100/'в Абс. вел.'!BB88-100,"")</f>
        <v>10.913770913770918</v>
      </c>
      <c r="BC87" s="27">
        <f>IFERROR('в Абс. вел.'!BO88*100/'в Абс. вел.'!BC88-100,"")</f>
        <v>5.9473023839397712</v>
      </c>
      <c r="BD87" s="27">
        <f>IFERROR('в Абс. вел.'!BP88*100/'в Абс. вел.'!BD88-100,"")</f>
        <v>-2.9912325941206745</v>
      </c>
      <c r="BE87" s="27">
        <f>IFERROR('в Абс. вел.'!BQ88*100/'в Абс. вел.'!BE88-100,"")</f>
        <v>2.3318872017353556</v>
      </c>
      <c r="BF87" s="27">
        <f>IFERROR('в Абс. вел.'!BR88*100/'в Абс. вел.'!BF88-100,"")</f>
        <v>10.011154489682099</v>
      </c>
      <c r="BG87" s="27">
        <f>IFERROR('в Абс. вел.'!BS88*100/'в Абс. вел.'!BG88-100,"")</f>
        <v>5.5280528052805238</v>
      </c>
      <c r="BH87" s="27">
        <f>IFERROR('в Абс. вел.'!BT88*100/'в Абс. вел.'!BH88-100,"")</f>
        <v>2.3159636062861892</v>
      </c>
      <c r="BI87" s="27">
        <f>IFERROR('в Абс. вел.'!BU88*100/'в Абс. вел.'!BI88-100,"")</f>
        <v>-4.4209997488068353</v>
      </c>
      <c r="BJ87" s="27">
        <f>IFERROR('в Абс. вел.'!BV88*100/'в Абс. вел.'!BJ88-100,"")</f>
        <v>-7.597046915932367</v>
      </c>
      <c r="BK87" s="27">
        <f>IFERROR('в Абс. вел.'!BW88*100/'в Абс. вел.'!BK88-100,"")</f>
        <v>-9.0364223144306095</v>
      </c>
      <c r="BL87" s="27">
        <f>IFERROR('в Абс. вел.'!BX88*100/'в Абс. вел.'!BL88-100,"")</f>
        <v>-6.0434372049102905</v>
      </c>
      <c r="BM87" s="27">
        <f>IFERROR('в Абс. вел.'!BY88*100/'в Абс. вел.'!BM88-100,"")</f>
        <v>-3.5124941065535182</v>
      </c>
      <c r="BN87" s="27">
        <f>IFERROR('в Абс. вел.'!BZ88*100/'в Абс. вел.'!BN88-100,"")</f>
        <v>-1.2531909955906286</v>
      </c>
      <c r="BO87" s="27">
        <f>IFERROR('в Абс. вел.'!CA88*100/'в Абс. вел.'!BO88-100,"")</f>
        <v>6.3240170535291327</v>
      </c>
      <c r="BP87" s="27">
        <f>IFERROR('в Абс. вел.'!CB88*100/'в Абс. вел.'!BP88-100,"")</f>
        <v>18.633705475810743</v>
      </c>
    </row>
    <row r="88" spans="1:68" x14ac:dyDescent="0.25">
      <c r="A88" s="25" t="s">
        <v>85</v>
      </c>
      <c r="B88" s="27" t="str">
        <f>IFERROR('в Абс. вел.'!N89*100/'в Абс. вел.'!B89-100,"")</f>
        <v/>
      </c>
      <c r="C88" s="27">
        <f>IFERROR('в Абс. вел.'!O89*100/'в Абс. вел.'!C89-100,"")</f>
        <v>68320</v>
      </c>
      <c r="D88" s="27">
        <f>IFERROR('в Абс. вел.'!P89*100/'в Абс. вел.'!D89-100,"")</f>
        <v>74260</v>
      </c>
      <c r="E88" s="27">
        <f>IFERROR('в Абс. вел.'!Q89*100/'в Абс. вел.'!E89-100,"")</f>
        <v>17891.304347826088</v>
      </c>
      <c r="F88" s="27">
        <f>IFERROR('в Абс. вел.'!R89*100/'в Абс. вел.'!F89-100,"")</f>
        <v>5339.130434782609</v>
      </c>
      <c r="G88" s="27">
        <f>IFERROR('в Абс. вел.'!S89*100/'в Абс. вел.'!G89-100,"")</f>
        <v>1927.5735294117646</v>
      </c>
      <c r="H88" s="27">
        <f>IFERROR('в Абс. вел.'!T89*100/'в Абс. вел.'!H89-100,"")</f>
        <v>727.54409769335143</v>
      </c>
      <c r="I88" s="27">
        <f>IFERROR('в Абс. вел.'!U89*100/'в Абс. вел.'!I89-100,"")</f>
        <v>587.96095444685466</v>
      </c>
      <c r="J88" s="27">
        <f>IFERROR('в Абс. вел.'!V89*100/'в Абс. вел.'!J89-100,"")</f>
        <v>470.38523274478325</v>
      </c>
      <c r="K88" s="27">
        <f>IFERROR('в Абс. вел.'!W89*100/'в Абс. вел.'!K89-100,"")</f>
        <v>360.46242774566474</v>
      </c>
      <c r="L88" s="27">
        <f>IFERROR('в Абс. вел.'!X89*100/'в Абс. вел.'!L89-100,"")</f>
        <v>306.68864813942537</v>
      </c>
      <c r="M88" s="27">
        <f>IFERROR('в Абс. вел.'!Y89*100/'в Абс. вел.'!M89-100,"")</f>
        <v>262.98076923076923</v>
      </c>
      <c r="N88" s="27">
        <f>IFERROR('в Абс. вел.'!Z89*100/'в Абс. вел.'!N89-100,"")</f>
        <v>261.12048599392506</v>
      </c>
      <c r="O88" s="27">
        <f>IFERROR('в Абс. вел.'!AA89*100/'в Абс. вел.'!O89-100,"")</f>
        <v>247.67611809412455</v>
      </c>
      <c r="P88" s="27">
        <f>IFERROR('в Абс. вел.'!AB89*100/'в Абс. вел.'!P89-100,"")</f>
        <v>247.22969338353954</v>
      </c>
      <c r="Q88" s="27">
        <f>IFERROR('в Абс. вел.'!AC89*100/'в Абс. вел.'!Q89-100,"")</f>
        <v>209.42484291928469</v>
      </c>
      <c r="R88" s="27">
        <f>IFERROR('в Абс. вел.'!AD89*100/'в Абс. вел.'!R89-100,"")</f>
        <v>126.79856115107913</v>
      </c>
      <c r="S88" s="27">
        <f>IFERROR('в Абс. вел.'!AE89*100/'в Абс. вел.'!S89-100,"")</f>
        <v>115.75702629193108</v>
      </c>
      <c r="T88" s="27">
        <f>IFERROR('в Абс. вел.'!AF89*100/'в Абс. вел.'!T89-100,"")</f>
        <v>90.998524348253824</v>
      </c>
      <c r="U88" s="27">
        <f>IFERROR('в Абс. вел.'!AG89*100/'в Абс. вел.'!U89-100,"")</f>
        <v>91.518209049345728</v>
      </c>
      <c r="V88" s="27">
        <f>IFERROR('в Абс. вел.'!AH89*100/'в Абс. вел.'!V89-100,"")</f>
        <v>78.682988602785997</v>
      </c>
      <c r="W88" s="27">
        <f>IFERROR('в Абс. вел.'!AI89*100/'в Абс. вел.'!W89-100,"")</f>
        <v>70.210896309314592</v>
      </c>
      <c r="X88" s="27">
        <f>IFERROR('в Абс. вел.'!AJ89*100/'в Абс. вел.'!X89-100,"")</f>
        <v>62.346536946953904</v>
      </c>
      <c r="Y88" s="27">
        <f>IFERROR('в Абс. вел.'!AK89*100/'в Абс. вел.'!Y89-100,"")</f>
        <v>52.350993377483434</v>
      </c>
      <c r="Z88" s="27">
        <f>IFERROR('в Абс. вел.'!AL89*100/'в Абс. вел.'!Z89-100,"")</f>
        <v>31.364485981308405</v>
      </c>
      <c r="AA88" s="27">
        <f>IFERROR('в Абс. вел.'!AM89*100/'в Абс. вел.'!AA89-100,"")</f>
        <v>16.613418530351439</v>
      </c>
      <c r="AB88" s="27">
        <f>IFERROR('в Абс. вел.'!AN89*100/'в Абс. вел.'!AB89-100,"")</f>
        <v>-1.7660728117738245</v>
      </c>
      <c r="AC88" s="27">
        <f>IFERROR('в Абс. вел.'!AO89*100/'в Абс. вел.'!AC89-100,"")</f>
        <v>1.366760387378946</v>
      </c>
      <c r="AD88" s="27">
        <f>IFERROR('в Абс. вел.'!AP89*100/'в Абс. вел.'!AD89-100,"")</f>
        <v>18.468587540752495</v>
      </c>
      <c r="AE88" s="27">
        <f>IFERROR('в Абс. вел.'!AQ89*100/'в Абс. вел.'!AE89-100,"")</f>
        <v>13.891923691066481</v>
      </c>
      <c r="AF88" s="27">
        <f>IFERROR('в Абс. вел.'!AR89*100/'в Абс. вел.'!AF89-100,"")</f>
        <v>13.966864108507167</v>
      </c>
      <c r="AG88" s="27">
        <f>IFERROR('в Абс. вел.'!AS89*100/'в Абс. вел.'!AG89-100,"")</f>
        <v>5.7869608165953252</v>
      </c>
      <c r="AH88" s="27">
        <f>IFERROR('в Абс. вел.'!AT89*100/'в Абс. вел.'!AH89-100,"")</f>
        <v>-5.4020001574927221</v>
      </c>
      <c r="AI88" s="27">
        <f>IFERROR('в Абс. вел.'!AU89*100/'в Абс. вел.'!AI89-100,"")</f>
        <v>-6.4459030901983851</v>
      </c>
      <c r="AJ88" s="27">
        <f>IFERROR('в Абс. вел.'!AV89*100/'в Абс. вел.'!AJ89-100,"")</f>
        <v>-16.301633730470144</v>
      </c>
      <c r="AK88" s="27">
        <f>IFERROR('в Абс. вел.'!AW89*100/'в Абс. вел.'!AK89-100,"")</f>
        <v>-11.033833224661308</v>
      </c>
      <c r="AL88" s="27">
        <f>IFERROR('в Абс. вел.'!AX89*100/'в Абс. вел.'!AL89-100,"")</f>
        <v>-9.8534433693796188</v>
      </c>
      <c r="AM88" s="27">
        <f>IFERROR('в Абс. вел.'!AY89*100/'в Абс. вел.'!AM89-100,"")</f>
        <v>-3.8788752703677005</v>
      </c>
      <c r="AN88" s="27">
        <f>IFERROR('в Абс. вел.'!AZ89*100/'в Абс. вел.'!AN89-100,"")</f>
        <v>10.85002365557483</v>
      </c>
      <c r="AO88" s="27">
        <f>IFERROR('в Абс. вел.'!BA89*100/'в Абс. вел.'!AO89-100,"")</f>
        <v>-0.53162801448493724</v>
      </c>
      <c r="AP88" s="27">
        <f>IFERROR('в Абс. вел.'!BB89*100/'в Абс. вел.'!AP89-100,"")</f>
        <v>-0.45370026031982036</v>
      </c>
      <c r="AQ88" s="27">
        <f>IFERROR('в Абс. вел.'!BC89*100/'в Абс. вел.'!AQ89-100,"")</f>
        <v>2.7449822904368375</v>
      </c>
      <c r="AR88" s="27">
        <f>IFERROR('в Абс. вел.'!BD89*100/'в Абс. вел.'!AR89-100,"")</f>
        <v>-5.2726724917143741</v>
      </c>
      <c r="AS88" s="27">
        <f>IFERROR('в Абс. вел.'!BE89*100/'в Абс. вел.'!AS89-100,"")</f>
        <v>-12.504863434752153</v>
      </c>
      <c r="AT88" s="27">
        <f>IFERROR('в Абс. вел.'!BF89*100/'в Абс. вел.'!AT89-100,"")</f>
        <v>-12.944310330475318</v>
      </c>
      <c r="AU88" s="27">
        <f>IFERROR('в Абс. вел.'!BG89*100/'в Абс. вел.'!AU89-100,"")</f>
        <v>-14.481671265273945</v>
      </c>
      <c r="AV88" s="27">
        <f>IFERROR('в Абс. вел.'!BH89*100/'в Абс. вел.'!AV89-100,"")</f>
        <v>-4.0658029321513851</v>
      </c>
      <c r="AW88" s="27">
        <f>IFERROR('в Абс. вел.'!BI89*100/'в Абс. вел.'!AW89-100,"")</f>
        <v>-1.7589576547231331</v>
      </c>
      <c r="AX88" s="27">
        <f>IFERROR('в Абс. вел.'!BJ89*100/'в Абс. вел.'!AX89-100,"")</f>
        <v>0.97072054297214549</v>
      </c>
      <c r="AY88" s="27">
        <f>IFERROR('в Абс. вел.'!BK89*100/'в Абс. вел.'!AY89-100,"")</f>
        <v>0.40504050405040459</v>
      </c>
      <c r="AZ88" s="27">
        <f>IFERROR('в Абс. вел.'!BL89*100/'в Абс. вел.'!AZ89-100,"")</f>
        <v>-2.0771091193626461</v>
      </c>
      <c r="BA88" s="27">
        <f>IFERROR('в Абс. вел.'!BM89*100/'в Абс. вел.'!BA89-100,"")</f>
        <v>-8.9542989930286581</v>
      </c>
      <c r="BB88" s="27">
        <f>IFERROR('в Абс. вел.'!BN89*100/'в Абс. вел.'!BB89-100,"")</f>
        <v>-9.7429766885833828</v>
      </c>
      <c r="BC88" s="27">
        <f>IFERROR('в Абс. вел.'!BO89*100/'в Абс. вел.'!BC89-100,"")</f>
        <v>-9.0706693478885398</v>
      </c>
      <c r="BD88" s="27">
        <f>IFERROR('в Абс. вел.'!BP89*100/'в Абс. вел.'!BD89-100,"")</f>
        <v>1.7573155216284988</v>
      </c>
      <c r="BE88" s="27">
        <f>IFERROR('в Абс. вел.'!BQ89*100/'в Абс. вел.'!BE89-100,"")</f>
        <v>17.120241906794732</v>
      </c>
      <c r="BF88" s="27">
        <f>IFERROR('в Абс. вел.'!BR89*100/'в Абс. вел.'!BF89-100,"")</f>
        <v>29.460699942627656</v>
      </c>
      <c r="BG88" s="27">
        <f>IFERROR('в Абс. вел.'!BS89*100/'в Абс. вел.'!BG89-100,"")</f>
        <v>29.028392330383468</v>
      </c>
      <c r="BH88" s="27">
        <f>IFERROR('в Абс. вел.'!BT89*100/'в Абс. вел.'!BH89-100,"")</f>
        <v>29.675699689027113</v>
      </c>
      <c r="BI88" s="27">
        <f>IFERROR('в Абс. вел.'!BU89*100/'в Абс. вел.'!BI89-100,"")</f>
        <v>29.053381962864734</v>
      </c>
      <c r="BJ88" s="27">
        <f>IFERROR('в Абс. вел.'!BV89*100/'в Абс. вел.'!BJ89-100,"")</f>
        <v>26.129435672971709</v>
      </c>
      <c r="BK88" s="27">
        <f>IFERROR('в Абс. вел.'!BW89*100/'в Абс. вел.'!BK89-100,"")</f>
        <v>27.879874495741817</v>
      </c>
      <c r="BL88" s="27">
        <f>IFERROR('в Абс. вел.'!BX89*100/'в Абс. вел.'!BL89-100,"")</f>
        <v>27.916606131047502</v>
      </c>
      <c r="BM88" s="27">
        <f>IFERROR('в Абс. вел.'!BY89*100/'в Абс. вел.'!BM89-100,"")</f>
        <v>58.788497532754803</v>
      </c>
      <c r="BN88" s="27">
        <f>IFERROR('в Абс. вел.'!BZ89*100/'в Абс. вел.'!BN89-100,"")</f>
        <v>28.178807947019862</v>
      </c>
      <c r="BO88" s="27">
        <f>IFERROR('в Абс. вел.'!CA89*100/'в Абс. вел.'!BO89-100,"")</f>
        <v>15.749150935945025</v>
      </c>
      <c r="BP88" s="27">
        <f>IFERROR('в Абс. вел.'!CB89*100/'в Абс. вел.'!BP89-100,"")</f>
        <v>14.753457841681637</v>
      </c>
    </row>
    <row r="89" spans="1:68" ht="31.5" x14ac:dyDescent="0.25">
      <c r="A89" s="25" t="s">
        <v>86</v>
      </c>
      <c r="B89" s="27" t="str">
        <f>IFERROR('в Абс. вел.'!N90*100/'в Абс. вел.'!B90-100,"")</f>
        <v/>
      </c>
      <c r="C89" s="27">
        <f>IFERROR('в Абс. вел.'!O90*100/'в Абс. вел.'!C90-100,"")</f>
        <v>4000</v>
      </c>
      <c r="D89" s="27">
        <f>IFERROR('в Абс. вел.'!P90*100/'в Абс. вел.'!D90-100,"")</f>
        <v>1075</v>
      </c>
      <c r="E89" s="27">
        <f>IFERROR('в Абс. вел.'!Q90*100/'в Абс. вел.'!E90-100,"")</f>
        <v>1050</v>
      </c>
      <c r="F89" s="27">
        <f>IFERROR('в Абс. вел.'!R90*100/'в Абс. вел.'!F90-100,"")</f>
        <v>1560</v>
      </c>
      <c r="G89" s="27">
        <f>IFERROR('в Абс. вел.'!S90*100/'в Абс. вел.'!G90-100,"")</f>
        <v>1716.6666666666667</v>
      </c>
      <c r="H89" s="27">
        <f>IFERROR('в Абс. вел.'!T90*100/'в Абс. вел.'!H90-100,"")</f>
        <v>2333.3333333333335</v>
      </c>
      <c r="I89" s="27">
        <f>IFERROR('в Абс. вел.'!U90*100/'в Абс. вел.'!I90-100,"")</f>
        <v>2114.2857142857142</v>
      </c>
      <c r="J89" s="27">
        <f>IFERROR('в Абс. вел.'!V90*100/'в Абс. вел.'!J90-100,"")</f>
        <v>3033.3333333333335</v>
      </c>
      <c r="K89" s="27">
        <f>IFERROR('в Абс. вел.'!W90*100/'в Абс. вел.'!K90-100,"")</f>
        <v>2875</v>
      </c>
      <c r="L89" s="27">
        <f>IFERROR('в Абс. вел.'!X90*100/'в Абс. вел.'!L90-100,"")</f>
        <v>1433.3333333333333</v>
      </c>
      <c r="M89" s="27">
        <f>IFERROR('в Абс. вел.'!Y90*100/'в Абс. вел.'!M90-100,"")</f>
        <v>933.33333333333326</v>
      </c>
      <c r="N89" s="27">
        <f>IFERROR('в Абс. вел.'!Z90*100/'в Абс. вел.'!N90-100,"")</f>
        <v>893.93939393939399</v>
      </c>
      <c r="O89" s="27">
        <f>IFERROR('в Абс. вел.'!AA90*100/'в Абс. вел.'!O90-100,"")</f>
        <v>819.51219512195121</v>
      </c>
      <c r="P89" s="27">
        <f>IFERROR('в Абс. вел.'!AB90*100/'в Абс. вел.'!P90-100,"")</f>
        <v>751.063829787234</v>
      </c>
      <c r="Q89" s="27">
        <f>IFERROR('в Абс. вел.'!AC90*100/'в Абс. вел.'!Q90-100,"")</f>
        <v>830.43478260869563</v>
      </c>
      <c r="R89" s="27">
        <f>IFERROR('в Абс. вел.'!AD90*100/'в Абс. вел.'!R90-100,"")</f>
        <v>454.2168674698795</v>
      </c>
      <c r="S89" s="27">
        <f>IFERROR('в Абс. вел.'!AE90*100/'в Абс. вел.'!S90-100,"")</f>
        <v>330.27522935779814</v>
      </c>
      <c r="T89" s="27">
        <f>IFERROR('в Абс. вел.'!AF90*100/'в Абс. вел.'!T90-100,"")</f>
        <v>269.17808219178085</v>
      </c>
      <c r="U89" s="27">
        <f>IFERROR('в Абс. вел.'!AG90*100/'в Абс. вел.'!U90-100,"")</f>
        <v>295.48387096774195</v>
      </c>
      <c r="V89" s="27">
        <f>IFERROR('в Абс. вел.'!AH90*100/'в Абс. вел.'!V90-100,"")</f>
        <v>282.44680851063828</v>
      </c>
      <c r="W89" s="27">
        <f>IFERROR('в Абс. вел.'!AI90*100/'в Абс. вел.'!W90-100,"")</f>
        <v>253.36134453781511</v>
      </c>
      <c r="X89" s="27">
        <f>IFERROR('в Абс. вел.'!AJ90*100/'в Абс. вел.'!X90-100,"")</f>
        <v>253.26086956521738</v>
      </c>
      <c r="Y89" s="27">
        <f>IFERROR('в Абс. вел.'!AK90*100/'в Абс. вел.'!Y90-100,"")</f>
        <v>225.48387096774195</v>
      </c>
      <c r="Z89" s="27">
        <f>IFERROR('в Абс. вел.'!AL90*100/'в Абс. вел.'!Z90-100,"")</f>
        <v>204.8780487804878</v>
      </c>
      <c r="AA89" s="27">
        <f>IFERROR('в Абс. вел.'!AM90*100/'в Абс. вел.'!AA90-100,"")</f>
        <v>169.49602122015915</v>
      </c>
      <c r="AB89" s="27">
        <f>IFERROR('в Абс. вел.'!AN90*100/'в Абс. вел.'!AB90-100,"")</f>
        <v>161.75</v>
      </c>
      <c r="AC89" s="27">
        <f>IFERROR('в Абс. вел.'!AO90*100/'в Абс. вел.'!AC90-100,"")</f>
        <v>159.57943925233644</v>
      </c>
      <c r="AD89" s="27">
        <f>IFERROR('в Абс. вел.'!AP90*100/'в Абс. вел.'!AD90-100,"")</f>
        <v>143.2608695652174</v>
      </c>
      <c r="AE89" s="27">
        <f>IFERROR('в Абс. вел.'!AQ90*100/'в Абс. вел.'!AE90-100,"")</f>
        <v>138.37953091684435</v>
      </c>
      <c r="AF89" s="27">
        <f>IFERROR('в Абс. вел.'!AR90*100/'в Абс. вел.'!AF90-100,"")</f>
        <v>102.0408163265306</v>
      </c>
      <c r="AG89" s="27">
        <f>IFERROR('в Абс. вел.'!AS90*100/'в Абс. вел.'!AG90-100,"")</f>
        <v>67.210440456769987</v>
      </c>
      <c r="AH89" s="27">
        <f>IFERROR('в Абс. вел.'!AT90*100/'в Абс. вел.'!AH90-100,"")</f>
        <v>43.532684283727406</v>
      </c>
      <c r="AI89" s="27">
        <f>IFERROR('в Абс. вел.'!AU90*100/'в Абс. вел.'!AI90-100,"")</f>
        <v>32.104637336504169</v>
      </c>
      <c r="AJ89" s="27">
        <f>IFERROR('в Абс. вел.'!AV90*100/'в Абс. вел.'!AJ90-100,"")</f>
        <v>5.9487179487179418</v>
      </c>
      <c r="AK89" s="27">
        <f>IFERROR('в Абс. вел.'!AW90*100/'в Абс. вел.'!AK90-100,"")</f>
        <v>11.298315163528244</v>
      </c>
      <c r="AL89" s="27">
        <f>IFERROR('в Абс. вел.'!AX90*100/'в Абс. вел.'!AL90-100,"")</f>
        <v>23.400000000000006</v>
      </c>
      <c r="AM89" s="27">
        <f>IFERROR('в Абс. вел.'!AY90*100/'в Абс. вел.'!AM90-100,"")</f>
        <v>36.712598425196859</v>
      </c>
      <c r="AN89" s="27">
        <f>IFERROR('в Абс. вел.'!AZ90*100/'в Абс. вел.'!AN90-100,"")</f>
        <v>46.513849092645643</v>
      </c>
      <c r="AO89" s="27">
        <f>IFERROR('в Абс. вел.'!BA90*100/'в Абс. вел.'!AO90-100,"")</f>
        <v>45.274527452745275</v>
      </c>
      <c r="AP89" s="27">
        <f>IFERROR('в Абс. вел.'!BB90*100/'в Абс. вел.'!AP90-100,"")</f>
        <v>57.730116175156382</v>
      </c>
      <c r="AQ89" s="27">
        <f>IFERROR('в Абс. вел.'!BC90*100/'в Абс. вел.'!AQ90-100,"")</f>
        <v>68.157423971377455</v>
      </c>
      <c r="AR89" s="27">
        <f>IFERROR('в Абс. вел.'!BD90*100/'в Абс. вел.'!AR90-100,"")</f>
        <v>52.708907254361804</v>
      </c>
      <c r="AS89" s="27">
        <f>IFERROR('в Абс. вел.'!BE90*100/'в Абс. вел.'!AS90-100,"")</f>
        <v>65.853658536585357</v>
      </c>
      <c r="AT89" s="27">
        <f>IFERROR('в Абс. вел.'!BF90*100/'в Абс. вел.'!AT90-100,"")</f>
        <v>66.666666666666657</v>
      </c>
      <c r="AU89" s="27">
        <f>IFERROR('в Абс. вел.'!BG90*100/'в Абс. вел.'!AU90-100,"")</f>
        <v>58.955895589558963</v>
      </c>
      <c r="AV89" s="27">
        <f>IFERROR('в Абс. вел.'!BH90*100/'в Абс. вел.'!AV90-100,"")</f>
        <v>73.281703775411415</v>
      </c>
      <c r="AW89" s="27">
        <f>IFERROR('в Абс. вел.'!BI90*100/'в Абс. вел.'!AW90-100,"")</f>
        <v>71.415850400712372</v>
      </c>
      <c r="AX89" s="27">
        <f>IFERROR('в Абс. вел.'!BJ90*100/'в Абс. вел.'!AX90-100,"")</f>
        <v>73.824959481361418</v>
      </c>
      <c r="AY89" s="27">
        <f>IFERROR('в Абс. вел.'!BK90*100/'в Абс. вел.'!AY90-100,"")</f>
        <v>55.723542116630682</v>
      </c>
      <c r="AZ89" s="27">
        <f>IFERROR('в Абс. вел.'!BL90*100/'в Абс. вел.'!AZ90-100,"")</f>
        <v>44.654498044328562</v>
      </c>
      <c r="BA89" s="27">
        <f>IFERROR('в Абс. вел.'!BM90*100/'в Абс. вел.'!BA90-100,"")</f>
        <v>35.006195786864936</v>
      </c>
      <c r="BB89" s="27">
        <f>IFERROR('в Абс. вел.'!BN90*100/'в Абс. вел.'!BB90-100,"")</f>
        <v>22.662889518413593</v>
      </c>
      <c r="BC89" s="27">
        <f>IFERROR('в Абс. вел.'!BO90*100/'в Абс. вел.'!BC90-100,"")</f>
        <v>22.925531914893611</v>
      </c>
      <c r="BD89" s="27">
        <f>IFERROR('в Абс. вел.'!BP90*100/'в Абс. вел.'!BD90-100,"")</f>
        <v>25.917017438364397</v>
      </c>
      <c r="BE89" s="27">
        <f>IFERROR('в Абс. вел.'!BQ90*100/'в Абс. вел.'!BE90-100,"")</f>
        <v>25.294117647058826</v>
      </c>
      <c r="BF89" s="27">
        <f>IFERROR('в Абс. вел.'!BR90*100/'в Абс. вел.'!BF90-100,"")</f>
        <v>28.488372093023258</v>
      </c>
      <c r="BG89" s="27">
        <f>IFERROR('в Абс. вел.'!BS90*100/'в Абс. вел.'!BG90-100,"")</f>
        <v>30.294450736126834</v>
      </c>
      <c r="BH89" s="27">
        <f>IFERROR('в Абс. вел.'!BT90*100/'в Абс. вел.'!BH90-100,"")</f>
        <v>33.575418994413411</v>
      </c>
      <c r="BI89" s="27">
        <f>IFERROR('в Абс. вел.'!BU90*100/'в Абс. вел.'!BI90-100,"")</f>
        <v>27.168831168831176</v>
      </c>
      <c r="BJ89" s="27">
        <f>IFERROR('в Абс. вел.'!BV90*100/'в Абс. вел.'!BJ90-100,"")</f>
        <v>11.282051282051285</v>
      </c>
      <c r="BK89" s="27">
        <f>IFERROR('в Абс. вел.'!BW90*100/'в Абс. вел.'!BK90-100,"")</f>
        <v>16.08876560332871</v>
      </c>
      <c r="BL89" s="27">
        <f>IFERROR('в Абс. вел.'!BX90*100/'в Абс. вел.'!BL90-100,"")</f>
        <v>15.772870662460562</v>
      </c>
      <c r="BM89" s="27">
        <f>IFERROR('в Абс. вел.'!BY90*100/'в Абс. вел.'!BM90-100,"")</f>
        <v>20.559889857732898</v>
      </c>
      <c r="BN89" s="27">
        <f>IFERROR('в Абс. вел.'!BZ90*100/'в Абс. вел.'!BN90-100,"")</f>
        <v>18.152424942263281</v>
      </c>
      <c r="BO89" s="27">
        <f>IFERROR('в Абс. вел.'!CA90*100/'в Абс. вел.'!BO90-100,"")</f>
        <v>18.476849848550415</v>
      </c>
      <c r="BP89" s="27">
        <f>IFERROR('в Абс. вел.'!CB90*100/'в Абс. вел.'!BP90-100,"")</f>
        <v>28.032473734479453</v>
      </c>
    </row>
    <row r="90" spans="1:68" ht="31.5" x14ac:dyDescent="0.25">
      <c r="A90" s="25" t="s">
        <v>87</v>
      </c>
      <c r="B90" s="27" t="str">
        <f>IFERROR('в Абс. вел.'!N91*100/'в Абс. вел.'!B91-100,"")</f>
        <v/>
      </c>
      <c r="C90" s="27" t="str">
        <f>IFERROR('в Абс. вел.'!O91*100/'в Абс. вел.'!C91-100,"")</f>
        <v/>
      </c>
      <c r="D90" s="27" t="str">
        <f>IFERROR('в Абс. вел.'!P91*100/'в Абс. вел.'!D91-100,"")</f>
        <v/>
      </c>
      <c r="E90" s="27" t="str">
        <f>IFERROR('в Абс. вел.'!Q91*100/'в Абс. вел.'!E91-100,"")</f>
        <v/>
      </c>
      <c r="F90" s="27" t="str">
        <f>IFERROR('в Абс. вел.'!R91*100/'в Абс. вел.'!F91-100,"")</f>
        <v/>
      </c>
      <c r="G90" s="27" t="str">
        <f>IFERROR('в Абс. вел.'!S91*100/'в Абс. вел.'!G91-100,"")</f>
        <v/>
      </c>
      <c r="H90" s="27">
        <f>IFERROR('в Абс. вел.'!T91*100/'в Абс. вел.'!H91-100,"")</f>
        <v>1240</v>
      </c>
      <c r="I90" s="27">
        <f>IFERROR('в Абс. вел.'!U91*100/'в Абс. вел.'!I91-100,"")</f>
        <v>1200</v>
      </c>
      <c r="J90" s="27">
        <f>IFERROR('в Абс. вел.'!V91*100/'в Абс. вел.'!J91-100,"")</f>
        <v>1500</v>
      </c>
      <c r="K90" s="27">
        <f>IFERROR('в Абс. вел.'!W91*100/'в Абс. вел.'!K91-100,"")</f>
        <v>1809.090909090909</v>
      </c>
      <c r="L90" s="27">
        <f>IFERROR('в Абс. вел.'!X91*100/'в Абс. вел.'!L91-100,"")</f>
        <v>1472.2222222222222</v>
      </c>
      <c r="M90" s="27">
        <f>IFERROR('в Абс. вел.'!Y91*100/'в Абс. вел.'!M91-100,"")</f>
        <v>1162.962962962963</v>
      </c>
      <c r="N90" s="27">
        <f>IFERROR('в Абс. вел.'!Z91*100/'в Абс. вел.'!N91-100,"")</f>
        <v>958.33333333333326</v>
      </c>
      <c r="O90" s="27">
        <f>IFERROR('в Абс. вел.'!AA91*100/'в Абс. вел.'!O91-100,"")</f>
        <v>988.09523809523807</v>
      </c>
      <c r="P90" s="27">
        <f>IFERROR('в Абс. вел.'!AB91*100/'в Абс. вел.'!P91-100,"")</f>
        <v>781.35593220338978</v>
      </c>
      <c r="Q90" s="27">
        <f>IFERROR('в Абс. вел.'!AC91*100/'в Абс. вел.'!Q91-100,"")</f>
        <v>536.66666666666663</v>
      </c>
      <c r="R90" s="27">
        <f>IFERROR('в Абс. вел.'!AD91*100/'в Абс. вел.'!R91-100,"")</f>
        <v>560.82474226804129</v>
      </c>
      <c r="S90" s="27">
        <f>IFERROR('в Абс. вел.'!AE91*100/'в Абс. вел.'!S91-100,"")</f>
        <v>402.94117647058823</v>
      </c>
      <c r="T90" s="27">
        <f>IFERROR('в Абс. вел.'!AF91*100/'в Абс. вел.'!T91-100,"")</f>
        <v>417.91044776119406</v>
      </c>
      <c r="U90" s="27">
        <f>IFERROR('в Абс. вел.'!AG91*100/'в Абс. вел.'!U91-100,"")</f>
        <v>476.92307692307691</v>
      </c>
      <c r="V90" s="27">
        <f>IFERROR('в Абс. вел.'!AH91*100/'в Абс. вел.'!V91-100,"")</f>
        <v>402.5</v>
      </c>
      <c r="W90" s="27">
        <f>IFERROR('в Абс. вел.'!AI91*100/'в Абс. вел.'!W91-100,"")</f>
        <v>308.57142857142856</v>
      </c>
      <c r="X90" s="27">
        <f>IFERROR('в Абс. вел.'!AJ91*100/'в Абс. вел.'!X91-100,"")</f>
        <v>199.64664310954066</v>
      </c>
      <c r="Y90" s="27">
        <f>IFERROR('в Абс. вел.'!AK91*100/'в Абс. вел.'!Y91-100,"")</f>
        <v>149.56011730205279</v>
      </c>
      <c r="Z90" s="27">
        <f>IFERROR('в Абс. вел.'!AL91*100/'в Абс. вел.'!Z91-100,"")</f>
        <v>139.89501312335958</v>
      </c>
      <c r="AA90" s="27">
        <f>IFERROR('в Абс. вел.'!AM91*100/'в Абс. вел.'!AA91-100,"")</f>
        <v>119.03719912472647</v>
      </c>
      <c r="AB90" s="27">
        <f>IFERROR('в Абс. вел.'!AN91*100/'в Абс. вел.'!AB91-100,"")</f>
        <v>99.423076923076934</v>
      </c>
      <c r="AC90" s="27">
        <f>IFERROR('в Абс. вел.'!AO91*100/'в Абс. вел.'!AC91-100,"")</f>
        <v>84.64223385689354</v>
      </c>
      <c r="AD90" s="27">
        <f>IFERROR('в Абс. вел.'!AP91*100/'в Абс. вел.'!AD91-100,"")</f>
        <v>79.71918876755069</v>
      </c>
      <c r="AE90" s="27">
        <f>IFERROR('в Абс. вел.'!AQ91*100/'в Абс. вел.'!AE91-100,"")</f>
        <v>77.485380116959078</v>
      </c>
      <c r="AF90" s="27">
        <f>IFERROR('в Абс. вел.'!AR91*100/'в Абс. вел.'!AF91-100,"")</f>
        <v>77.521613832853035</v>
      </c>
      <c r="AG90" s="27">
        <f>IFERROR('в Абс. вел.'!AS91*100/'в Абс. вел.'!AG91-100,"")</f>
        <v>69.066666666666663</v>
      </c>
      <c r="AH90" s="27">
        <f>IFERROR('в Абс. вел.'!AT91*100/'в Абс. вел.'!AH91-100,"")</f>
        <v>55.721393034825866</v>
      </c>
      <c r="AI90" s="27">
        <f>IFERROR('в Абс. вел.'!AU91*100/'в Абс. вел.'!AI91-100,"")</f>
        <v>53.146853146853147</v>
      </c>
      <c r="AJ90" s="27">
        <f>IFERROR('в Абс. вел.'!AV91*100/'в Абс. вел.'!AJ91-100,"")</f>
        <v>46.698113207547181</v>
      </c>
      <c r="AK90" s="27">
        <f>IFERROR('в Абс. вел.'!AW91*100/'в Абс. вел.'!AK91-100,"")</f>
        <v>49.823736780258514</v>
      </c>
      <c r="AL90" s="27">
        <f>IFERROR('в Абс. вел.'!AX91*100/'в Абс. вел.'!AL91-100,"")</f>
        <v>39.387308533916837</v>
      </c>
      <c r="AM90" s="27">
        <f>IFERROR('в Абс. вел.'!AY91*100/'в Абс. вел.'!AM91-100,"")</f>
        <v>26.573426573426573</v>
      </c>
      <c r="AN90" s="27">
        <f>IFERROR('в Абс. вел.'!AZ91*100/'в Абс. вел.'!AN91-100,"")</f>
        <v>31.726133076181299</v>
      </c>
      <c r="AO90" s="27">
        <f>IFERROR('в Абс. вел.'!BA91*100/'в Абс. вел.'!AO91-100,"")</f>
        <v>40.170132325141765</v>
      </c>
      <c r="AP90" s="27">
        <f>IFERROR('в Абс. вел.'!BB91*100/'в Абс. вел.'!AP91-100,"")</f>
        <v>31.510416666666657</v>
      </c>
      <c r="AQ90" s="27">
        <f>IFERROR('в Абс. вел.'!BC91*100/'в Абс. вел.'!AQ91-100,"")</f>
        <v>29.818780889621081</v>
      </c>
      <c r="AR90" s="27">
        <f>IFERROR('в Абс. вел.'!BD91*100/'в Абс. вел.'!AR91-100,"")</f>
        <v>22.483766233766232</v>
      </c>
      <c r="AS90" s="27">
        <f>IFERROR('в Абс. вел.'!BE91*100/'в Абс. вел.'!AS91-100,"")</f>
        <v>11.119873817034701</v>
      </c>
      <c r="AT90" s="27">
        <f>IFERROR('в Абс. вел.'!BF91*100/'в Абс. вел.'!AT91-100,"")</f>
        <v>3.9936102236421789</v>
      </c>
      <c r="AU90" s="27">
        <f>IFERROR('в Абс. вел.'!BG91*100/'в Абс. вел.'!AU91-100,"")</f>
        <v>-4.1095890410958873</v>
      </c>
      <c r="AV90" s="27">
        <f>IFERROR('в Абс. вел.'!BH91*100/'в Абс. вел.'!AV91-100,"")</f>
        <v>0.40192926045016009</v>
      </c>
      <c r="AW90" s="27">
        <f>IFERROR('в Абс. вел.'!BI91*100/'в Абс. вел.'!AW91-100,"")</f>
        <v>5.6470588235294059</v>
      </c>
      <c r="AX90" s="27">
        <f>IFERROR('в Абс. вел.'!BJ91*100/'в Абс. вел.'!AX91-100,"")</f>
        <v>12.480376766091055</v>
      </c>
      <c r="AY90" s="27">
        <f>IFERROR('в Абс. вел.'!BK91*100/'в Абс. вел.'!AY91-100,"")</f>
        <v>14.759273875295975</v>
      </c>
      <c r="AZ90" s="27">
        <f>IFERROR('в Абс. вел.'!BL91*100/'в Абс. вел.'!AZ91-100,"")</f>
        <v>9.0775988286969209</v>
      </c>
      <c r="BA90" s="27">
        <f>IFERROR('в Абс. вел.'!BM91*100/'в Абс. вел.'!BA91-100,"")</f>
        <v>-3.8435603506405869</v>
      </c>
      <c r="BB90" s="27">
        <f>IFERROR('в Абс. вел.'!BN91*100/'в Абс. вел.'!BB91-100,"")</f>
        <v>-7.9207920792079278</v>
      </c>
      <c r="BC90" s="27">
        <f>IFERROR('в Абс. вел.'!BO91*100/'в Абс. вел.'!BC91-100,"")</f>
        <v>-11.92893401015229</v>
      </c>
      <c r="BD90" s="27">
        <f>IFERROR('в Абс. вел.'!BP91*100/'в Абс. вел.'!BD91-100,"")</f>
        <v>-15.308151093439363</v>
      </c>
      <c r="BE90" s="27">
        <f>IFERROR('в Абс. вел.'!BQ91*100/'в Абс. вел.'!BE91-100,"")</f>
        <v>-11.568488289567071</v>
      </c>
      <c r="BF90" s="27">
        <f>IFERROR('в Абс. вел.'!BR91*100/'в Абс. вел.'!BF91-100,"")</f>
        <v>-1.9969278033794211</v>
      </c>
      <c r="BG90" s="27">
        <f>IFERROR('в Абс. вел.'!BS91*100/'в Абс. вел.'!BG91-100,"")</f>
        <v>2.1428571428571388</v>
      </c>
      <c r="BH90" s="27">
        <f>IFERROR('в Абс. вел.'!BT91*100/'в Абс. вел.'!BH91-100,"")</f>
        <v>4.2433947157726237</v>
      </c>
      <c r="BI90" s="27">
        <f>IFERROR('в Абс. вел.'!BU91*100/'в Абс. вел.'!BI91-100,"")</f>
        <v>0.2969561989606575</v>
      </c>
      <c r="BJ90" s="27">
        <f>IFERROR('в Абс. вел.'!BV91*100/'в Абс. вел.'!BJ91-100,"")</f>
        <v>-8.4438241451500318</v>
      </c>
      <c r="BK90" s="27">
        <f>IFERROR('в Абс. вел.'!BW91*100/'в Абс. вел.'!BK91-100,"")</f>
        <v>-7.1526822558459457</v>
      </c>
      <c r="BL90" s="27">
        <f>IFERROR('в Абс. вел.'!BX91*100/'в Абс. вел.'!BL91-100,"")</f>
        <v>-5.5033557046979809</v>
      </c>
      <c r="BM90" s="27">
        <f>IFERROR('в Абс. вел.'!BY91*100/'в Абс. вел.'!BM91-100,"")</f>
        <v>-0.98176718092567228</v>
      </c>
      <c r="BN90" s="27">
        <f>IFERROR('в Абс. вел.'!BZ91*100/'в Абс. вел.'!BN91-100,"")</f>
        <v>8.8172043010752645</v>
      </c>
      <c r="BO90" s="27">
        <f>IFERROR('в Абс. вел.'!CA91*100/'в Абс. вел.'!BO91-100,"")</f>
        <v>16.498559077809801</v>
      </c>
      <c r="BP90" s="27">
        <f>IFERROR('в Абс. вел.'!CB91*100/'в Абс. вел.'!BP91-100,"")</f>
        <v>20.266040688575899</v>
      </c>
    </row>
    <row r="91" spans="1:68" s="18" customFormat="1" x14ac:dyDescent="0.25">
      <c r="A91" s="18" t="s">
        <v>91</v>
      </c>
      <c r="B91" s="19">
        <v>44013</v>
      </c>
      <c r="C91" s="19">
        <v>44044</v>
      </c>
      <c r="D91" s="19">
        <v>44075</v>
      </c>
      <c r="E91" s="19">
        <v>44105</v>
      </c>
      <c r="F91" s="19">
        <v>44136</v>
      </c>
      <c r="G91" s="19">
        <v>44166</v>
      </c>
      <c r="H91" s="19">
        <v>44197</v>
      </c>
      <c r="I91" s="19">
        <v>44228</v>
      </c>
      <c r="J91" s="19">
        <v>44256</v>
      </c>
      <c r="K91" s="19">
        <v>44287</v>
      </c>
      <c r="L91" s="19">
        <v>44317</v>
      </c>
      <c r="M91" s="19">
        <v>44348</v>
      </c>
      <c r="N91" s="19">
        <v>44378</v>
      </c>
      <c r="O91" s="19">
        <v>44409</v>
      </c>
      <c r="P91" s="19">
        <v>44440</v>
      </c>
      <c r="Q91" s="19">
        <v>44470</v>
      </c>
      <c r="R91" s="19">
        <v>44501</v>
      </c>
      <c r="S91" s="19">
        <v>44531</v>
      </c>
      <c r="T91" s="19">
        <v>44562</v>
      </c>
      <c r="U91" s="19">
        <v>44593</v>
      </c>
      <c r="V91" s="19">
        <v>44621</v>
      </c>
      <c r="W91" s="19">
        <v>44652</v>
      </c>
      <c r="X91" s="19">
        <v>44682</v>
      </c>
      <c r="Y91" s="19">
        <v>44713</v>
      </c>
      <c r="Z91" s="19">
        <v>44743</v>
      </c>
      <c r="AA91" s="19">
        <v>44774</v>
      </c>
      <c r="AB91" s="19">
        <v>44805</v>
      </c>
      <c r="AC91" s="19">
        <v>44835</v>
      </c>
      <c r="AD91" s="19">
        <v>44866</v>
      </c>
      <c r="AE91" s="19">
        <v>44896</v>
      </c>
      <c r="AF91" s="19">
        <v>44927</v>
      </c>
      <c r="AG91" s="19">
        <v>44958</v>
      </c>
      <c r="AH91" s="19">
        <v>44986</v>
      </c>
      <c r="AI91" s="19">
        <v>45017</v>
      </c>
      <c r="AJ91" s="19">
        <v>45047</v>
      </c>
      <c r="AK91" s="19">
        <v>45078</v>
      </c>
      <c r="AL91" s="19">
        <v>45108</v>
      </c>
      <c r="AM91" s="19">
        <v>45139</v>
      </c>
      <c r="AN91" s="19">
        <v>45170</v>
      </c>
      <c r="AO91" s="19">
        <v>45200</v>
      </c>
      <c r="AP91" s="19">
        <v>45231</v>
      </c>
      <c r="AQ91" s="19">
        <v>45261</v>
      </c>
      <c r="AR91" s="19">
        <v>45292</v>
      </c>
      <c r="AS91" s="19">
        <v>45323</v>
      </c>
      <c r="AT91" s="19">
        <v>45352</v>
      </c>
      <c r="AU91" s="19">
        <v>45383</v>
      </c>
      <c r="AV91" s="19">
        <v>45413</v>
      </c>
      <c r="AW91" s="19">
        <v>45444</v>
      </c>
      <c r="AX91" s="19">
        <v>45474</v>
      </c>
      <c r="AY91" s="19">
        <v>45505</v>
      </c>
      <c r="AZ91" s="19">
        <v>45536</v>
      </c>
      <c r="BA91" s="19">
        <v>45566</v>
      </c>
      <c r="BB91" s="19">
        <v>45597</v>
      </c>
      <c r="BC91" s="19">
        <v>45627</v>
      </c>
      <c r="BD91" s="19">
        <v>45658</v>
      </c>
      <c r="BE91" s="19">
        <v>45689</v>
      </c>
      <c r="BF91" s="19">
        <v>45717</v>
      </c>
      <c r="BG91" s="19">
        <v>45748</v>
      </c>
      <c r="BH91" s="19">
        <v>45778</v>
      </c>
      <c r="BI91" s="19">
        <v>45809</v>
      </c>
      <c r="BJ91" s="19">
        <v>45839</v>
      </c>
      <c r="BK91" s="19">
        <v>45870</v>
      </c>
      <c r="BL91" s="19">
        <v>45901</v>
      </c>
      <c r="BM91" s="19">
        <v>45931</v>
      </c>
      <c r="BN91" s="19">
        <v>45962</v>
      </c>
      <c r="BO91" s="19">
        <v>45992</v>
      </c>
      <c r="BP91" s="19">
        <v>46023</v>
      </c>
    </row>
  </sheetData>
  <mergeCells count="1">
    <mergeCell ref="A1:BP1"/>
  </mergeCells>
  <pageMargins left="0.59055118110236227" right="0.59055118110236227" top="0.35433070866141736" bottom="0.19685039370078741" header="0.47244094488188981" footer="0.31496062992125984"/>
  <pageSetup paperSize="9" scale="30" firstPageNumber="14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 Абс. вел.</vt:lpstr>
      <vt:lpstr>Эскроу-счета</vt:lpstr>
      <vt:lpstr>'Эскроу-счета'!_ftnref2</vt:lpstr>
      <vt:lpstr>'Эскроу-счета'!Заголовки_для_печати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Толоконникова Анна Сергеевна</cp:lastModifiedBy>
  <dcterms:created xsi:type="dcterms:W3CDTF">2015-06-05T18:19:34Z</dcterms:created>
  <dcterms:modified xsi:type="dcterms:W3CDTF">2026-02-02T07:48:58Z</dcterms:modified>
</cp:coreProperties>
</file>